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30 猪名川町○\"/>
    </mc:Choice>
  </mc:AlternateContent>
  <xr:revisionPtr revIDLastSave="0" documentId="13_ncr:1_{B8855362-9978-433D-800B-5F75E91FF00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E34" i="10"/>
  <c r="C34" i="10"/>
  <c r="U34" i="10" l="1"/>
  <c r="U35" i="10" s="1"/>
  <c r="U36" i="10" s="1"/>
  <c r="AM34" i="10"/>
  <c r="AM35" i="10" s="1"/>
  <c r="BW34" i="10"/>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<sst xmlns="http://schemas.openxmlformats.org/spreadsheetml/2006/main" count="1076" uniqueCount="562">
  <si>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</si>
  <si>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</si>
  <si>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</si>
  <si>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</si>
  <si>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</si>
  <si>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</si>
  <si>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</si>
  <si>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</si>
  <si>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</si>
  <si>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</si>
  <si>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</si>
  <si>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</si>
  <si>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</si>
  <si>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</si>
  <si>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</si>
  <si>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</si>
  <si>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</si>
  <si>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</si>
  <si>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</si>
  <si>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</si>
  <si>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</si>
  <si>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</si>
  <si>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</si>
  <si>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</si>
  <si>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</si>
  <si>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</si>
  <si>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</si>
  <si>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</si>
  <si>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</si>
  <si>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</si>
  <si>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</si>
  <si>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</si>
  <si>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</si>
  <si>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</si>
  <si>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</si>
  <si>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</si>
  <si>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</si>
  <si>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</si>
  <si>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</si>
  <si>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</si>
  <si>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</si>
  <si>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</si>
  <si>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</si>
  <si>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</si>
  <si>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</si>
  <si>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</si>
  <si>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</si>
  <si>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</si>
  <si>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</si>
  <si>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</si>
  <si>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</si>
  <si>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</si>
  <si>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</si>
  <si>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</si>
  <si>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</si>
  <si>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</si>
  <si>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</si>
  <si>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</si>
  <si>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</si>
  <si>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</si>
  <si>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</si>
  <si>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</si>
  <si>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</si>
  <si>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</si>
  <si>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</si>
  <si>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</si>
  <si>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</si>
  <si>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</si>
  <si>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</si>
  <si>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</si>
  <si>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</si>
  <si>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</si>
  <si>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</si>
  <si>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</si>
  <si>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</si>
  <si>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</si>
  <si>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</si>
  <si>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</si>
  <si>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</si>
  <si>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</si>
  <si>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</si>
  <si>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</si>
  <si>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</si>
  <si>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</si>
  <si>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</si>
  <si>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</si>
  <si>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</si>
  <si>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</si>
  <si>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</si>
  <si>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</si>
  <si>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</si>
  <si>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</si>
  <si>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</si>
  <si>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</si>
  <si>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猪名川町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</si>
  <si>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</si>
  <si>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</si>
  <si>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</si>
  <si>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</si>
  <si>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</si>
  <si>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</si>
  <si>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</si>
  <si>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</si>
  <si>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</si>
  <si>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</si>
  <si>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</si>
  <si>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</si>
  <si>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</si>
  <si>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</si>
  <si>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</si>
  <si>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</si>
  <si>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</si>
  <si>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</si>
  <si>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</si>
  <si>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</si>
  <si>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</si>
  <si>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</si>
  <si>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</si>
  <si>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</si>
  <si>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</si>
  <si>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</si>
  <si>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</si>
  <si>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</si>
  <si>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</si>
  <si>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</si>
  <si>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</si>
  <si>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</si>
  <si>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</si>
  <si>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</si>
  <si>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</si>
  <si>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</si>
  <si>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</si>
  <si>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</si>
  <si>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</si>
  <si>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</si>
  <si>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</si>
  <si>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</si>
  <si>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</si>
  <si>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</si>
  <si>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</si>
  <si>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</si>
  <si>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</si>
  <si>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</si>
  <si>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</si>
  <si>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</si>
  <si>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</si>
  <si>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</si>
  <si>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</si>
  <si>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</si>
  <si>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</si>
  <si>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</si>
  <si>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</si>
  <si>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</si>
  <si>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</si>
  <si>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</si>
  <si>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</si>
  <si>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</si>
  <si>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</si>
  <si>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</si>
  <si>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</si>
  <si>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</si>
  <si>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</si>
  <si>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</si>
  <si>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</si>
  <si>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</si>
  <si>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</si>
  <si>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</si>
  <si>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</si>
  <si>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</si>
  <si>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</si>
  <si>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</si>
  <si>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</si>
  <si>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</si>
  <si>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</si>
  <si>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</si>
  <si>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</si>
  <si>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</si>
  <si>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</si>
  <si>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</si>
  <si>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</si>
  <si>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</si>
  <si>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</si>
  <si>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</si>
  <si>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</si>
  <si>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</si>
  <si>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</si>
  <si>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</si>
  <si>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</si>
  <si>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</si>
  <si>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</si>
  <si>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</si>
  <si>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</si>
  <si>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</si>
  <si>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</si>
  <si>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</si>
  <si>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</si>
  <si>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</si>
  <si>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</si>
  <si>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</si>
  <si>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</si>
  <si>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</si>
  <si>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</si>
  <si>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兵庫県猪名川町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</si>
  <si>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</si>
  <si>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</si>
  <si>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</si>
  <si>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</si>
  <si>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</si>
  <si>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</si>
  <si>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</si>
  <si>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</si>
  <si>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</si>
  <si>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</si>
  <si>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</si>
  <si>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</si>
  <si>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</si>
  <si>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</si>
  <si>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</si>
  <si>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</si>
  <si>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</si>
  <si>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</si>
  <si>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</si>
  <si>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</si>
  <si>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</si>
  <si>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</si>
  <si>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</si>
  <si>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</si>
  <si>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</si>
  <si>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</si>
  <si>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</si>
  <si>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</si>
  <si>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</si>
  <si>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</si>
  <si>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</si>
  <si>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</si>
  <si>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</si>
  <si>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</si>
  <si>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</si>
  <si>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</si>
  <si>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</si>
  <si>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</si>
  <si>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</si>
  <si>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</si>
  <si>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</si>
  <si>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</si>
  <si>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</si>
  <si>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</si>
  <si>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</si>
  <si>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</si>
  <si>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</si>
  <si>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</si>
  <si>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</si>
  <si>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</si>
  <si>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</si>
  <si>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</si>
  <si>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</si>
  <si>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</si>
  <si>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</si>
  <si>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</si>
  <si>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</si>
  <si>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</si>
  <si>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</si>
  <si>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</si>
  <si>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</si>
  <si>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</si>
  <si>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</si>
  <si>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</si>
  <si>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</si>
  <si>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</si>
  <si>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</si>
  <si>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</si>
  <si>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</si>
  <si>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</si>
  <si>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</si>
  <si>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</si>
  <si>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</si>
  <si>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</si>
  <si>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</si>
  <si>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</si>
  <si>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</si>
  <si>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</si>
  <si>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</si>
  <si>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</si>
  <si>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</si>
  <si>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</si>
  <si>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</si>
  <si>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</si>
  <si>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</si>
  <si>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</si>
  <si>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</si>
  <si>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</si>
  <si>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</si>
  <si>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</si>
  <si>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</si>
  <si>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</si>
  <si>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</si>
  <si>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</si>
  <si>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</si>
  <si>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</si>
  <si>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</si>
  <si>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</si>
  <si>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</si>
  <si>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</si>
  <si>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</si>
  <si>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</si>
  <si>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</si>
  <si>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</si>
  <si>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</si>
  <si>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</si>
  <si>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</si>
  <si>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</si>
  <si>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</si>
  <si>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</si>
  <si>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</si>
  <si>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</si>
  <si>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</si>
  <si>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</si>
  <si>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</si>
  <si>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</si>
  <si>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</si>
  <si>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</si>
  <si>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</si>
  <si>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</si>
  <si>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</si>
  <si>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</si>
  <si>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</si>
  <si>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</si>
  <si>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</si>
  <si>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</si>
  <si>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</si>
  <si>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</si>
  <si>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</si>
  <si>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</si>
  <si>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</si>
  <si>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</si>
  <si>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</si>
  <si>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</si>
  <si>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</si>
  <si>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</si>
  <si>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</si>
  <si>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</si>
  <si>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</si>
  <si>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</si>
  <si>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</si>
  <si>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</si>
  <si>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</si>
  <si>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</si>
  <si>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</si>
  <si>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</si>
  <si>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</si>
  <si>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</si>
  <si>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</si>
  <si>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</si>
  <si>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兵庫県猪名川町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</si>
  <si>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</si>
  <si>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</si>
  <si>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</si>
  <si>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</si>
  <si>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</si>
  <si>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</si>
  <si>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</si>
  <si>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</si>
  <si>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</si>
  <si>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</si>
  <si>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</si>
  <si>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</si>
  <si>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</si>
  <si>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</si>
  <si>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</si>
  <si>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</si>
  <si>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</si>
  <si>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</si>
  <si>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</si>
  <si>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</si>
  <si>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</si>
  <si>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</si>
  <si>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</si>
  <si>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</si>
  <si>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</si>
  <si>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</si>
  <si>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</si>
  <si>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</si>
  <si>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</si>
  <si>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</si>
  <si>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</si>
  <si>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</si>
  <si>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</si>
  <si>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</si>
  <si>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</si>
  <si>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</si>
  <si>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</si>
  <si>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</si>
  <si>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</si>
  <si>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</si>
  <si>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</si>
  <si>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</si>
  <si>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</si>
  <si>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</si>
  <si>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</si>
  <si>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</si>
  <si>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</si>
  <si>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</si>
  <si>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</si>
  <si>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</si>
  <si>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</si>
  <si>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</si>
  <si>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</si>
  <si>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</si>
  <si>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</si>
  <si>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</si>
  <si>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</si>
  <si>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</si>
  <si>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</si>
  <si>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</si>
  <si>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</si>
  <si>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</si>
  <si>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</si>
  <si>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</si>
  <si>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</si>
  <si>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</si>
  <si>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</si>
  <si>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</si>
  <si>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</si>
  <si>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</si>
  <si>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</si>
  <si>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</si>
  <si>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</si>
  <si>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</si>
  <si>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</si>
  <si>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</si>
  <si>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</si>
  <si>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</si>
  <si>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</si>
  <si>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</si>
  <si>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</si>
  <si>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</si>
  <si>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</si>
  <si>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</si>
  <si>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</si>
  <si>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</si>
  <si>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</si>
  <si>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</si>
  <si>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</si>
  <si>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</si>
  <si>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</si>
  <si>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</si>
  <si>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</si>
  <si>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</si>
  <si>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</si>
  <si>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</si>
  <si>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</si>
  <si>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</si>
  <si>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</si>
  <si>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</si>
  <si>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</si>
  <si>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</si>
  <si>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</si>
  <si>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</si>
  <si>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</si>
  <si>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</si>
  <si>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</si>
  <si>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</si>
  <si>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</si>
  <si>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</si>
  <si>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</si>
  <si>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</si>
  <si>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</si>
  <si>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</si>
  <si>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</si>
  <si>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</si>
  <si>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</si>
  <si>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</si>
  <si>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</si>
  <si>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</si>
  <si>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</si>
  <si>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</si>
  <si>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</si>
  <si>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</si>
  <si>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</si>
  <si>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</si>
  <si>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</si>
  <si>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</si>
  <si>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</si>
  <si>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</si>
  <si>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</si>
  <si>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</si>
  <si>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</si>
  <si>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</si>
  <si>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</si>
  <si>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</si>
  <si>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</si>
  <si>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</si>
  <si>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</si>
  <si>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</si>
  <si>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</si>
  <si>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</si>
  <si>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</si>
  <si>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</si>
  <si>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</si>
  <si>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</si>
  <si>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</si>
  <si>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</si>
  <si>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</si>
  <si>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</si>
  <si>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</si>
  <si>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</si>
  <si>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</si>
  <si>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</si>
  <si>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</si>
  <si>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</si>
  <si>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</si>
  <si>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</si>
  <si>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</si>
  <si>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</si>
  <si>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</si>
  <si>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</si>
  <si>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</si>
  <si>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</si>
  <si>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</si>
  <si>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</si>
  <si>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</si>
  <si>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</si>
  <si>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</si>
  <si>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</si>
  <si>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</si>
  <si>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</si>
  <si>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</si>
  <si>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</si>
  <si>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</si>
  <si>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3.28</t>
  </si>
  <si>
    <t>▲ 3.09</t>
  </si>
  <si>
    <t>▲ 0.09</t>
  </si>
  <si>
    <t>一般会計</t>
  </si>
  <si>
    <t>水道事業会計</t>
  </si>
  <si>
    <t>下水道事業会計</t>
  </si>
  <si>
    <t>介護保険特別会計</t>
  </si>
  <si>
    <t>国民健康保険特別会計</t>
  </si>
  <si>
    <t>後期高齢者医療保険特別会計</t>
  </si>
  <si>
    <t>奨学金特別会計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</si>
  <si>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</si>
  <si>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</si>
  <si>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</si>
  <si>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</si>
  <si>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</si>
  <si>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</si>
  <si>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</si>
  <si>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</si>
  <si>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</si>
  <si>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10"/>
  </si>
  <si>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10"/>
  </si>
  <si>
    <t>丹波少年自然の家事務組合</t>
    <rPh sb="0" eb="2">
      <t>タンバ</t>
    </rPh>
    <rPh sb="2" eb="4">
      <t>ショウネン</t>
    </rPh>
    <rPh sb="4" eb="6">
      <t>シゼン</t>
    </rPh>
    <rPh sb="7" eb="8">
      <t>イエ</t>
    </rPh>
    <rPh sb="8" eb="10">
      <t>ジム</t>
    </rPh>
    <rPh sb="10" eb="12">
      <t>クミアイ</t>
    </rPh>
    <phoneticPr fontId="10"/>
  </si>
  <si>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0"/>
  </si>
  <si>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0"/>
  </si>
  <si>
    <t>猪名川上流広域ごみ処理施設組合</t>
    <rPh sb="0" eb="3">
      <t>イナガワ</t>
    </rPh>
    <rPh sb="3" eb="5">
      <t>ジョウリュウ</t>
    </rPh>
    <rPh sb="5" eb="7">
      <t>コウイキ</t>
    </rPh>
    <rPh sb="9" eb="11">
      <t>ショリ</t>
    </rPh>
    <rPh sb="11" eb="13">
      <t>シセツ</t>
    </rPh>
    <rPh sb="13" eb="15">
      <t>クミアイ</t>
    </rPh>
    <phoneticPr fontId="10"/>
  </si>
  <si>
    <t>いながわフレッシュパーク</t>
  </si>
  <si>
    <t>兵庫県町土地開発公社</t>
    <rPh sb="0" eb="3">
      <t>ヒョウゴケン</t>
    </rPh>
    <rPh sb="3" eb="4">
      <t>チョウ</t>
    </rPh>
    <rPh sb="4" eb="6">
      <t>トチ</t>
    </rPh>
    <rPh sb="6" eb="8">
      <t>カイハツ</t>
    </rPh>
    <rPh sb="8" eb="10">
      <t>コウシャ</t>
    </rPh>
    <phoneticPr fontId="2"/>
  </si>
  <si>
    <t>R6.2.2まで</t>
    <phoneticPr fontId="2"/>
  </si>
  <si>
    <t>-</t>
    <phoneticPr fontId="2"/>
  </si>
  <si>
    <t>まちづくり基金</t>
    <rPh sb="5" eb="7">
      <t>キキン</t>
    </rPh>
    <phoneticPr fontId="5"/>
  </si>
  <si>
    <t>福祉基金</t>
    <rPh sb="0" eb="2">
      <t>フクシ</t>
    </rPh>
    <rPh sb="2" eb="4">
      <t>キキン</t>
    </rPh>
    <phoneticPr fontId="5"/>
  </si>
  <si>
    <t>都市計画事業基金</t>
    <phoneticPr fontId="5"/>
  </si>
  <si>
    <t>奨学基金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</si>
</sst>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0C88-428E-BD2C-F97AA192DA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48134</c:v>
                </c:pt>
                <c:pt idx="1">
                  <c:v>46892</c:v>
                </c:pt>
                <c:pt idx="2">
                  <c:v>29965</c:v>
                </c:pt>
                <c:pt idx="3">
                  <c:v>23683</c:v>
                </c:pt>
                <c:pt idx="4">
                  <c:v>30966</c:v>
                </c:pt>
              </c:numCache>
            </c:numRef>
          </c:val>
          <c:smooth val="0"/>
          <c:extLst>
            <c:ext xmlns:c16="http://schemas.microsoft.com/office/drawing/2014/chart" uri="{C3380CC4-5D6E-409C-BE32-E72D297353CC}">
              <c16:uniqueId val="{00000001-0C88-428E-BD2C-F97AA192DA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c:v>
                </c:pt>
                <c:pt idx="1">
                  <c:v>4.84</c:v>
                </c:pt>
                <c:pt idx="2">
                  <c:v>5.4</c:v>
                </c:pt>
                <c:pt idx="3">
                  <c:v>4.12</c:v>
                </c:pt>
                <c:pt idx="4">
                  <c:v>7.62</c:v>
                </c:pt>
              </c:numCache>
            </c:numRef>
          </c:val>
          <c:extLst>
            <c:ext xmlns:c16="http://schemas.microsoft.com/office/drawing/2014/chart" uri="{C3380CC4-5D6E-409C-BE32-E72D297353CC}">
              <c16:uniqueId val="{00000000-ECC0-446D-8DC8-B890108D51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26.14</c:v>
                </c:pt>
                <c:pt idx="1">
                  <c:v>20.32</c:v>
                </c:pt>
                <c:pt idx="2">
                  <c:v>21.1</c:v>
                </c:pt>
                <c:pt idx="3">
                  <c:v>22.88</c:v>
                </c:pt>
                <c:pt idx="4">
                  <c:v>19.149999999999999</c:v>
                </c:pt>
              </c:numCache>
            </c:numRef>
          </c:val>
          <c:extLst>
            <c:ext xmlns:c16="http://schemas.microsoft.com/office/drawing/2014/chart" uri="{C3380CC4-5D6E-409C-BE32-E72D297353CC}">
              <c16:uniqueId val="{00000001-ECC0-446D-8DC8-B890108D51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-3.28</c:v>
                </c:pt>
                <c:pt idx="1">
                  <c:v>-3.09</c:v>
                </c:pt>
                <c:pt idx="2">
                  <c:v>2.72</c:v>
                </c:pt>
                <c:pt idx="3">
                  <c:v>-0.09</c:v>
                </c:pt>
                <c:pt idx="4">
                  <c:v>0.21</c:v>
                </c:pt>
              </c:numCache>
            </c:numRef>
          </c:val>
          <c:smooth val="0"/>
          <c:extLst>
            <c:ext xmlns:c16="http://schemas.microsoft.com/office/drawing/2014/chart" uri="{C3380CC4-5D6E-409C-BE32-E72D297353CC}">
              <c16:uniqueId val="{00000002-ECC0-446D-8DC8-B890108D51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C13-4314-8C97-6447F6B98A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13-4314-8C97-6447F6B98A6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C13-4314-8C97-6447F6B98A64}"/>
            </c:ext>
          </c:extLst>
        </c:ser>
        <c:ser>
          <c:idx val="3"/>
          <c:order val="3"/>
          <c:tx>
            <c:strRef>
              <c:f>データシート!$A$30</c:f>
              <c:strCache>
                <c:ptCount val="1"/>
                <c:pt idx="0">
                  <c:v>奨学金特別会計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C13-4314-8C97-6447F6B98A64}"/>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0.22</c:v>
                </c:pt>
                <c:pt idx="4">
                  <c:v>#N/A</c:v>
                </c:pt>
                <c:pt idx="5">
                  <c:v>0.21</c:v>
                </c:pt>
                <c:pt idx="6">
                  <c:v>#N/A</c:v>
                </c:pt>
                <c:pt idx="7">
                  <c:v>0.22</c:v>
                </c:pt>
                <c:pt idx="8">
                  <c:v>#N/A</c:v>
                </c:pt>
                <c:pt idx="9">
                  <c:v>0.21</c:v>
                </c:pt>
              </c:numCache>
            </c:numRef>
          </c:val>
          <c:extLst>
            <c:ext xmlns:c16="http://schemas.microsoft.com/office/drawing/2014/chart" uri="{C3380CC4-5D6E-409C-BE32-E72D297353CC}">
              <c16:uniqueId val="{00000004-2C13-4314-8C97-6447F6B98A6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0.22</c:v>
                </c:pt>
                <c:pt idx="2">
                  <c:v>#N/A</c:v>
                </c:pt>
                <c:pt idx="3">
                  <c:v>0.64</c:v>
                </c:pt>
                <c:pt idx="4">
                  <c:v>#N/A</c:v>
                </c:pt>
                <c:pt idx="5">
                  <c:v>0.57999999999999996</c:v>
                </c:pt>
                <c:pt idx="6">
                  <c:v>#N/A</c:v>
                </c:pt>
                <c:pt idx="7">
                  <c:v>0.56000000000000005</c:v>
                </c:pt>
                <c:pt idx="8">
                  <c:v>#N/A</c:v>
                </c:pt>
                <c:pt idx="9">
                  <c:v>0.84</c:v>
                </c:pt>
              </c:numCache>
            </c:numRef>
          </c:val>
          <c:extLst>
            <c:ext xmlns:c16="http://schemas.microsoft.com/office/drawing/2014/chart" uri="{C3380CC4-5D6E-409C-BE32-E72D297353CC}">
              <c16:uniqueId val="{00000005-2C13-4314-8C97-6447F6B98A6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1.1599999999999999</c:v>
                </c:pt>
                <c:pt idx="2">
                  <c:v>#N/A</c:v>
                </c:pt>
                <c:pt idx="3">
                  <c:v>1.1499999999999999</c:v>
                </c:pt>
                <c:pt idx="4">
                  <c:v>#N/A</c:v>
                </c:pt>
                <c:pt idx="5">
                  <c:v>1.26</c:v>
                </c:pt>
                <c:pt idx="6">
                  <c:v>#N/A</c:v>
                </c:pt>
                <c:pt idx="7">
                  <c:v>1.29</c:v>
                </c:pt>
                <c:pt idx="8">
                  <c:v>#N/A</c:v>
                </c:pt>
                <c:pt idx="9">
                  <c:v>0.9</c:v>
                </c:pt>
              </c:numCache>
            </c:numRef>
          </c:val>
          <c:extLst>
            <c:ext xmlns:c16="http://schemas.microsoft.com/office/drawing/2014/chart" uri="{C3380CC4-5D6E-409C-BE32-E72D297353CC}">
              <c16:uniqueId val="{00000006-2C13-4314-8C97-6447F6B98A6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2.33</c:v>
                </c:pt>
                <c:pt idx="2">
                  <c:v>#N/A</c:v>
                </c:pt>
                <c:pt idx="3">
                  <c:v>3.05</c:v>
                </c:pt>
                <c:pt idx="4">
                  <c:v>#N/A</c:v>
                </c:pt>
                <c:pt idx="5">
                  <c:v>3.68</c:v>
                </c:pt>
                <c:pt idx="6">
                  <c:v>#N/A</c:v>
                </c:pt>
                <c:pt idx="7">
                  <c:v>4.16</c:v>
                </c:pt>
                <c:pt idx="8">
                  <c:v>#N/A</c:v>
                </c:pt>
                <c:pt idx="9">
                  <c:v>4.3099999999999996</c:v>
                </c:pt>
              </c:numCache>
            </c:numRef>
          </c:val>
          <c:extLst>
            <c:ext xmlns:c16="http://schemas.microsoft.com/office/drawing/2014/chart" uri="{C3380CC4-5D6E-409C-BE32-E72D297353CC}">
              <c16:uniqueId val="{00000007-2C13-4314-8C97-6447F6B98A6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1.23</c:v>
                </c:pt>
                <c:pt idx="2">
                  <c:v>#N/A</c:v>
                </c:pt>
                <c:pt idx="3">
                  <c:v>2.2400000000000002</c:v>
                </c:pt>
                <c:pt idx="4">
                  <c:v>#N/A</c:v>
                </c:pt>
                <c:pt idx="5">
                  <c:v>3.17</c:v>
                </c:pt>
                <c:pt idx="6">
                  <c:v>#N/A</c:v>
                </c:pt>
                <c:pt idx="7">
                  <c:v>4.67</c:v>
                </c:pt>
                <c:pt idx="8">
                  <c:v>#N/A</c:v>
                </c:pt>
                <c:pt idx="9">
                  <c:v>4.6500000000000004</c:v>
                </c:pt>
              </c:numCache>
            </c:numRef>
          </c:val>
          <c:extLst>
            <c:ext xmlns:c16="http://schemas.microsoft.com/office/drawing/2014/chart" uri="{C3380CC4-5D6E-409C-BE32-E72D297353CC}">
              <c16:uniqueId val="{00000008-2C13-4314-8C97-6447F6B98A6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3.1</c:v>
                </c:pt>
                <c:pt idx="2">
                  <c:v>#N/A</c:v>
                </c:pt>
                <c:pt idx="3">
                  <c:v>4.84</c:v>
                </c:pt>
                <c:pt idx="4">
                  <c:v>#N/A</c:v>
                </c:pt>
                <c:pt idx="5">
                  <c:v>5.4</c:v>
                </c:pt>
                <c:pt idx="6">
                  <c:v>#N/A</c:v>
                </c:pt>
                <c:pt idx="7">
                  <c:v>4.12</c:v>
                </c:pt>
                <c:pt idx="8">
                  <c:v>#N/A</c:v>
                </c:pt>
                <c:pt idx="9">
                  <c:v>7.61</c:v>
                </c:pt>
              </c:numCache>
            </c:numRef>
          </c:val>
          <c:extLst>
            <c:ext xmlns:c16="http://schemas.microsoft.com/office/drawing/2014/chart" uri="{C3380CC4-5D6E-409C-BE32-E72D297353CC}">
              <c16:uniqueId val="{00000009-2C13-4314-8C97-6447F6B98A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1040</c:v>
                </c:pt>
                <c:pt idx="5">
                  <c:v>1043</c:v>
                </c:pt>
                <c:pt idx="8">
                  <c:v>1021</c:v>
                </c:pt>
                <c:pt idx="11">
                  <c:v>1007</c:v>
                </c:pt>
                <c:pt idx="14">
                  <c:v>987</c:v>
                </c:pt>
              </c:numCache>
            </c:numRef>
          </c:val>
          <c:extLst>
            <c:ext xmlns:c16="http://schemas.microsoft.com/office/drawing/2014/chart" uri="{C3380CC4-5D6E-409C-BE32-E72D297353CC}">
              <c16:uniqueId val="{00000000-5F52-426B-BF11-FA4A6E5CA3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52-426B-BF11-FA4A6E5CA3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5F52-426B-BF11-FA4A6E5CA3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177</c:v>
                </c:pt>
                <c:pt idx="3">
                  <c:v>173</c:v>
                </c:pt>
                <c:pt idx="6">
                  <c:v>163</c:v>
                </c:pt>
                <c:pt idx="9">
                  <c:v>101</c:v>
                </c:pt>
                <c:pt idx="12">
                  <c:v>32</c:v>
                </c:pt>
              </c:numCache>
            </c:numRef>
          </c:val>
          <c:extLst>
            <c:ext xmlns:c16="http://schemas.microsoft.com/office/drawing/2014/chart" uri="{C3380CC4-5D6E-409C-BE32-E72D297353CC}">
              <c16:uniqueId val="{00000003-5F52-426B-BF11-FA4A6E5CA3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246</c:v>
                </c:pt>
                <c:pt idx="3">
                  <c:v>246</c:v>
                </c:pt>
                <c:pt idx="6">
                  <c:v>257</c:v>
                </c:pt>
                <c:pt idx="9">
                  <c:v>253</c:v>
                </c:pt>
                <c:pt idx="12">
                  <c:v>200</c:v>
                </c:pt>
              </c:numCache>
            </c:numRef>
          </c:val>
          <c:extLst>
            <c:ext xmlns:c16="http://schemas.microsoft.com/office/drawing/2014/chart" uri="{C3380CC4-5D6E-409C-BE32-E72D297353CC}">
              <c16:uniqueId val="{00000004-5F52-426B-BF11-FA4A6E5CA3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52-426B-BF11-FA4A6E5CA3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52-426B-BF11-FA4A6E5CA3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862</c:v>
                </c:pt>
                <c:pt idx="3">
                  <c:v>748</c:v>
                </c:pt>
                <c:pt idx="6">
                  <c:v>771</c:v>
                </c:pt>
                <c:pt idx="9">
                  <c:v>881</c:v>
                </c:pt>
                <c:pt idx="12">
                  <c:v>898</c:v>
                </c:pt>
              </c:numCache>
            </c:numRef>
          </c:val>
          <c:extLst>
            <c:ext xmlns:c16="http://schemas.microsoft.com/office/drawing/2014/chart" uri="{C3380CC4-5D6E-409C-BE32-E72D297353CC}">
              <c16:uniqueId val="{00000007-5F52-426B-BF11-FA4A6E5CA3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246</c:v>
                </c:pt>
                <c:pt idx="2">
                  <c:v>#N/A</c:v>
                </c:pt>
                <c:pt idx="3">
                  <c:v>#N/A</c:v>
                </c:pt>
                <c:pt idx="4">
                  <c:v>125</c:v>
                </c:pt>
                <c:pt idx="5">
                  <c:v>#N/A</c:v>
                </c:pt>
                <c:pt idx="6">
                  <c:v>#N/A</c:v>
                </c:pt>
                <c:pt idx="7">
                  <c:v>171</c:v>
                </c:pt>
                <c:pt idx="8">
                  <c:v>#N/A</c:v>
                </c:pt>
                <c:pt idx="9">
                  <c:v>#N/A</c:v>
                </c:pt>
                <c:pt idx="10">
                  <c:v>228</c:v>
                </c:pt>
                <c:pt idx="11">
                  <c:v>#N/A</c:v>
                </c:pt>
                <c:pt idx="12">
                  <c:v>#N/A</c:v>
                </c:pt>
                <c:pt idx="13">
                  <c:v>143</c:v>
                </c:pt>
                <c:pt idx="14">
                  <c:v>#N/A</c:v>
                </c:pt>
              </c:numCache>
            </c:numRef>
          </c:val>
          <c:smooth val="0"/>
          <c:extLst>
            <c:ext xmlns:c16="http://schemas.microsoft.com/office/drawing/2014/chart" uri="{C3380CC4-5D6E-409C-BE32-E72D297353CC}">
              <c16:uniqueId val="{00000008-5F52-426B-BF11-FA4A6E5CA3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9626</c:v>
                </c:pt>
                <c:pt idx="5">
                  <c:v>9466</c:v>
                </c:pt>
                <c:pt idx="8">
                  <c:v>9009</c:v>
                </c:pt>
                <c:pt idx="11">
                  <c:v>8389</c:v>
                </c:pt>
                <c:pt idx="14">
                  <c:v>7909</c:v>
                </c:pt>
              </c:numCache>
            </c:numRef>
          </c:val>
          <c:extLst>
            <c:ext xmlns:c16="http://schemas.microsoft.com/office/drawing/2014/chart" uri="{C3380CC4-5D6E-409C-BE32-E72D297353CC}">
              <c16:uniqueId val="{00000000-FB2D-4C78-B5F9-5DA0128F92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517</c:v>
                </c:pt>
                <c:pt idx="5">
                  <c:v>334</c:v>
                </c:pt>
                <c:pt idx="8">
                  <c:v>205</c:v>
                </c:pt>
                <c:pt idx="11">
                  <c:v>234</c:v>
                </c:pt>
                <c:pt idx="14">
                  <c:v>266</c:v>
                </c:pt>
              </c:numCache>
            </c:numRef>
          </c:val>
          <c:extLst>
            <c:ext xmlns:c16="http://schemas.microsoft.com/office/drawing/2014/chart" uri="{C3380CC4-5D6E-409C-BE32-E72D297353CC}">
              <c16:uniqueId val="{00000001-FB2D-4C78-B5F9-5DA0128F92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5605</c:v>
                </c:pt>
                <c:pt idx="5">
                  <c:v>5136</c:v>
                </c:pt>
                <c:pt idx="8">
                  <c:v>5425</c:v>
                </c:pt>
                <c:pt idx="11">
                  <c:v>5441</c:v>
                </c:pt>
                <c:pt idx="14">
                  <c:v>5229</c:v>
                </c:pt>
              </c:numCache>
            </c:numRef>
          </c:val>
          <c:extLst>
            <c:ext xmlns:c16="http://schemas.microsoft.com/office/drawing/2014/chart" uri="{C3380CC4-5D6E-409C-BE32-E72D297353CC}">
              <c16:uniqueId val="{00000002-FB2D-4C78-B5F9-5DA0128F92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2D-4C78-B5F9-5DA0128F92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2D-4C78-B5F9-5DA0128F92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c:v>
                </c:pt>
                <c:pt idx="3">
                  <c:v>10</c:v>
                </c:pt>
                <c:pt idx="6">
                  <c:v>9</c:v>
                </c:pt>
                <c:pt idx="9">
                  <c:v>9</c:v>
                </c:pt>
                <c:pt idx="12">
                  <c:v>8</c:v>
                </c:pt>
              </c:numCache>
            </c:numRef>
          </c:val>
          <c:extLst>
            <c:ext xmlns:c16="http://schemas.microsoft.com/office/drawing/2014/chart" uri="{C3380CC4-5D6E-409C-BE32-E72D297353CC}">
              <c16:uniqueId val="{00000005-FB2D-4C78-B5F9-5DA0128F92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2D-4C78-B5F9-5DA0128F92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457</c:v>
                </c:pt>
                <c:pt idx="3">
                  <c:v>290</c:v>
                </c:pt>
                <c:pt idx="6">
                  <c:v>131</c:v>
                </c:pt>
                <c:pt idx="9">
                  <c:v>31</c:v>
                </c:pt>
                <c:pt idx="12">
                  <c:v>0</c:v>
                </c:pt>
              </c:numCache>
            </c:numRef>
          </c:val>
          <c:extLst>
            <c:ext xmlns:c16="http://schemas.microsoft.com/office/drawing/2014/chart" uri="{C3380CC4-5D6E-409C-BE32-E72D297353CC}">
              <c16:uniqueId val="{00000007-FB2D-4C78-B5F9-5DA0128F92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1770</c:v>
                </c:pt>
                <c:pt idx="3">
                  <c:v>1574</c:v>
                </c:pt>
                <c:pt idx="6">
                  <c:v>1092</c:v>
                </c:pt>
                <c:pt idx="9">
                  <c:v>929</c:v>
                </c:pt>
                <c:pt idx="12">
                  <c:v>996</c:v>
                </c:pt>
              </c:numCache>
            </c:numRef>
          </c:val>
          <c:extLst>
            <c:ext xmlns:c16="http://schemas.microsoft.com/office/drawing/2014/chart" uri="{C3380CC4-5D6E-409C-BE32-E72D297353CC}">
              <c16:uniqueId val="{00000008-FB2D-4C78-B5F9-5DA0128F92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1035</c:v>
                </c:pt>
                <c:pt idx="3">
                  <c:v>344</c:v>
                </c:pt>
                <c:pt idx="6">
                  <c:v>257</c:v>
                </c:pt>
                <c:pt idx="9">
                  <c:v>169</c:v>
                </c:pt>
                <c:pt idx="12">
                  <c:v>82</c:v>
                </c:pt>
              </c:numCache>
            </c:numRef>
          </c:val>
          <c:extLst>
            <c:ext xmlns:c16="http://schemas.microsoft.com/office/drawing/2014/chart" uri="{C3380CC4-5D6E-409C-BE32-E72D297353CC}">
              <c16:uniqueId val="{00000009-FB2D-4C78-B5F9-5DA0128F92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8157</c:v>
                </c:pt>
                <c:pt idx="3">
                  <c:v>8594</c:v>
                </c:pt>
                <c:pt idx="6">
                  <c:v>8804</c:v>
                </c:pt>
                <c:pt idx="9">
                  <c:v>8430</c:v>
                </c:pt>
                <c:pt idx="12">
                  <c:v>8165</c:v>
                </c:pt>
              </c:numCache>
            </c:numRef>
          </c:val>
          <c:extLst>
            <c:ext xmlns:c16="http://schemas.microsoft.com/office/drawing/2014/chart" uri="{C3380CC4-5D6E-409C-BE32-E72D297353CC}">
              <c16:uniqueId val="{0000000A-FB2D-4C78-B5F9-5DA0128F92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B2D-4C78-B5F9-5DA0128F92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1542</c:v>
                </c:pt>
                <c:pt idx="1">
                  <c:v>1636</c:v>
                </c:pt>
                <c:pt idx="2">
                  <c:v>1392</c:v>
                </c:pt>
              </c:numCache>
            </c:numRef>
          </c:val>
          <c:extLst>
            <c:ext xmlns:c16="http://schemas.microsoft.com/office/drawing/2014/chart" uri="{C3380CC4-5D6E-409C-BE32-E72D297353CC}">
              <c16:uniqueId val="{00000000-F63E-43E7-A4D6-42161E3BF2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566</c:v>
                </c:pt>
                <c:pt idx="1">
                  <c:v>567</c:v>
                </c:pt>
                <c:pt idx="2">
                  <c:v>588</c:v>
                </c:pt>
              </c:numCache>
            </c:numRef>
          </c:val>
          <c:extLst>
            <c:ext xmlns:c16="http://schemas.microsoft.com/office/drawing/2014/chart" uri="{C3380CC4-5D6E-409C-BE32-E72D297353CC}">
              <c16:uniqueId val="{00000001-F63E-43E7-A4D6-42161E3BF2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1966</c:v>
                </c:pt>
                <c:pt idx="1">
                  <c:v>1868</c:v>
                </c:pt>
                <c:pt idx="2">
                  <c:v>1860</c:v>
                </c:pt>
              </c:numCache>
            </c:numRef>
          </c:val>
          <c:extLst>
            <c:ext xmlns:c16="http://schemas.microsoft.com/office/drawing/2014/chart" uri="{C3380CC4-5D6E-409C-BE32-E72D297353CC}">
              <c16:uniqueId val="{00000002-F63E-43E7-A4D6-42161E3BF2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元利償還金は、令和元年度の小中学校・幼稚園の空調整備に係る元金償還が令和</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年度から開始したため大幅に増加している一方、（公営企業債の元利償還金に対する繰入金として）下水道事業における過去の下水道整備に係る地方債の償還および（組合等が起こした地方債の元利償還金に対する負担金等として）</a:t>
          </a:r>
          <a:r>
            <a:rPr kumimoji="1" lang="ja-JP" altLang="ja-JP" sz="1100">
              <a:solidFill>
                <a:schemeClr val="dk1"/>
              </a:solidFill>
              <a:effectLst/>
              <a:latin typeface="+mn-ea"/>
              <a:ea typeface="+mn-ea"/>
              <a:cs typeface="+mn-cs"/>
            </a:rPr>
            <a:t>猪名川上流広域ごみ処理施設組合に係る地方債の償還が進んでいる</a:t>
          </a:r>
          <a:r>
            <a:rPr kumimoji="1" lang="ja-JP" altLang="en-US" sz="1100">
              <a:solidFill>
                <a:schemeClr val="dk1"/>
              </a:solidFill>
              <a:effectLst/>
              <a:latin typeface="+mn-ea"/>
              <a:ea typeface="+mn-ea"/>
              <a:cs typeface="+mn-cs"/>
            </a:rPr>
            <a:t>ため、</a:t>
          </a:r>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は減少した。</a:t>
          </a:r>
          <a:endParaRPr kumimoji="1" lang="en-US" altLang="ja-JP" sz="1100">
            <a:solidFill>
              <a:schemeClr val="dk1"/>
            </a:solidFill>
            <a:effectLst/>
            <a:latin typeface="+mn-ea"/>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満期一括償還地方債はありません。</a:t>
          </a:r>
          <a:endParaRPr lang="ja-JP" altLang="ja-JP" sz="10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残高</a:t>
          </a:r>
          <a:r>
            <a:rPr kumimoji="1" lang="ja-JP" altLang="ja-JP" sz="1100">
              <a:solidFill>
                <a:schemeClr val="dk1"/>
              </a:solidFill>
              <a:effectLst/>
              <a:latin typeface="+mn-lt"/>
              <a:ea typeface="+mn-ea"/>
              <a:cs typeface="+mn-cs"/>
            </a:rPr>
            <a:t>は減少</a:t>
          </a:r>
          <a:r>
            <a:rPr kumimoji="1" lang="ja-JP" altLang="en-US" sz="1100">
              <a:solidFill>
                <a:schemeClr val="dk1"/>
              </a:solidFill>
              <a:effectLst/>
              <a:latin typeface="+mn-lt"/>
              <a:ea typeface="+mn-ea"/>
              <a:cs typeface="+mn-cs"/>
            </a:rPr>
            <a:t>しているものの、</a:t>
          </a:r>
          <a:r>
            <a:rPr kumimoji="1" lang="ja-JP" altLang="en-US" sz="1100">
              <a:solidFill>
                <a:schemeClr val="dk1"/>
              </a:solidFill>
              <a:effectLst/>
              <a:latin typeface="+mn-ea"/>
              <a:ea typeface="+mn-ea"/>
              <a:cs typeface="+mn-cs"/>
            </a:rPr>
            <a:t>一般会計、企業会計及び一部事務組合における</a:t>
          </a:r>
          <a:r>
            <a:rPr kumimoji="1" lang="ja-JP" altLang="ja-JP" sz="1100">
              <a:solidFill>
                <a:schemeClr val="dk1"/>
              </a:solidFill>
              <a:effectLst/>
              <a:latin typeface="+mn-lt"/>
              <a:ea typeface="+mn-ea"/>
              <a:cs typeface="+mn-cs"/>
            </a:rPr>
            <a:t>地方債の償還が</a:t>
          </a:r>
          <a:r>
            <a:rPr kumimoji="1" lang="ja-JP" altLang="en-US" sz="1100">
              <a:solidFill>
                <a:schemeClr val="dk1"/>
              </a:solidFill>
              <a:effectLst/>
              <a:latin typeface="+mn-lt"/>
              <a:ea typeface="+mn-ea"/>
              <a:cs typeface="+mn-cs"/>
            </a:rPr>
            <a:t>進んでおり、将来負担額も同時に減少しているため、将来負担比率は</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％未満で推移している。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しかし、財政調整基金は減少傾向にあること、</a:t>
          </a:r>
          <a:r>
            <a:rPr kumimoji="1" lang="ja-JP" altLang="ja-JP" sz="1100">
              <a:solidFill>
                <a:schemeClr val="dk1"/>
              </a:solidFill>
              <a:effectLst/>
              <a:latin typeface="+mn-ea"/>
              <a:ea typeface="+mn-ea"/>
              <a:cs typeface="+mn-cs"/>
            </a:rPr>
            <a:t>今後</a:t>
          </a:r>
          <a:r>
            <a:rPr kumimoji="1" lang="ja-JP" altLang="en-US" sz="1100">
              <a:solidFill>
                <a:schemeClr val="dk1"/>
              </a:solidFill>
              <a:effectLst/>
              <a:latin typeface="+mn-ea"/>
              <a:ea typeface="+mn-ea"/>
              <a:cs typeface="+mn-cs"/>
            </a:rPr>
            <a:t>は</a:t>
          </a:r>
          <a:r>
            <a:rPr kumimoji="1" lang="ja-JP" altLang="ja-JP" sz="1100">
              <a:solidFill>
                <a:schemeClr val="dk1"/>
              </a:solidFill>
              <a:effectLst/>
              <a:latin typeface="+mn-ea"/>
              <a:ea typeface="+mn-ea"/>
              <a:cs typeface="+mn-cs"/>
            </a:rPr>
            <a:t>公共施設の</a:t>
          </a:r>
          <a:r>
            <a:rPr kumimoji="1" lang="ja-JP" altLang="en-US" sz="1100">
              <a:solidFill>
                <a:schemeClr val="dk1"/>
              </a:solidFill>
              <a:effectLst/>
              <a:latin typeface="+mn-ea"/>
              <a:ea typeface="+mn-ea"/>
              <a:cs typeface="+mn-cs"/>
            </a:rPr>
            <a:t>大規模修繕が多く控えていることから、将来負担比率は増加していく傾向と分析している。</a:t>
          </a:r>
          <a:endParaRPr kumimoji="1" lang="en-US" altLang="ja-JP" sz="1100">
            <a:solidFill>
              <a:schemeClr val="dk1"/>
            </a:solidFill>
            <a:effectLst/>
            <a:latin typeface="+mn-ea"/>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兵庫県猪名川町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財源不足を補てんするために財政調整基金から</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億円を、学校給食センター整備や共用基盤図等空間情報整備事業などの財源としてまちづくり基金から</a:t>
          </a:r>
          <a:r>
            <a:rPr kumimoji="1" lang="en-US" altLang="ja-JP" sz="1100">
              <a:solidFill>
                <a:schemeClr val="dk1"/>
              </a:solidFill>
              <a:effectLst/>
              <a:latin typeface="+mn-ea"/>
              <a:ea typeface="+mn-ea"/>
              <a:cs typeface="+mn-cs"/>
            </a:rPr>
            <a:t>1</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1,593</a:t>
          </a:r>
          <a:r>
            <a:rPr kumimoji="1" lang="ja-JP" altLang="en-US" sz="1100">
              <a:solidFill>
                <a:schemeClr val="dk1"/>
              </a:solidFill>
              <a:effectLst/>
              <a:latin typeface="+mn-ea"/>
              <a:ea typeface="+mn-ea"/>
              <a:cs typeface="+mn-cs"/>
            </a:rPr>
            <a:t>万円を取り崩したことなどにより、基金取り崩し総額は</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3,316</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千円となった。</a:t>
          </a:r>
        </a:p>
        <a:p>
          <a:r>
            <a:rPr kumimoji="1" lang="ja-JP" altLang="en-US" sz="1100">
              <a:solidFill>
                <a:schemeClr val="dk1"/>
              </a:solidFill>
              <a:effectLst/>
              <a:latin typeface="+mn-ea"/>
              <a:ea typeface="+mn-ea"/>
              <a:cs typeface="+mn-cs"/>
            </a:rPr>
            <a:t>　一方、積立金は基金利子のほか、決算余剰金などを財政調整基金へ、将来のまちづくりの財源として、ふるさと応援寄附金や令和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年度に寄贈を受けた金地金の売却収入をまちづくり基金へ、都市計画施設の整備や改修の財源として都市計画事業基金へ積み立てを行った。積立総額は</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1,208</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6</a:t>
          </a:r>
          <a:r>
            <a:rPr kumimoji="1" lang="ja-JP" altLang="en-US" sz="1100">
              <a:solidFill>
                <a:schemeClr val="dk1"/>
              </a:solidFill>
              <a:effectLst/>
              <a:latin typeface="+mn-ea"/>
              <a:ea typeface="+mn-ea"/>
              <a:cs typeface="+mn-cs"/>
            </a:rPr>
            <a:t>千円で、基金残高は</a:t>
          </a:r>
          <a:r>
            <a:rPr kumimoji="1" lang="en-US" altLang="ja-JP" sz="1100">
              <a:solidFill>
                <a:schemeClr val="dk1"/>
              </a:solidFill>
              <a:effectLst/>
              <a:latin typeface="+mn-ea"/>
              <a:ea typeface="+mn-ea"/>
              <a:cs typeface="+mn-cs"/>
            </a:rPr>
            <a:t>38</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1,777</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千円となり、前年度と比較して</a:t>
          </a:r>
          <a:r>
            <a:rPr kumimoji="1" lang="en-US" altLang="ja-JP" sz="1100">
              <a:solidFill>
                <a:schemeClr val="dk1"/>
              </a:solidFill>
              <a:effectLst/>
              <a:latin typeface="+mn-ea"/>
              <a:ea typeface="+mn-ea"/>
              <a:cs typeface="+mn-cs"/>
            </a:rPr>
            <a:t>2</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2,107</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9</a:t>
          </a:r>
          <a:r>
            <a:rPr kumimoji="1" lang="ja-JP" altLang="en-US" sz="1100">
              <a:solidFill>
                <a:schemeClr val="dk1"/>
              </a:solidFill>
              <a:effectLst/>
              <a:latin typeface="+mn-ea"/>
              <a:ea typeface="+mn-ea"/>
              <a:cs typeface="+mn-cs"/>
            </a:rPr>
            <a:t>千円減少しました。</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（今後の方針）</a:t>
          </a:r>
          <a:endParaRPr lang="ja-JP" altLang="ja-JP" sz="1100">
            <a:effectLst/>
            <a:latin typeface="+mn-ea"/>
            <a:ea typeface="+mn-ea"/>
          </a:endParaRPr>
        </a:p>
        <a:p>
          <a:r>
            <a:rPr kumimoji="1" lang="ja-JP" altLang="ja-JP" sz="1100">
              <a:solidFill>
                <a:schemeClr val="dk1"/>
              </a:solidFill>
              <a:effectLst/>
              <a:latin typeface="+mn-ea"/>
              <a:ea typeface="+mn-ea"/>
              <a:cs typeface="+mn-cs"/>
            </a:rPr>
            <a:t>　町の特性や他団体との比較を踏まえ健全な財政運営を維持するため必要な水準を設定するとともに、今後見込まれる公共施設の老朽化対策として、計画的な基金の積み立てを行う。</a:t>
          </a:r>
          <a:endParaRPr kumimoji="1" lang="en-US" altLang="ja-JP" sz="1100">
            <a:solidFill>
              <a:schemeClr val="dk1"/>
            </a:solidFill>
            <a:effectLst/>
            <a:latin typeface="+mn-ea"/>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（基金の使途）</a:t>
          </a:r>
          <a:endParaRPr lang="ja-JP" altLang="ja-JP" sz="1100">
            <a:effectLst/>
            <a:latin typeface="+mn-ea"/>
            <a:ea typeface="+mn-ea"/>
          </a:endParaRPr>
        </a:p>
        <a:p>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まちづくり基金：住みよい豊かなまちづくりを推進するための経費に充てるもの</a:t>
          </a:r>
          <a:endParaRPr lang="ja-JP" altLang="ja-JP" sz="1100">
            <a:effectLst/>
            <a:latin typeface="+mn-ea"/>
            <a:ea typeface="+mn-ea"/>
          </a:endParaRPr>
        </a:p>
        <a:p>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福祉基金：町の福祉の振興を図る経費に充てるもの</a:t>
          </a:r>
          <a:endParaRPr lang="ja-JP" altLang="ja-JP" sz="1100">
            <a:effectLst/>
            <a:latin typeface="+mn-ea"/>
            <a:ea typeface="+mn-ea"/>
          </a:endParaRPr>
        </a:p>
        <a:p>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奨学基金：町の奨学制度の安定と充実を図るためのもの</a:t>
          </a:r>
          <a:endParaRPr lang="ja-JP" altLang="ja-JP" sz="1100">
            <a:effectLst/>
            <a:latin typeface="+mn-ea"/>
            <a:ea typeface="+mn-ea"/>
          </a:endParaRPr>
        </a:p>
        <a:p>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都市計画事業基金：都市計画事業を円滑かつ計画的に推進するためのもの</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（増減理由）</a:t>
          </a:r>
          <a:endParaRPr lang="ja-JP" altLang="ja-JP" sz="1100">
            <a:effectLst/>
            <a:latin typeface="+mn-ea"/>
            <a:ea typeface="+mn-ea"/>
          </a:endParaRPr>
        </a:p>
        <a:p>
          <a:r>
            <a:rPr kumimoji="1" lang="ja-JP" altLang="ja-JP" sz="1100">
              <a:solidFill>
                <a:schemeClr val="dk1"/>
              </a:solidFill>
              <a:effectLst/>
              <a:latin typeface="+mn-ea"/>
              <a:ea typeface="+mn-ea"/>
              <a:cs typeface="+mn-cs"/>
            </a:rPr>
            <a:t>　まちづくり基金は、</a:t>
          </a:r>
          <a:r>
            <a:rPr kumimoji="1" lang="en-US" altLang="ja-JP" sz="1100">
              <a:solidFill>
                <a:schemeClr val="dk1"/>
              </a:solidFill>
              <a:effectLst/>
              <a:latin typeface="+mn-ea"/>
              <a:ea typeface="+mn-ea"/>
              <a:cs typeface="+mn-cs"/>
            </a:rPr>
            <a:t>6,923</a:t>
          </a:r>
          <a:r>
            <a:rPr kumimoji="1" lang="ja-JP" altLang="ja-JP"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千円を積み立てた一方、学校給食センター整備や公園緑地に係る施設修繕などの財源として</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1,593</a:t>
          </a:r>
          <a:r>
            <a:rPr kumimoji="1" lang="ja-JP" altLang="ja-JP" sz="1100">
              <a:solidFill>
                <a:schemeClr val="dk1"/>
              </a:solidFill>
              <a:effectLst/>
              <a:latin typeface="+mn-ea"/>
              <a:ea typeface="+mn-ea"/>
              <a:cs typeface="+mn-cs"/>
            </a:rPr>
            <a:t>万円を取り崩したため、残高は減少した。</a:t>
          </a:r>
          <a:endParaRPr lang="ja-JP" altLang="ja-JP" sz="1100">
            <a:effectLst/>
            <a:latin typeface="+mn-ea"/>
            <a:ea typeface="+mn-ea"/>
          </a:endParaRPr>
        </a:p>
        <a:p>
          <a:r>
            <a:rPr kumimoji="1" lang="ja-JP" altLang="ja-JP" sz="1100">
              <a:solidFill>
                <a:schemeClr val="dk1"/>
              </a:solidFill>
              <a:effectLst/>
              <a:latin typeface="+mn-ea"/>
              <a:ea typeface="+mn-ea"/>
              <a:cs typeface="+mn-cs"/>
            </a:rPr>
            <a:t>　都市計画事業基金は、都市計画施設の整備や改修の財源として</a:t>
          </a:r>
          <a:r>
            <a:rPr kumimoji="1" lang="en-US" altLang="ja-JP" sz="1100">
              <a:solidFill>
                <a:schemeClr val="dk1"/>
              </a:solidFill>
              <a:effectLst/>
              <a:latin typeface="+mn-ea"/>
              <a:ea typeface="+mn-ea"/>
              <a:cs typeface="+mn-cs"/>
            </a:rPr>
            <a:t>4,659</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千円を積み立てた。</a:t>
          </a:r>
          <a:r>
            <a:rPr kumimoji="1" lang="ja-JP" altLang="en-US" sz="1100">
              <a:solidFill>
                <a:schemeClr val="dk1"/>
              </a:solidFill>
              <a:effectLst/>
              <a:latin typeface="+mn-ea"/>
              <a:ea typeface="+mn-ea"/>
              <a:cs typeface="+mn-cs"/>
            </a:rPr>
            <a:t>今後、日生中央駅前のバリアフリー化の財源として活用を予定している。</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（増減理由）</a:t>
          </a:r>
          <a:endParaRPr lang="ja-JP" altLang="ja-JP" sz="11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年度は、出納整理期間に行う町債借入までの運転資金の不足に対応するため、財政調整基金を例年より多く取り崩したため基金残高が大きく減少したが、</a:t>
          </a:r>
          <a:r>
            <a:rPr kumimoji="1" lang="en-US" altLang="ja-JP" sz="1100">
              <a:solidFill>
                <a:schemeClr val="dk1"/>
              </a:solidFill>
              <a:effectLst/>
              <a:latin typeface="+mn-ea"/>
              <a:ea typeface="+mn-ea"/>
              <a:cs typeface="+mn-cs"/>
            </a:rPr>
            <a:t>R5</a:t>
          </a:r>
          <a:r>
            <a:rPr kumimoji="1" lang="ja-JP" altLang="en-US" sz="1100">
              <a:solidFill>
                <a:schemeClr val="dk1"/>
              </a:solidFill>
              <a:effectLst/>
              <a:latin typeface="+mn-ea"/>
              <a:ea typeface="+mn-ea"/>
              <a:cs typeface="+mn-cs"/>
            </a:rPr>
            <a:t>決算における実質収支（</a:t>
          </a:r>
          <a:r>
            <a:rPr kumimoji="1" lang="en-US" altLang="ja-JP" sz="1100">
              <a:solidFill>
                <a:schemeClr val="dk1"/>
              </a:solidFill>
              <a:effectLst/>
              <a:latin typeface="+mn-ea"/>
              <a:ea typeface="+mn-ea"/>
              <a:cs typeface="+mn-cs"/>
            </a:rPr>
            <a:t>R6</a:t>
          </a:r>
          <a:r>
            <a:rPr kumimoji="1" lang="ja-JP" altLang="en-US" sz="1100">
              <a:solidFill>
                <a:schemeClr val="dk1"/>
              </a:solidFill>
              <a:effectLst/>
              <a:latin typeface="+mn-ea"/>
              <a:ea typeface="+mn-ea"/>
              <a:cs typeface="+mn-cs"/>
            </a:rPr>
            <a:t>年度における繰越金）は過去最大となっており、令和</a:t>
          </a:r>
          <a:r>
            <a:rPr kumimoji="1" lang="en-US" altLang="ja-JP" sz="1100">
              <a:solidFill>
                <a:schemeClr val="dk1"/>
              </a:solidFill>
              <a:effectLst/>
              <a:latin typeface="+mn-ea"/>
              <a:ea typeface="+mn-ea"/>
              <a:cs typeface="+mn-cs"/>
            </a:rPr>
            <a:t>6</a:t>
          </a:r>
          <a:r>
            <a:rPr kumimoji="1" lang="ja-JP" altLang="en-US" sz="1100">
              <a:solidFill>
                <a:schemeClr val="dk1"/>
              </a:solidFill>
              <a:effectLst/>
              <a:latin typeface="+mn-ea"/>
              <a:ea typeface="+mn-ea"/>
              <a:cs typeface="+mn-cs"/>
            </a:rPr>
            <a:t>年度の基金残高は令和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年度から横ばいまたは増加を見込んでいる。</a:t>
          </a:r>
          <a:endParaRPr kumimoji="1" lang="en-US" altLang="ja-JP" sz="1100">
            <a:solidFill>
              <a:schemeClr val="dk1"/>
            </a:solidFill>
            <a:effectLst/>
            <a:latin typeface="+mn-ea"/>
            <a:ea typeface="+mn-ea"/>
            <a:cs typeface="+mn-cs"/>
          </a:endParaRPr>
        </a:p>
        <a:p>
          <a:endParaRPr lang="en-US" altLang="ja-JP" sz="11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ea"/>
              <a:ea typeface="+mn-ea"/>
              <a:cs typeface="+mn-cs"/>
            </a:rPr>
            <a:t>①基金残高については、標準財政規模の</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％程度に設定</a:t>
          </a:r>
          <a:endParaRPr lang="ja-JP" altLang="ja-JP" sz="1100">
            <a:effectLst/>
            <a:latin typeface="+mn-ea"/>
            <a:ea typeface="+mn-ea"/>
          </a:endParaRPr>
        </a:p>
        <a:p>
          <a:r>
            <a:rPr kumimoji="1" lang="ja-JP" altLang="ja-JP" sz="1100">
              <a:solidFill>
                <a:schemeClr val="dk1"/>
              </a:solidFill>
              <a:effectLst/>
              <a:latin typeface="+mn-ea"/>
              <a:ea typeface="+mn-ea"/>
              <a:cs typeface="+mn-cs"/>
            </a:rPr>
            <a:t>②財源不足への対応は、①の設定額を目標に他の基金に優先して取崩し</a:t>
          </a:r>
          <a:endParaRPr lang="ja-JP" altLang="ja-JP" sz="1100">
            <a:effectLst/>
            <a:latin typeface="+mn-ea"/>
            <a:ea typeface="+mn-ea"/>
          </a:endParaRPr>
        </a:p>
        <a:p>
          <a:r>
            <a:rPr kumimoji="1" lang="ja-JP" altLang="ja-JP" sz="1100">
              <a:solidFill>
                <a:schemeClr val="dk1"/>
              </a:solidFill>
              <a:effectLst/>
              <a:latin typeface="+mn-ea"/>
              <a:ea typeface="+mn-ea"/>
              <a:cs typeface="+mn-cs"/>
            </a:rPr>
            <a:t>③決算剰余金の</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を下らない額を毎年度積み立て</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（増減理由）</a:t>
          </a:r>
          <a:endParaRPr lang="ja-JP" altLang="ja-JP" sz="11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年度に借入を行った地方債の一部において繰上償還の必要が生じたため、当該繰上償還相当額である</a:t>
          </a:r>
          <a:r>
            <a:rPr kumimoji="1" lang="en-US" altLang="ja-JP" sz="1100">
              <a:solidFill>
                <a:schemeClr val="dk1"/>
              </a:solidFill>
              <a:effectLst/>
              <a:latin typeface="+mn-ea"/>
              <a:ea typeface="+mn-ea"/>
              <a:cs typeface="+mn-cs"/>
            </a:rPr>
            <a:t>1,723</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千円を取り崩して対応した。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一方、普通交付税の再算定において「臨時財政対策債償還基金費」として措置された</a:t>
          </a:r>
          <a:r>
            <a:rPr kumimoji="1" lang="en-US" altLang="ja-JP" sz="1100">
              <a:solidFill>
                <a:schemeClr val="dk1"/>
              </a:solidFill>
              <a:effectLst/>
              <a:latin typeface="+mn-ea"/>
              <a:ea typeface="+mn-ea"/>
              <a:cs typeface="+mn-cs"/>
            </a:rPr>
            <a:t>3,606</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千円を積み立てたことなどから基金</a:t>
          </a:r>
          <a:r>
            <a:rPr kumimoji="1" lang="ja-JP" altLang="ja-JP" sz="1100">
              <a:solidFill>
                <a:schemeClr val="dk1"/>
              </a:solidFill>
              <a:effectLst/>
              <a:latin typeface="+mn-ea"/>
              <a:ea typeface="+mn-ea"/>
              <a:cs typeface="+mn-cs"/>
            </a:rPr>
            <a:t>残高は</a:t>
          </a:r>
          <a:r>
            <a:rPr kumimoji="1" lang="en-US" altLang="ja-JP" sz="1100">
              <a:solidFill>
                <a:schemeClr val="dk1"/>
              </a:solidFill>
              <a:effectLst/>
              <a:latin typeface="+mn-ea"/>
              <a:ea typeface="+mn-ea"/>
              <a:cs typeface="+mn-cs"/>
            </a:rPr>
            <a:t>2,059</a:t>
          </a:r>
          <a:r>
            <a:rPr kumimoji="1" lang="ja-JP" altLang="en-US" sz="1100">
              <a:solidFill>
                <a:schemeClr val="dk1"/>
              </a:solidFill>
              <a:effectLst/>
              <a:latin typeface="+mn-ea"/>
              <a:ea typeface="+mn-ea"/>
              <a:cs typeface="+mn-cs"/>
            </a:rPr>
            <a:t>万</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千円</a:t>
          </a:r>
          <a:r>
            <a:rPr kumimoji="1" lang="ja-JP" altLang="ja-JP" sz="1100">
              <a:solidFill>
                <a:schemeClr val="dk1"/>
              </a:solidFill>
              <a:effectLst/>
              <a:latin typeface="+mn-ea"/>
              <a:ea typeface="+mn-ea"/>
              <a:cs typeface="+mn-cs"/>
            </a:rPr>
            <a:t>増加した。</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（今後の方針）</a:t>
          </a:r>
          <a:endParaRPr lang="ja-JP" altLang="ja-JP" sz="1100">
            <a:effectLst/>
            <a:latin typeface="+mn-ea"/>
            <a:ea typeface="+mn-ea"/>
          </a:endParaRPr>
        </a:p>
        <a:p>
          <a:r>
            <a:rPr kumimoji="1" lang="ja-JP" altLang="ja-JP" sz="1100">
              <a:solidFill>
                <a:schemeClr val="dk1"/>
              </a:solidFill>
              <a:effectLst/>
              <a:latin typeface="+mn-ea"/>
              <a:ea typeface="+mn-ea"/>
              <a:cs typeface="+mn-cs"/>
            </a:rPr>
            <a:t>　将来の償還財源の計画的な確保等の観点から、当面の取崩しは一括償還分のみと</a:t>
          </a:r>
          <a:r>
            <a:rPr kumimoji="1" lang="ja-JP" altLang="en-US" sz="1100">
              <a:solidFill>
                <a:schemeClr val="dk1"/>
              </a:solidFill>
              <a:effectLst/>
              <a:latin typeface="+mn-ea"/>
              <a:ea typeface="+mn-ea"/>
              <a:cs typeface="+mn-cs"/>
            </a:rPr>
            <a:t>する。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例外として</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6</a:t>
          </a:r>
          <a:r>
            <a:rPr kumimoji="1" lang="ja-JP" altLang="en-US" sz="1100">
              <a:solidFill>
                <a:schemeClr val="dk1"/>
              </a:solidFill>
              <a:effectLst/>
              <a:latin typeface="+mn-ea"/>
              <a:ea typeface="+mn-ea"/>
              <a:cs typeface="+mn-cs"/>
            </a:rPr>
            <a:t>年度に普通交付税の再算定により措置された令和</a:t>
          </a:r>
          <a:r>
            <a:rPr kumimoji="1" lang="en-US" altLang="ja-JP" sz="1100">
              <a:solidFill>
                <a:schemeClr val="dk1"/>
              </a:solidFill>
              <a:effectLst/>
              <a:latin typeface="+mn-ea"/>
              <a:ea typeface="+mn-ea"/>
              <a:cs typeface="+mn-cs"/>
            </a:rPr>
            <a:t>6</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8</a:t>
          </a:r>
          <a:r>
            <a:rPr kumimoji="1" lang="ja-JP" altLang="en-US" sz="1100">
              <a:solidFill>
                <a:schemeClr val="dk1"/>
              </a:solidFill>
              <a:effectLst/>
              <a:latin typeface="+mn-ea"/>
              <a:ea typeface="+mn-ea"/>
              <a:cs typeface="+mn-cs"/>
            </a:rPr>
            <a:t>年度における普通交付税の臨時財政対策債償還費の減額措置に相当する額については、減債基金の取り崩しにより対応する。</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29,100
28,871
90.33
12,460,354
11,884,547
553,889
7,269,474
8,164,521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財政力指数は、横ばいの傾向が続いているが、町内産業拠点地区に係る税収増加に伴い、単年度の財政力指数は増加している。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（単年度の財政力指数　</a:t>
          </a:r>
          <a:r>
            <a:rPr kumimoji="1" lang="en-US" altLang="ja-JP" sz="1100">
              <a:solidFill>
                <a:schemeClr val="tx1"/>
              </a:solidFill>
              <a:effectLst/>
              <a:latin typeface="+mn-lt"/>
              <a:ea typeface="+mn-ea"/>
              <a:cs typeface="+mn-cs"/>
            </a:rPr>
            <a:t>R3</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0.548</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R4</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0.619</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R5</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0.641</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今後の財政力指数については、産業拠点地区に係る固定資産税、法人税の増加の影響により、類似団体平均値近くまでの増加を見込んでいる。</a:t>
          </a:r>
          <a:endParaRPr kumimoji="1" lang="en-US" altLang="ja-JP" sz="1100">
            <a:solidFill>
              <a:schemeClr val="tx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28222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871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41628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経常収支比率は、産業拠点地区に係る町税増加により経常一般財源が大幅に増加したものの、物価の上昇等が経常経費全体を押し上げているため、前年度から</a:t>
          </a:r>
          <a:r>
            <a:rPr kumimoji="1" lang="en-US" altLang="ja-JP" sz="1100">
              <a:solidFill>
                <a:schemeClr val="tx1"/>
              </a:solidFill>
              <a:effectLst/>
              <a:latin typeface="+mn-lt"/>
              <a:ea typeface="+mn-ea"/>
              <a:cs typeface="+mn-cs"/>
            </a:rPr>
            <a:t>1.4</a:t>
          </a:r>
          <a:r>
            <a:rPr kumimoji="1" lang="ja-JP" altLang="en-US" sz="1100">
              <a:solidFill>
                <a:schemeClr val="tx1"/>
              </a:solidFill>
              <a:effectLst/>
              <a:latin typeface="+mn-lt"/>
              <a:ea typeface="+mn-ea"/>
              <a:cs typeface="+mn-cs"/>
            </a:rPr>
            <a:t>ポイントの改善にとどまった。</a:t>
          </a:r>
          <a:endParaRPr lang="ja-JP" altLang="ja-JP" sz="1400">
            <a:solidFill>
              <a:schemeClr val="tx1"/>
            </a:solidFill>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110807</xdr:rowOff>
    </xdr:from>
    <xdr:to>
      <xdr:col>23</xdr:col>
      <xdr:colOff>133350</xdr:colOff>
      <xdr:row>63</xdr:row>
      <xdr:rowOff>23813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40707"/>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127953</xdr:rowOff>
    </xdr:from>
    <xdr:to>
      <xdr:col>19</xdr:col>
      <xdr:colOff>133350</xdr:colOff>
      <xdr:row>63</xdr:row>
      <xdr:rowOff>23813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14953"/>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127953</xdr:rowOff>
    </xdr:from>
    <xdr:to>
      <xdr:col>15</xdr:col>
      <xdr:colOff>82550</xdr:colOff>
      <xdr:row>61</xdr:row>
      <xdr:rowOff>149543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1495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149543</xdr:rowOff>
    </xdr:from>
    <xdr:to>
      <xdr:col>11</xdr:col>
      <xdr:colOff>31750</xdr:colOff>
      <xdr:row>62</xdr:row>
      <xdr:rowOff>159068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0799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60007</xdr:rowOff>
    </xdr:from>
    <xdr:to>
      <xdr:col>23</xdr:col>
      <xdr:colOff>184150</xdr:colOff>
      <xdr:row>62</xdr:row>
      <xdr:rowOff>161607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76534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144463</xdr:rowOff>
    </xdr:from>
    <xdr:to>
      <xdr:col>19</xdr:col>
      <xdr:colOff>184150</xdr:colOff>
      <xdr:row>63</xdr:row>
      <xdr:rowOff>74613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59390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6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77153</xdr:rowOff>
    </xdr:from>
    <xdr:to>
      <xdr:col>15</xdr:col>
      <xdr:colOff>133350</xdr:colOff>
      <xdr:row>61</xdr:row>
      <xdr:rowOff>7303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17480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98743</xdr:rowOff>
    </xdr:from>
    <xdr:to>
      <xdr:col>11</xdr:col>
      <xdr:colOff>82550</xdr:colOff>
      <xdr:row>62</xdr:row>
      <xdr:rowOff>28893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39070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108268</xdr:rowOff>
    </xdr:from>
    <xdr:to>
      <xdr:col>7</xdr:col>
      <xdr:colOff>31750</xdr:colOff>
      <xdr:row>63</xdr:row>
      <xdr:rowOff>38418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48595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類似団体と比較して</a:t>
          </a:r>
          <a:r>
            <a:rPr kumimoji="1" lang="en-US" altLang="ja-JP" sz="1100">
              <a:solidFill>
                <a:schemeClr val="dk1"/>
              </a:solidFill>
              <a:effectLst/>
              <a:latin typeface="+mn-ea"/>
              <a:ea typeface="+mn-ea"/>
              <a:cs typeface="+mn-cs"/>
            </a:rPr>
            <a:t>31,436</a:t>
          </a:r>
          <a:r>
            <a:rPr kumimoji="1" lang="ja-JP" altLang="ja-JP" sz="1100">
              <a:solidFill>
                <a:schemeClr val="dk1"/>
              </a:solidFill>
              <a:effectLst/>
              <a:latin typeface="+mn-ea"/>
              <a:ea typeface="+mn-ea"/>
              <a:cs typeface="+mn-cs"/>
            </a:rPr>
            <a:t>円高くなっていますが、これまでニュータウン開発に伴う人口の増加によって、住民ニーズとしては阪神間他都市と同様のサービスが求められ、大型公共施設整備を行ったこと、また、町単独の消防本部を設置していることが要因と考えられ</a:t>
          </a:r>
          <a:r>
            <a:rPr kumimoji="1" lang="ja-JP" altLang="en-US" sz="1100">
              <a:solidFill>
                <a:schemeClr val="dk1"/>
              </a:solidFill>
              <a:effectLst/>
              <a:latin typeface="+mn-ea"/>
              <a:ea typeface="+mn-ea"/>
              <a:cs typeface="+mn-cs"/>
            </a:rPr>
            <a:t>る</a:t>
          </a:r>
          <a:r>
            <a:rPr kumimoji="1" lang="ja-JP" altLang="ja-JP" sz="1100">
              <a:solidFill>
                <a:schemeClr val="dk1"/>
              </a:solidFill>
              <a:effectLst/>
              <a:latin typeface="+mn-ea"/>
              <a:ea typeface="+mn-ea"/>
              <a:cs typeface="+mn-cs"/>
            </a:rPr>
            <a:t>。</a:t>
          </a:r>
          <a:endParaRPr lang="ja-JP" altLang="ja-JP" sz="11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人件費においては一般職および会計年度職員の定数管理を行うことでの歳出抑制を実施。また、物件費については</a:t>
          </a:r>
          <a:r>
            <a:rPr kumimoji="1" lang="en-US" altLang="ja-JP" sz="1100">
              <a:solidFill>
                <a:schemeClr val="dk1"/>
              </a:solidFill>
              <a:effectLst/>
              <a:latin typeface="+mn-ea"/>
              <a:ea typeface="+mn-ea"/>
              <a:cs typeface="+mn-cs"/>
            </a:rPr>
            <a:t>R1</a:t>
          </a:r>
          <a:r>
            <a:rPr kumimoji="1" lang="ja-JP" altLang="ja-JP" sz="1100">
              <a:solidFill>
                <a:schemeClr val="dk1"/>
              </a:solidFill>
              <a:effectLst/>
              <a:latin typeface="+mn-ea"/>
              <a:ea typeface="+mn-ea"/>
              <a:cs typeface="+mn-cs"/>
            </a:rPr>
            <a:t>年度から決算額が上昇</a:t>
          </a:r>
          <a:r>
            <a:rPr kumimoji="1" lang="ja-JP" altLang="en-US" sz="1100">
              <a:solidFill>
                <a:schemeClr val="dk1"/>
              </a:solidFill>
              <a:effectLst/>
              <a:latin typeface="+mn-ea"/>
              <a:ea typeface="+mn-ea"/>
              <a:cs typeface="+mn-cs"/>
            </a:rPr>
            <a:t>しておりましたが、</a:t>
          </a:r>
          <a:r>
            <a:rPr kumimoji="1" lang="en-US" altLang="ja-JP" sz="1100">
              <a:solidFill>
                <a:schemeClr val="dk1"/>
              </a:solidFill>
              <a:effectLst/>
              <a:latin typeface="+mn-ea"/>
              <a:ea typeface="+mn-ea"/>
              <a:cs typeface="+mn-cs"/>
            </a:rPr>
            <a:t>R5</a:t>
          </a:r>
          <a:r>
            <a:rPr kumimoji="1" lang="ja-JP" altLang="en-US" sz="1100">
              <a:solidFill>
                <a:schemeClr val="dk1"/>
              </a:solidFill>
              <a:effectLst/>
              <a:latin typeface="+mn-ea"/>
              <a:ea typeface="+mn-ea"/>
              <a:cs typeface="+mn-cs"/>
            </a:rPr>
            <a:t>年度においては</a:t>
          </a:r>
          <a:r>
            <a:rPr kumimoji="1" lang="ja-JP" altLang="ja-JP" sz="1100">
              <a:solidFill>
                <a:schemeClr val="dk1"/>
              </a:solidFill>
              <a:effectLst/>
              <a:latin typeface="+mn-ea"/>
              <a:ea typeface="+mn-ea"/>
              <a:cs typeface="+mn-cs"/>
            </a:rPr>
            <a:t>新型コロナウイルス感染症に係る集団接種費用</a:t>
          </a:r>
          <a:r>
            <a:rPr kumimoji="1" lang="ja-JP" altLang="en-US" sz="1100">
              <a:solidFill>
                <a:schemeClr val="dk1"/>
              </a:solidFill>
              <a:effectLst/>
              <a:latin typeface="+mn-ea"/>
              <a:ea typeface="+mn-ea"/>
              <a:cs typeface="+mn-cs"/>
            </a:rPr>
            <a:t>の低減などから減少した。</a:t>
          </a:r>
          <a:endParaRPr lang="ja-JP" altLang="ja-JP" sz="110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168331</xdr:rowOff>
    </xdr:from>
    <xdr:to>
      <xdr:col>23</xdr:col>
      <xdr:colOff>133350</xdr:colOff>
      <xdr:row>83</xdr:row>
      <xdr:rowOff>25730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227231"/>
          <a:ext cx="83820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156363</xdr:rowOff>
    </xdr:from>
    <xdr:to>
      <xdr:col>19</xdr:col>
      <xdr:colOff>133350</xdr:colOff>
      <xdr:row>83</xdr:row>
      <xdr:rowOff>25730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15263"/>
          <a:ext cx="889000" cy="4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64350</xdr:rowOff>
    </xdr:from>
    <xdr:to>
      <xdr:col>15</xdr:col>
      <xdr:colOff>82550</xdr:colOff>
      <xdr:row>82</xdr:row>
      <xdr:rowOff>156363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23250"/>
          <a:ext cx="889000" cy="9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9545</xdr:rowOff>
    </xdr:from>
    <xdr:to>
      <xdr:col>11</xdr:col>
      <xdr:colOff>31750</xdr:colOff>
      <xdr:row>82</xdr:row>
      <xdr:rowOff>64350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68445"/>
          <a:ext cx="889000" cy="5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117531</xdr:rowOff>
    </xdr:from>
    <xdr:to>
      <xdr:col>23</xdr:col>
      <xdr:colOff>184150</xdr:colOff>
      <xdr:row>83</xdr:row>
      <xdr:rowOff>47681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7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89608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4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146380</xdr:rowOff>
    </xdr:from>
    <xdr:to>
      <xdr:col>19</xdr:col>
      <xdr:colOff>184150</xdr:colOff>
      <xdr:row>83</xdr:row>
      <xdr:rowOff>76530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2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61307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91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105563</xdr:rowOff>
    </xdr:from>
    <xdr:to>
      <xdr:col>15</xdr:col>
      <xdr:colOff>133350</xdr:colOff>
      <xdr:row>83</xdr:row>
      <xdr:rowOff>35713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6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20490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5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13550</xdr:rowOff>
    </xdr:from>
    <xdr:to>
      <xdr:col>11</xdr:col>
      <xdr:colOff>82550</xdr:colOff>
      <xdr:row>82</xdr:row>
      <xdr:rowOff>115150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7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99927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5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130195</xdr:rowOff>
    </xdr:from>
    <xdr:to>
      <xdr:col>7</xdr:col>
      <xdr:colOff>31750</xdr:colOff>
      <xdr:row>82</xdr:row>
      <xdr:rowOff>60345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45122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0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　ラスパイレス指数</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算定に用いる国家公務員と町職員との経験年数階層の変動が前年度と比べ大きいことや</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国の給与水準を下回る職員の退職による影響等により、ラスパイレス指数は</a:t>
          </a:r>
          <a:r>
            <a:rPr kumimoji="1" lang="en-US" altLang="ja-JP" sz="1100">
              <a:solidFill>
                <a:schemeClr val="tx1"/>
              </a:solidFill>
              <a:effectLst/>
              <a:latin typeface="+mn-lt"/>
              <a:ea typeface="+mn-ea"/>
              <a:cs typeface="+mn-cs"/>
            </a:rPr>
            <a:t>99.2</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と前年度から</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ポイント減少した。</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　従前より</a:t>
          </a:r>
          <a:r>
            <a:rPr kumimoji="1" lang="ja-JP" altLang="ja-JP" sz="1100">
              <a:solidFill>
                <a:schemeClr val="tx1"/>
              </a:solidFill>
              <a:effectLst/>
              <a:latin typeface="+mn-lt"/>
              <a:ea typeface="+mn-ea"/>
              <a:cs typeface="+mn-cs"/>
            </a:rPr>
            <a:t>職員の定員適正化等に取り組んできたが、今後も、国との均衡を考慮しながら、職員定数</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適正化に努め</a:t>
          </a:r>
          <a:r>
            <a:rPr kumimoji="1" lang="ja-JP" altLang="en-US" sz="1100">
              <a:solidFill>
                <a:schemeClr val="tx1"/>
              </a:solidFill>
              <a:effectLst/>
              <a:latin typeface="+mn-lt"/>
              <a:ea typeface="+mn-ea"/>
              <a:cs typeface="+mn-cs"/>
            </a:rPr>
            <a:t>る</a:t>
          </a:r>
          <a:r>
            <a:rPr kumimoji="1" lang="ja-JP" altLang="ja-JP" sz="1100">
              <a:solidFill>
                <a:schemeClr val="tx1"/>
              </a:solidFill>
              <a:effectLst/>
              <a:latin typeface="+mn-lt"/>
              <a:ea typeface="+mn-ea"/>
              <a:cs typeface="+mn-cs"/>
            </a:rPr>
            <a:t>。</a:t>
          </a:r>
          <a:endParaRPr lang="ja-JP" altLang="ja-JP">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88</xdr:row>
      <xdr:rowOff>107245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33978"/>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88</xdr:row>
      <xdr:rowOff>107245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607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117828</xdr:rowOff>
    </xdr:from>
    <xdr:to>
      <xdr:col>72</xdr:col>
      <xdr:colOff>203200</xdr:colOff>
      <xdr:row>87</xdr:row>
      <xdr:rowOff>144639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3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117828</xdr:rowOff>
    </xdr:from>
    <xdr:to>
      <xdr:col>68</xdr:col>
      <xdr:colOff>152400</xdr:colOff>
      <xdr:row>88</xdr:row>
      <xdr:rowOff>26811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339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56445</xdr:rowOff>
    </xdr:from>
    <xdr:to>
      <xdr:col>77</xdr:col>
      <xdr:colOff>95250</xdr:colOff>
      <xdr:row>88</xdr:row>
      <xdr:rowOff>158045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142822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3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67028</xdr:rowOff>
    </xdr:from>
    <xdr:to>
      <xdr:col>68</xdr:col>
      <xdr:colOff>203200</xdr:colOff>
      <xdr:row>87</xdr:row>
      <xdr:rowOff>168628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153405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62388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ea"/>
              <a:ea typeface="+mn-ea"/>
              <a:cs typeface="+mn-cs"/>
            </a:rPr>
            <a:t>　当町では人口千人当たりの職員数は</a:t>
          </a:r>
          <a:r>
            <a:rPr kumimoji="1" lang="en-US" altLang="ja-JP" sz="1100">
              <a:solidFill>
                <a:schemeClr val="tx1"/>
              </a:solidFill>
              <a:effectLst/>
              <a:latin typeface="+mn-ea"/>
              <a:ea typeface="+mn-ea"/>
              <a:cs typeface="+mn-cs"/>
            </a:rPr>
            <a:t>8.32</a:t>
          </a:r>
          <a:r>
            <a:rPr kumimoji="1" lang="ja-JP" altLang="ja-JP" sz="1100">
              <a:solidFill>
                <a:schemeClr val="tx1"/>
              </a:solidFill>
              <a:effectLst/>
              <a:latin typeface="+mn-ea"/>
              <a:ea typeface="+mn-ea"/>
              <a:cs typeface="+mn-cs"/>
            </a:rPr>
            <a:t>人と前年度と比較して</a:t>
          </a:r>
          <a:r>
            <a:rPr kumimoji="1" lang="en-US" altLang="ja-JP" sz="1100">
              <a:solidFill>
                <a:schemeClr val="tx1"/>
              </a:solidFill>
              <a:effectLst/>
              <a:latin typeface="+mn-ea"/>
              <a:ea typeface="+mn-ea"/>
              <a:cs typeface="+mn-cs"/>
            </a:rPr>
            <a:t>0.2</a:t>
          </a:r>
          <a:r>
            <a:rPr kumimoji="1" lang="ja-JP" altLang="en-US" sz="1100">
              <a:solidFill>
                <a:schemeClr val="tx1"/>
              </a:solidFill>
              <a:effectLst/>
              <a:latin typeface="+mn-ea"/>
              <a:ea typeface="+mn-ea"/>
              <a:cs typeface="+mn-cs"/>
            </a:rPr>
            <a:t>人</a:t>
          </a:r>
          <a:r>
            <a:rPr kumimoji="1" lang="ja-JP" altLang="ja-JP" sz="1100">
              <a:solidFill>
                <a:schemeClr val="tx1"/>
              </a:solidFill>
              <a:effectLst/>
              <a:latin typeface="+mn-ea"/>
              <a:ea typeface="+mn-ea"/>
              <a:cs typeface="+mn-cs"/>
            </a:rPr>
            <a:t>増加</a:t>
          </a:r>
          <a:r>
            <a:rPr kumimoji="1" lang="ja-JP" altLang="en-US"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職員数は</a:t>
          </a:r>
          <a:r>
            <a:rPr kumimoji="1" lang="en-US" altLang="ja-JP" sz="1100">
              <a:solidFill>
                <a:schemeClr val="tx1"/>
              </a:solidFill>
              <a:effectLst/>
              <a:latin typeface="+mn-ea"/>
              <a:ea typeface="+mn-ea"/>
              <a:cs typeface="+mn-cs"/>
            </a:rPr>
            <a:t>242</a:t>
          </a:r>
          <a:r>
            <a:rPr kumimoji="1" lang="ja-JP" altLang="ja-JP" sz="1100">
              <a:solidFill>
                <a:schemeClr val="tx1"/>
              </a:solidFill>
              <a:effectLst/>
              <a:latin typeface="+mn-ea"/>
              <a:ea typeface="+mn-ea"/>
              <a:cs typeface="+mn-cs"/>
            </a:rPr>
            <a:t>人で前年度から</a:t>
          </a:r>
          <a:r>
            <a:rPr kumimoji="1" lang="en-US" altLang="ja-JP" sz="1100">
              <a:solidFill>
                <a:schemeClr val="tx1"/>
              </a:solidFill>
              <a:effectLst/>
              <a:latin typeface="+mn-ea"/>
              <a:ea typeface="+mn-ea"/>
              <a:cs typeface="+mn-cs"/>
            </a:rPr>
            <a:t>2</a:t>
          </a:r>
          <a:r>
            <a:rPr kumimoji="1" lang="ja-JP" altLang="ja-JP" sz="1100">
              <a:solidFill>
                <a:schemeClr val="tx1"/>
              </a:solidFill>
              <a:effectLst/>
              <a:latin typeface="+mn-ea"/>
              <a:ea typeface="+mn-ea"/>
              <a:cs typeface="+mn-cs"/>
            </a:rPr>
            <a:t>人増員して</a:t>
          </a:r>
          <a:r>
            <a:rPr kumimoji="1" lang="ja-JP" altLang="en-US" sz="1100">
              <a:solidFill>
                <a:schemeClr val="tx1"/>
              </a:solidFill>
              <a:effectLst/>
              <a:latin typeface="+mn-ea"/>
              <a:ea typeface="+mn-ea"/>
              <a:cs typeface="+mn-cs"/>
            </a:rPr>
            <a:t>いる。</a:t>
          </a:r>
          <a:endParaRPr lang="ja-JP" altLang="ja-JP" sz="1100">
            <a:solidFill>
              <a:schemeClr val="tx1"/>
            </a:solidFill>
            <a:effectLst/>
            <a:latin typeface="+mn-ea"/>
            <a:ea typeface="+mn-ea"/>
          </a:endParaRPr>
        </a:p>
        <a:p>
          <a:r>
            <a:rPr kumimoji="1" lang="ja-JP" altLang="ja-JP" sz="1100">
              <a:solidFill>
                <a:schemeClr val="tx1"/>
              </a:solidFill>
              <a:effectLst/>
              <a:latin typeface="+mn-ea"/>
              <a:ea typeface="+mn-ea"/>
              <a:cs typeface="+mn-cs"/>
            </a:rPr>
            <a:t>　</a:t>
          </a:r>
          <a:r>
            <a:rPr kumimoji="1" lang="ja-JP" altLang="en-US" sz="1100">
              <a:solidFill>
                <a:schemeClr val="tx1"/>
              </a:solidFill>
              <a:effectLst/>
              <a:latin typeface="+mn-ea"/>
              <a:ea typeface="+mn-ea"/>
              <a:cs typeface="+mn-cs"/>
            </a:rPr>
            <a:t>また、</a:t>
          </a:r>
          <a:r>
            <a:rPr kumimoji="1" lang="ja-JP" altLang="ja-JP" sz="1100">
              <a:solidFill>
                <a:schemeClr val="tx1"/>
              </a:solidFill>
              <a:effectLst/>
              <a:latin typeface="+mn-ea"/>
              <a:ea typeface="+mn-ea"/>
              <a:cs typeface="+mn-cs"/>
            </a:rPr>
            <a:t>類似団体と比較</a:t>
          </a:r>
          <a:r>
            <a:rPr kumimoji="1" lang="ja-JP" altLang="en-US" sz="1100">
              <a:solidFill>
                <a:schemeClr val="tx1"/>
              </a:solidFill>
              <a:effectLst/>
              <a:latin typeface="+mn-ea"/>
              <a:ea typeface="+mn-ea"/>
              <a:cs typeface="+mn-cs"/>
            </a:rPr>
            <a:t>すると</a:t>
          </a:r>
          <a:r>
            <a:rPr kumimoji="1" lang="en-US" altLang="ja-JP" sz="1100">
              <a:solidFill>
                <a:schemeClr val="tx1"/>
              </a:solidFill>
              <a:effectLst/>
              <a:latin typeface="+mn-ea"/>
              <a:ea typeface="+mn-ea"/>
              <a:cs typeface="+mn-cs"/>
            </a:rPr>
            <a:t>1.59</a:t>
          </a:r>
          <a:r>
            <a:rPr kumimoji="1" lang="ja-JP" altLang="en-US" sz="1100">
              <a:solidFill>
                <a:schemeClr val="tx1"/>
              </a:solidFill>
              <a:effectLst/>
              <a:latin typeface="+mn-ea"/>
              <a:ea typeface="+mn-ea"/>
              <a:cs typeface="+mn-cs"/>
            </a:rPr>
            <a:t>人多く</a:t>
          </a:r>
          <a:r>
            <a:rPr kumimoji="1" lang="ja-JP" altLang="ja-JP" sz="1100">
              <a:solidFill>
                <a:schemeClr val="tx1"/>
              </a:solidFill>
              <a:effectLst/>
              <a:latin typeface="+mn-ea"/>
              <a:ea typeface="+mn-ea"/>
              <a:cs typeface="+mn-cs"/>
            </a:rPr>
            <a:t>なってい</a:t>
          </a:r>
          <a:r>
            <a:rPr kumimoji="1" lang="ja-JP" altLang="en-US" sz="1100">
              <a:solidFill>
                <a:schemeClr val="tx1"/>
              </a:solidFill>
              <a:effectLst/>
              <a:latin typeface="+mn-ea"/>
              <a:ea typeface="+mn-ea"/>
              <a:cs typeface="+mn-cs"/>
            </a:rPr>
            <a:t>る</a:t>
          </a:r>
          <a:r>
            <a:rPr kumimoji="1" lang="ja-JP" altLang="ja-JP" sz="1100">
              <a:solidFill>
                <a:schemeClr val="tx1"/>
              </a:solidFill>
              <a:effectLst/>
              <a:latin typeface="+mn-ea"/>
              <a:ea typeface="+mn-ea"/>
              <a:cs typeface="+mn-cs"/>
            </a:rPr>
            <a:t>が、町単独で消防本部を設置していることが職員数を押し上げる要因となってい</a:t>
          </a:r>
          <a:r>
            <a:rPr kumimoji="1" lang="ja-JP" altLang="en-US" sz="1100">
              <a:solidFill>
                <a:schemeClr val="tx1"/>
              </a:solidFill>
              <a:effectLst/>
              <a:latin typeface="+mn-ea"/>
              <a:ea typeface="+mn-ea"/>
              <a:cs typeface="+mn-cs"/>
            </a:rPr>
            <a:t>る。</a:t>
          </a:r>
          <a:endParaRPr lang="ja-JP" altLang="ja-JP" sz="1100">
            <a:solidFill>
              <a:schemeClr val="tx1"/>
            </a:solidFill>
            <a:effectLst/>
            <a:latin typeface="+mn-ea"/>
            <a:ea typeface="+mn-ea"/>
          </a:endParaRPr>
        </a:p>
        <a:p>
          <a:endParaRPr lang="ja-JP" altLang="ja-JP" sz="1100">
            <a:solidFill>
              <a:srgbClr val="FF0000"/>
            </a:solidFill>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13426</xdr:rowOff>
    </xdr:from>
    <xdr:to>
      <xdr:col>81</xdr:col>
      <xdr:colOff>44450</xdr:colOff>
      <xdr:row>62</xdr:row>
      <xdr:rowOff>47897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4332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9978</xdr:rowOff>
    </xdr:from>
    <xdr:to>
      <xdr:col>77</xdr:col>
      <xdr:colOff>44450</xdr:colOff>
      <xdr:row>62</xdr:row>
      <xdr:rowOff>13426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3987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159022</xdr:rowOff>
    </xdr:from>
    <xdr:to>
      <xdr:col>72</xdr:col>
      <xdr:colOff>203200</xdr:colOff>
      <xdr:row>62</xdr:row>
      <xdr:rowOff>9978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17472"/>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127998</xdr:rowOff>
    </xdr:from>
    <xdr:to>
      <xdr:col>68</xdr:col>
      <xdr:colOff>152400</xdr:colOff>
      <xdr:row>61</xdr:row>
      <xdr:rowOff>159022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8644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168547</xdr:rowOff>
    </xdr:from>
    <xdr:to>
      <xdr:col>81</xdr:col>
      <xdr:colOff>95250</xdr:colOff>
      <xdr:row>62</xdr:row>
      <xdr:rowOff>98697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140624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9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134076</xdr:rowOff>
    </xdr:from>
    <xdr:to>
      <xdr:col>77</xdr:col>
      <xdr:colOff>95250</xdr:colOff>
      <xdr:row>62</xdr:row>
      <xdr:rowOff>64226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130628</xdr:rowOff>
    </xdr:from>
    <xdr:to>
      <xdr:col>73</xdr:col>
      <xdr:colOff>44450</xdr:colOff>
      <xdr:row>62</xdr:row>
      <xdr:rowOff>60778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45555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108222</xdr:rowOff>
    </xdr:from>
    <xdr:to>
      <xdr:col>68</xdr:col>
      <xdr:colOff>203200</xdr:colOff>
      <xdr:row>62</xdr:row>
      <xdr:rowOff>38372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23149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77198</xdr:rowOff>
    </xdr:from>
    <xdr:to>
      <xdr:col>64</xdr:col>
      <xdr:colOff>152400</xdr:colOff>
      <xdr:row>62</xdr:row>
      <xdr:rowOff>7348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163575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2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ea"/>
              <a:ea typeface="+mn-ea"/>
              <a:cs typeface="+mn-cs"/>
            </a:rPr>
            <a:t>　類似団体平均値より</a:t>
          </a:r>
          <a:r>
            <a:rPr kumimoji="1" lang="en-US" altLang="ja-JP" sz="1100">
              <a:solidFill>
                <a:schemeClr val="tx1"/>
              </a:solidFill>
              <a:effectLst/>
              <a:latin typeface="+mn-ea"/>
              <a:ea typeface="+mn-ea"/>
              <a:cs typeface="+mn-cs"/>
            </a:rPr>
            <a:t>3</a:t>
          </a:r>
          <a:r>
            <a:rPr kumimoji="1" lang="ja-JP" altLang="en-US"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4</a:t>
          </a:r>
          <a:r>
            <a:rPr kumimoji="1" lang="ja-JP" altLang="en-US" sz="1100">
              <a:solidFill>
                <a:schemeClr val="tx1"/>
              </a:solidFill>
              <a:effectLst/>
              <a:latin typeface="+mn-ea"/>
              <a:ea typeface="+mn-ea"/>
              <a:cs typeface="+mn-cs"/>
            </a:rPr>
            <a:t>ポイント低い水準で推移しているが、今後は各公共施設の老朽化に伴う維持修繕により公債費の割合は増加を見込んでいる。</a:t>
          </a:r>
          <a:endParaRPr kumimoji="1" lang="en-US" altLang="ja-JP" sz="1100">
            <a:solidFill>
              <a:schemeClr val="tx1"/>
            </a:solidFill>
            <a:effectLst/>
            <a:latin typeface="+mn-ea"/>
            <a:ea typeface="+mn-ea"/>
            <a:cs typeface="+mn-cs"/>
          </a:endParaRPr>
        </a:p>
        <a:p>
          <a:r>
            <a:rPr kumimoji="1" lang="ja-JP" altLang="en-US" sz="1100">
              <a:solidFill>
                <a:schemeClr val="tx1"/>
              </a:solidFill>
              <a:effectLst/>
              <a:latin typeface="+mn-ea"/>
              <a:ea typeface="+mn-ea"/>
              <a:cs typeface="+mn-cs"/>
            </a:rPr>
            <a:t>　上記による公債費の負担を抑制する</a:t>
          </a:r>
          <a:r>
            <a:rPr kumimoji="1" lang="ja-JP" altLang="en-US" sz="1100">
              <a:solidFill>
                <a:schemeClr val="tx1"/>
              </a:solidFill>
              <a:effectLst/>
              <a:latin typeface="+mn-lt"/>
              <a:ea typeface="+mn-ea"/>
              <a:cs typeface="+mn-cs"/>
            </a:rPr>
            <a:t>ためには、</a:t>
          </a:r>
          <a:r>
            <a:rPr kumimoji="1" lang="ja-JP" altLang="en-US" sz="1100">
              <a:solidFill>
                <a:schemeClr val="tx1"/>
              </a:solidFill>
              <a:effectLst/>
              <a:latin typeface="+mn-ea"/>
              <a:ea typeface="+mn-ea"/>
              <a:cs typeface="+mn-cs"/>
            </a:rPr>
            <a:t>施設の維持修繕に係る地方債の新規発行額を抑制する必要があることから、</a:t>
          </a:r>
          <a:r>
            <a:rPr kumimoji="1" lang="ja-JP" altLang="ja-JP" sz="1100">
              <a:solidFill>
                <a:schemeClr val="tx1"/>
              </a:solidFill>
              <a:effectLst/>
              <a:latin typeface="+mn-lt"/>
              <a:ea typeface="+mn-ea"/>
              <a:cs typeface="+mn-cs"/>
            </a:rPr>
            <a:t>各公共施設のあり方（統廃合等）の検討を進め</a:t>
          </a:r>
          <a:r>
            <a:rPr kumimoji="1" lang="ja-JP" altLang="en-US" sz="1100">
              <a:solidFill>
                <a:schemeClr val="tx1"/>
              </a:solidFill>
              <a:effectLst/>
              <a:latin typeface="+mn-lt"/>
              <a:ea typeface="+mn-ea"/>
              <a:cs typeface="+mn-cs"/>
            </a:rPr>
            <a:t>ていく。</a:t>
          </a:r>
          <a:endParaRPr kumimoji="1" lang="en-US" altLang="ja-JP" sz="1100">
            <a:solidFill>
              <a:schemeClr val="tx1"/>
            </a:solidFill>
            <a:effectLst/>
            <a:latin typeface="+mn-ea"/>
            <a:ea typeface="+mn-ea"/>
            <a:cs typeface="+mn-cs"/>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35560</xdr:rowOff>
    </xdr:from>
    <xdr:to>
      <xdr:col>81</xdr:col>
      <xdr:colOff>44450</xdr:colOff>
      <xdr:row>38</xdr:row>
      <xdr:rowOff>35560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550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35560</xdr:rowOff>
    </xdr:from>
    <xdr:to>
      <xdr:col>77</xdr:col>
      <xdr:colOff>44450</xdr:colOff>
      <xdr:row>38</xdr:row>
      <xdr:rowOff>47625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5506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47625</xdr:rowOff>
    </xdr:from>
    <xdr:to>
      <xdr:col>72</xdr:col>
      <xdr:colOff>203200</xdr:colOff>
      <xdr:row>38</xdr:row>
      <xdr:rowOff>53657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5627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41593</xdr:rowOff>
    </xdr:from>
    <xdr:to>
      <xdr:col>68</xdr:col>
      <xdr:colOff>152400</xdr:colOff>
      <xdr:row>38</xdr:row>
      <xdr:rowOff>53657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55669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156210</xdr:rowOff>
    </xdr:from>
    <xdr:to>
      <xdr:col>81</xdr:col>
      <xdr:colOff>95250</xdr:colOff>
      <xdr:row>38</xdr:row>
      <xdr:rowOff>86360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1287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156210</xdr:rowOff>
    </xdr:from>
    <xdr:to>
      <xdr:col>77</xdr:col>
      <xdr:colOff>95250</xdr:colOff>
      <xdr:row>38</xdr:row>
      <xdr:rowOff>86360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96537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168275</xdr:rowOff>
    </xdr:from>
    <xdr:to>
      <xdr:col>73</xdr:col>
      <xdr:colOff>44450</xdr:colOff>
      <xdr:row>38</xdr:row>
      <xdr:rowOff>98425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108602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2857</xdr:rowOff>
    </xdr:from>
    <xdr:to>
      <xdr:col>68</xdr:col>
      <xdr:colOff>203200</xdr:colOff>
      <xdr:row>38</xdr:row>
      <xdr:rowOff>104457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5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114635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28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162243</xdr:rowOff>
    </xdr:from>
    <xdr:to>
      <xdr:col>64</xdr:col>
      <xdr:colOff>152400</xdr:colOff>
      <xdr:row>38</xdr:row>
      <xdr:rowOff>92393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102569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27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ea"/>
              <a:ea typeface="+mn-ea"/>
              <a:cs typeface="+mn-cs"/>
            </a:rPr>
            <a:t>　将来負担比率は、一般会計をはじめとして</a:t>
          </a:r>
          <a:r>
            <a:rPr kumimoji="1" lang="ja-JP" altLang="ja-JP" sz="1100">
              <a:solidFill>
                <a:schemeClr val="tx1"/>
              </a:solidFill>
              <a:effectLst/>
              <a:latin typeface="+mn-ea"/>
              <a:ea typeface="+mn-ea"/>
              <a:cs typeface="+mn-cs"/>
            </a:rPr>
            <a:t>下水道事業会計や猪名川上流広域ごみ処理施設組合に係る地方債の償還が進んでいること</a:t>
          </a:r>
          <a:r>
            <a:rPr kumimoji="1" lang="ja-JP" altLang="en-US" sz="1100">
              <a:solidFill>
                <a:schemeClr val="tx1"/>
              </a:solidFill>
              <a:effectLst/>
              <a:latin typeface="+mn-ea"/>
              <a:ea typeface="+mn-ea"/>
              <a:cs typeface="+mn-cs"/>
            </a:rPr>
            <a:t>から、</a:t>
          </a:r>
          <a:r>
            <a:rPr lang="ja-JP" altLang="ja-JP" sz="1100" b="0" i="0" baseline="0">
              <a:solidFill>
                <a:schemeClr val="tx1"/>
              </a:solidFill>
              <a:effectLst/>
              <a:latin typeface="+mn-ea"/>
              <a:ea typeface="+mn-ea"/>
              <a:cs typeface="+mn-cs"/>
            </a:rPr>
            <a:t>将来負担すべき実質的な負債額と比べ、充当可能財源の方が多い</a:t>
          </a:r>
          <a:r>
            <a:rPr lang="ja-JP" altLang="en-US" sz="1100" b="0" i="0" baseline="0">
              <a:solidFill>
                <a:schemeClr val="tx1"/>
              </a:solidFill>
              <a:effectLst/>
              <a:latin typeface="+mn-ea"/>
              <a:ea typeface="+mn-ea"/>
              <a:cs typeface="+mn-cs"/>
            </a:rPr>
            <a:t>ため</a:t>
          </a:r>
          <a:r>
            <a:rPr kumimoji="1" lang="ja-JP" altLang="en-US" sz="1100">
              <a:solidFill>
                <a:schemeClr val="tx1"/>
              </a:solidFill>
              <a:effectLst/>
              <a:latin typeface="+mn-ea"/>
              <a:ea typeface="+mn-ea"/>
              <a:cs typeface="+mn-cs"/>
            </a:rPr>
            <a:t>マイナスとなっている</a:t>
          </a:r>
          <a:r>
            <a:rPr kumimoji="0" lang="ja-JP" altLang="en-US" sz="1100" b="0" i="0" u="none" strike="noStrike" baseline="0">
              <a:solidFill>
                <a:schemeClr val="tx1"/>
              </a:solidFill>
              <a:effectLst/>
              <a:latin typeface="+mn-ea"/>
              <a:ea typeface="+mn-ea"/>
              <a:cs typeface="+mn-cs"/>
            </a:rPr>
            <a:t>。</a:t>
          </a:r>
          <a:endParaRPr kumimoji="0" lang="en-US" altLang="ja-JP" sz="1100" b="0" i="0" u="none" strike="noStrike" baseline="0">
            <a:solidFill>
              <a:schemeClr val="tx1"/>
            </a:solidFill>
            <a:effectLst/>
            <a:latin typeface="+mn-ea"/>
            <a:ea typeface="+mn-ea"/>
            <a:cs typeface="+mn-cs"/>
          </a:endParaRPr>
        </a:p>
        <a:p>
          <a:r>
            <a:rPr kumimoji="0" lang="ja-JP" altLang="en-US" sz="1100" b="0" i="0" u="none" strike="noStrike" baseline="0">
              <a:solidFill>
                <a:schemeClr val="tx1"/>
              </a:solidFill>
              <a:effectLst/>
              <a:latin typeface="+mn-ea"/>
              <a:ea typeface="+mn-ea"/>
              <a:cs typeface="+mn-cs"/>
            </a:rPr>
            <a:t>　今後も、投資的事業の実施にあたっては、できる限り交付税算入のある地方債の活用を行うことで将来の負担抑制に努める。</a:t>
          </a:r>
          <a:endParaRPr lang="ja-JP" altLang="ja-JP" sz="1100">
            <a:solidFill>
              <a:schemeClr val="tx1"/>
            </a:solidFill>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29,100
28,871
90.33
12,460,354
11,884,547
553,889
7,269,474
8,164,521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ea"/>
              <a:ea typeface="+mn-ea"/>
              <a:cs typeface="+mn-cs"/>
            </a:rPr>
            <a:t>　</a:t>
          </a:r>
          <a:r>
            <a:rPr kumimoji="1" lang="ja-JP" altLang="ja-JP" sz="1100">
              <a:solidFill>
                <a:sysClr val="windowText" lastClr="000000"/>
              </a:solidFill>
              <a:effectLst/>
              <a:latin typeface="+mn-ea"/>
              <a:ea typeface="+mn-ea"/>
              <a:cs typeface="+mn-cs"/>
            </a:rPr>
            <a:t>人件費の経常収支比率における割合は、類似団体平均</a:t>
          </a:r>
          <a:r>
            <a:rPr kumimoji="1" lang="ja-JP" altLang="en-US" sz="1100">
              <a:solidFill>
                <a:sysClr val="windowText" lastClr="000000"/>
              </a:solidFill>
              <a:effectLst/>
              <a:latin typeface="+mn-ea"/>
              <a:ea typeface="+mn-ea"/>
              <a:cs typeface="+mn-cs"/>
            </a:rPr>
            <a:t>を</a:t>
          </a:r>
          <a:r>
            <a:rPr kumimoji="1" lang="en-US" altLang="ja-JP" sz="1100">
              <a:solidFill>
                <a:sysClr val="windowText" lastClr="000000"/>
              </a:solidFill>
              <a:effectLst/>
              <a:latin typeface="+mn-ea"/>
              <a:ea typeface="+mn-ea"/>
              <a:cs typeface="+mn-cs"/>
            </a:rPr>
            <a:t>3.9</a:t>
          </a:r>
          <a:r>
            <a:rPr kumimoji="1" lang="ja-JP" altLang="ja-JP" sz="1100">
              <a:solidFill>
                <a:sysClr val="windowText" lastClr="000000"/>
              </a:solidFill>
              <a:effectLst/>
              <a:latin typeface="+mn-ea"/>
              <a:ea typeface="+mn-ea"/>
              <a:cs typeface="+mn-cs"/>
            </a:rPr>
            <a:t>ポイント上回ってい</a:t>
          </a:r>
          <a:r>
            <a:rPr kumimoji="1" lang="ja-JP" altLang="en-US" sz="1100">
              <a:solidFill>
                <a:sysClr val="windowText" lastClr="000000"/>
              </a:solidFill>
              <a:effectLst/>
              <a:latin typeface="+mn-ea"/>
              <a:ea typeface="+mn-ea"/>
              <a:cs typeface="+mn-cs"/>
            </a:rPr>
            <a:t>る</a:t>
          </a:r>
          <a:r>
            <a:rPr kumimoji="1" lang="ja-JP" altLang="ja-JP" sz="1100">
              <a:solidFill>
                <a:sysClr val="windowText" lastClr="000000"/>
              </a:solidFill>
              <a:effectLst/>
              <a:latin typeface="+mn-ea"/>
              <a:ea typeface="+mn-ea"/>
              <a:cs typeface="+mn-cs"/>
            </a:rPr>
            <a:t>。これは、町単独で消防本部を設置していることにより職員数が類似団体平均と比較して多いことが主な要因であり、行政サービスの提供方法の差異によるものと</a:t>
          </a:r>
          <a:r>
            <a:rPr kumimoji="1" lang="ja-JP" altLang="en-US" sz="1100">
              <a:solidFill>
                <a:sysClr val="windowText" lastClr="000000"/>
              </a:solidFill>
              <a:effectLst/>
              <a:latin typeface="+mn-ea"/>
              <a:ea typeface="+mn-ea"/>
              <a:cs typeface="+mn-cs"/>
            </a:rPr>
            <a:t>分析している</a:t>
          </a:r>
          <a:r>
            <a:rPr kumimoji="1" lang="ja-JP" altLang="ja-JP" sz="1100">
              <a:solidFill>
                <a:sysClr val="windowText" lastClr="000000"/>
              </a:solidFill>
              <a:effectLst/>
              <a:latin typeface="+mn-ea"/>
              <a:ea typeface="+mn-ea"/>
              <a:cs typeface="+mn-cs"/>
            </a:rPr>
            <a:t>。</a:t>
          </a:r>
          <a:endParaRPr lang="ja-JP" altLang="ja-JP" sz="1100">
            <a:solidFill>
              <a:sysClr val="windowText" lastClr="000000"/>
            </a:solidFill>
            <a:effectLst/>
            <a:latin typeface="+mn-ea"/>
            <a:ea typeface="+mn-ea"/>
          </a:endParaRPr>
        </a:p>
        <a:p>
          <a:r>
            <a:rPr kumimoji="1" lang="ja-JP" altLang="ja-JP" sz="900">
              <a:solidFill>
                <a:sysClr val="windowText" lastClr="000000"/>
              </a:solidFill>
              <a:effectLst/>
              <a:latin typeface="+mn-ea"/>
              <a:ea typeface="+mn-ea"/>
              <a:cs typeface="+mn-cs"/>
            </a:rPr>
            <a:t>（消防を組合化している団体では人件費が抑制される代わりに補助費等が増加する傾向）</a:t>
          </a:r>
          <a:r>
            <a:rPr kumimoji="1" lang="ja-JP" altLang="en-US" sz="900">
              <a:solidFill>
                <a:sysClr val="windowText" lastClr="000000"/>
              </a:solidFill>
              <a:effectLst/>
              <a:latin typeface="+mn-ea"/>
              <a:ea typeface="+mn-ea"/>
              <a:cs typeface="+mn-cs"/>
            </a:rPr>
            <a:t>　</a:t>
          </a:r>
          <a:endParaRPr kumimoji="1" lang="en-US" altLang="ja-JP" sz="900">
            <a:solidFill>
              <a:sysClr val="windowText" lastClr="000000"/>
            </a:solidFill>
            <a:effectLst/>
            <a:latin typeface="+mn-ea"/>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232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46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460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85852</xdr:rowOff>
    </xdr:from>
    <xdr:to>
      <xdr:col>11</xdr:col>
      <xdr:colOff>9525</xdr:colOff>
      <xdr:row>38</xdr:row>
      <xdr:rowOff>117856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009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35052</xdr:rowOff>
    </xdr:from>
    <xdr:to>
      <xdr:col>11</xdr:col>
      <xdr:colOff>60325</xdr:colOff>
      <xdr:row>38</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121429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（民間の）</a:t>
          </a:r>
          <a:r>
            <a:rPr kumimoji="1" lang="ja-JP" altLang="ja-JP" sz="1100">
              <a:solidFill>
                <a:schemeClr val="dk1"/>
              </a:solidFill>
              <a:effectLst/>
              <a:latin typeface="+mn-ea"/>
              <a:ea typeface="+mn-ea"/>
              <a:cs typeface="+mn-cs"/>
            </a:rPr>
            <a:t>人件費上昇に伴う</a:t>
          </a:r>
          <a:r>
            <a:rPr kumimoji="1" lang="ja-JP" altLang="en-US" sz="1100">
              <a:solidFill>
                <a:schemeClr val="dk1"/>
              </a:solidFill>
              <a:effectLst/>
              <a:latin typeface="+mn-ea"/>
              <a:ea typeface="+mn-ea"/>
              <a:cs typeface="+mn-cs"/>
            </a:rPr>
            <a:t>公共施設の管理委託料、ごみ収集委託料のほか光熱費の増加等</a:t>
          </a:r>
          <a:r>
            <a:rPr kumimoji="1" lang="ja-JP" altLang="ja-JP" sz="1100">
              <a:solidFill>
                <a:schemeClr val="dk1"/>
              </a:solidFill>
              <a:effectLst/>
              <a:latin typeface="+mn-ea"/>
              <a:ea typeface="+mn-ea"/>
              <a:cs typeface="+mn-cs"/>
            </a:rPr>
            <a:t>により、物件費</a:t>
          </a:r>
          <a:r>
            <a:rPr kumimoji="1" lang="ja-JP" altLang="en-US" sz="1100">
              <a:solidFill>
                <a:schemeClr val="dk1"/>
              </a:solidFill>
              <a:effectLst/>
              <a:latin typeface="+mn-ea"/>
              <a:ea typeface="+mn-ea"/>
              <a:cs typeface="+mn-cs"/>
            </a:rPr>
            <a:t>の経常収支比率は急激に増加している</a:t>
          </a:r>
          <a:r>
            <a:rPr kumimoji="1" lang="ja-JP" altLang="ja-JP" sz="1100">
              <a:solidFill>
                <a:schemeClr val="dk1"/>
              </a:solidFill>
              <a:effectLst/>
              <a:latin typeface="+mn-ea"/>
              <a:ea typeface="+mn-ea"/>
              <a:cs typeface="+mn-cs"/>
            </a:rPr>
            <a:t>。</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類似団体と比較し、令和</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年度からの上昇幅は顕著となっているため、公共施設の管理委託に係る部分として、公共施設の統廃合の検討や道路・公園の植栽管理のあり方などを見直し、上昇幅の抑制に努める必要がある。</a:t>
          </a:r>
          <a:endParaRPr kumimoji="1" lang="en-US" altLang="ja-JP" sz="1100">
            <a:solidFill>
              <a:schemeClr val="dk1"/>
            </a:solidFill>
            <a:effectLst/>
            <a:latin typeface="+mn-ea"/>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06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18</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473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47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16</xdr:row>
      <xdr:rowOff>157480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00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140970</xdr:rowOff>
    </xdr:from>
    <xdr:to>
      <xdr:col>78</xdr:col>
      <xdr:colOff>120650</xdr:colOff>
      <xdr:row>18</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55897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4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扶助費は、児童手当給付費の減少、分母となる経常一般財源が税収増により増加したことなどから前年度と比較して</a:t>
          </a:r>
          <a:r>
            <a:rPr kumimoji="1" lang="en-US" altLang="ja-JP" sz="1100">
              <a:latin typeface="+mn-ea"/>
              <a:ea typeface="+mn-ea"/>
            </a:rPr>
            <a:t>0.6</a:t>
          </a:r>
          <a:r>
            <a:rPr kumimoji="1" lang="ja-JP" altLang="en-US" sz="1100">
              <a:latin typeface="+mn-ea"/>
              <a:ea typeface="+mn-ea"/>
            </a:rPr>
            <a:t>ポイント減少となった。</a:t>
          </a:r>
          <a:endParaRPr kumimoji="1" lang="en-US" altLang="ja-JP" sz="1100">
            <a:latin typeface="+mn-ea"/>
            <a:ea typeface="+mn-ea"/>
          </a:endParaRPr>
        </a:p>
        <a:p>
          <a:r>
            <a:rPr kumimoji="1" lang="ja-JP" altLang="en-US" sz="1100">
              <a:latin typeface="+mn-ea"/>
              <a:ea typeface="+mn-ea"/>
            </a:rPr>
            <a:t>　扶助費の大部分を占める子育て経費（施設型給付費や児童手当）と障害者支援経費は、少子高齢化の影響により対象人口が減少する見込みであることから長期的には横ばいから減少を見込むが、令和</a:t>
          </a:r>
          <a:r>
            <a:rPr kumimoji="1" lang="en-US" altLang="ja-JP" sz="1100">
              <a:latin typeface="+mn-ea"/>
              <a:ea typeface="+mn-ea"/>
            </a:rPr>
            <a:t>6</a:t>
          </a:r>
          <a:r>
            <a:rPr kumimoji="1" lang="ja-JP" altLang="en-US" sz="1100">
              <a:latin typeface="+mn-ea"/>
              <a:ea typeface="+mn-ea"/>
            </a:rPr>
            <a:t>年度は児童手当の制度改正（給付対象の拡大）により、次年度は扶助費が増加する見込みである。</a:t>
          </a:r>
          <a:endParaRPr kumimoji="1" lang="en-US" altLang="ja-JP" sz="1100">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72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72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55</xdr:row>
      <xdr:rowOff>42635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39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39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その他は、維持補修費と特別会計への繰出金の合計</a:t>
          </a:r>
          <a:r>
            <a:rPr kumimoji="1" lang="ja-JP" altLang="en-US" sz="1100">
              <a:solidFill>
                <a:schemeClr val="dk1"/>
              </a:solidFill>
              <a:effectLst/>
              <a:latin typeface="+mn-ea"/>
              <a:ea typeface="+mn-ea"/>
              <a:cs typeface="+mn-cs"/>
            </a:rPr>
            <a:t>で、経常収支比率増加の主な要因は、介護保険および</a:t>
          </a:r>
          <a:r>
            <a:rPr kumimoji="1" lang="ja-JP" altLang="ja-JP" sz="1100">
              <a:solidFill>
                <a:schemeClr val="dk1"/>
              </a:solidFill>
              <a:effectLst/>
              <a:latin typeface="+mn-ea"/>
              <a:ea typeface="+mn-ea"/>
              <a:cs typeface="+mn-cs"/>
            </a:rPr>
            <a:t>後期高齢者医療保険</a:t>
          </a:r>
          <a:r>
            <a:rPr kumimoji="1" lang="ja-JP" altLang="en-US" sz="1100">
              <a:solidFill>
                <a:schemeClr val="dk1"/>
              </a:solidFill>
              <a:effectLst/>
              <a:latin typeface="+mn-ea"/>
              <a:ea typeface="+mn-ea"/>
              <a:cs typeface="+mn-cs"/>
            </a:rPr>
            <a:t>における</a:t>
          </a:r>
          <a:r>
            <a:rPr kumimoji="1" lang="ja-JP" altLang="ja-JP" sz="1100">
              <a:solidFill>
                <a:schemeClr val="dk1"/>
              </a:solidFill>
              <a:effectLst/>
              <a:latin typeface="+mn-ea"/>
              <a:ea typeface="+mn-ea"/>
              <a:cs typeface="+mn-cs"/>
            </a:rPr>
            <a:t>給付費増</a:t>
          </a:r>
          <a:r>
            <a:rPr kumimoji="1" lang="ja-JP" altLang="en-US" sz="1100">
              <a:solidFill>
                <a:schemeClr val="dk1"/>
              </a:solidFill>
              <a:effectLst/>
              <a:latin typeface="+mn-ea"/>
              <a:ea typeface="+mn-ea"/>
              <a:cs typeface="+mn-cs"/>
            </a:rPr>
            <a:t>に伴い、特別会計への繰出金が増加しているためである。</a:t>
          </a:r>
          <a:endParaRPr kumimoji="1" lang="en-US" altLang="ja-JP" sz="1100">
            <a:solidFill>
              <a:schemeClr val="dk1"/>
            </a:solidFill>
            <a:effectLst/>
            <a:latin typeface="+mn-ea"/>
            <a:ea typeface="+mn-ea"/>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143328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4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143328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46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56</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00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広域ごみ処理施設組合（の建設費に係る公債費の償還完了による）への負担金減少にともない、補助費等は前年度比</a:t>
          </a:r>
          <a:r>
            <a:rPr kumimoji="1" lang="en-US" altLang="ja-JP" sz="1100">
              <a:latin typeface="+mn-ea"/>
              <a:ea typeface="+mn-ea"/>
            </a:rPr>
            <a:t>1</a:t>
          </a:r>
          <a:r>
            <a:rPr kumimoji="1" lang="ja-JP" altLang="en-US" sz="1100">
              <a:latin typeface="+mn-ea"/>
              <a:ea typeface="+mn-ea"/>
            </a:rPr>
            <a:t>ポイントの減少となった。</a:t>
          </a:r>
          <a:endParaRPr kumimoji="1" lang="en-US" altLang="ja-JP" sz="1100">
            <a:latin typeface="+mn-ea"/>
            <a:ea typeface="+mn-ea"/>
          </a:endParaRPr>
        </a:p>
        <a:p>
          <a:r>
            <a:rPr kumimoji="1" lang="ja-JP" altLang="en-US" sz="1100">
              <a:latin typeface="+mn-ea"/>
              <a:ea typeface="+mn-ea"/>
            </a:rPr>
            <a:t>　本町は、類似団体平均に対して</a:t>
          </a:r>
          <a:r>
            <a:rPr kumimoji="1" lang="en-US" altLang="ja-JP" sz="1100">
              <a:latin typeface="+mn-ea"/>
              <a:ea typeface="+mn-ea"/>
            </a:rPr>
            <a:t>5.9</a:t>
          </a:r>
          <a:r>
            <a:rPr kumimoji="1" lang="ja-JP" altLang="en-US" sz="1100">
              <a:latin typeface="+mn-ea"/>
              <a:ea typeface="+mn-ea"/>
            </a:rPr>
            <a:t>ポイント低い水準であるが、本町は</a:t>
          </a:r>
          <a:r>
            <a:rPr kumimoji="1" lang="ja-JP" altLang="ja-JP" sz="1100">
              <a:solidFill>
                <a:schemeClr val="dk1"/>
              </a:solidFill>
              <a:effectLst/>
              <a:latin typeface="+mn-lt"/>
              <a:ea typeface="+mn-ea"/>
              <a:cs typeface="+mn-cs"/>
            </a:rPr>
            <a:t>町単独で消防本部を設置していることにより</a:t>
          </a:r>
          <a:r>
            <a:rPr kumimoji="1" lang="ja-JP" altLang="en-US" sz="1100">
              <a:solidFill>
                <a:schemeClr val="dk1"/>
              </a:solidFill>
              <a:effectLst/>
              <a:latin typeface="+mn-lt"/>
              <a:ea typeface="+mn-ea"/>
              <a:cs typeface="+mn-cs"/>
            </a:rPr>
            <a:t>人件費が多くなる分、補助費等（組合消防に対する負担金）が少なくなっているものと分析している。</a:t>
          </a:r>
          <a:endParaRPr lang="ja-JP" altLang="ja-JP" sz="1100">
            <a:effectLst/>
            <a:latin typeface="+mn-ea"/>
            <a:ea typeface="+mn-ea"/>
          </a:endParaRPr>
        </a:p>
        <a:p>
          <a:endParaRPr kumimoji="1" lang="ja-JP" altLang="en-US" sz="1100">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152146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071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152146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16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133858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163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36</xdr:row>
      <xdr:rowOff>26416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346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公債費</a:t>
          </a:r>
          <a:r>
            <a:rPr kumimoji="1" lang="ja-JP" altLang="en-US" sz="1100">
              <a:solidFill>
                <a:schemeClr val="dk1"/>
              </a:solidFill>
              <a:effectLst/>
              <a:latin typeface="+mn-ea"/>
              <a:ea typeface="+mn-ea"/>
              <a:cs typeface="+mn-cs"/>
            </a:rPr>
            <a:t>自体はほぼ横ばいだが、</a:t>
          </a:r>
          <a:r>
            <a:rPr kumimoji="1" lang="ja-JP" altLang="ja-JP" sz="1100">
              <a:solidFill>
                <a:schemeClr val="dk1"/>
              </a:solidFill>
              <a:effectLst/>
              <a:latin typeface="+mn-lt"/>
              <a:ea typeface="+mn-ea"/>
              <a:cs typeface="+mn-cs"/>
            </a:rPr>
            <a:t>分母となる経常一般財源が税収増により増加したこと</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ポイント減少となった。</a:t>
          </a:r>
          <a:endParaRPr lang="ja-JP" altLang="ja-JP">
            <a:effectLst/>
          </a:endParaRPr>
        </a:p>
        <a:p>
          <a:r>
            <a:rPr kumimoji="1" lang="ja-JP" altLang="en-US" sz="1100">
              <a:solidFill>
                <a:schemeClr val="dk1"/>
              </a:solidFill>
              <a:effectLst/>
              <a:latin typeface="+mn-ea"/>
              <a:ea typeface="+mn-ea"/>
              <a:cs typeface="+mn-cs"/>
            </a:rPr>
            <a:t>　公債費については、償還額の半分以上を占める臨時財政対策の発行額が令和</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年度より大幅に減少しているため、今後は経常収支比率の減少を見込んでいる。</a:t>
          </a:r>
          <a:endParaRPr lang="ja-JP" altLang="ja-JP" sz="110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99568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16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99568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566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40132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566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70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147065</xdr:rowOff>
    </xdr:from>
    <xdr:to>
      <xdr:col>15</xdr:col>
      <xdr:colOff>149225</xdr:colOff>
      <xdr:row>76</xdr:row>
      <xdr:rowOff>77215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87393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160782</xdr:rowOff>
    </xdr:from>
    <xdr:to>
      <xdr:col>11</xdr:col>
      <xdr:colOff>60325</xdr:colOff>
      <xdr:row>76</xdr:row>
      <xdr:rowOff>90932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公債費以外に係る経常収支比率は、前年度に比べ</a:t>
          </a:r>
          <a:r>
            <a:rPr kumimoji="1" lang="en-US" altLang="ja-JP" sz="1100">
              <a:solidFill>
                <a:schemeClr val="dk1"/>
              </a:solidFill>
              <a:effectLst/>
              <a:latin typeface="+mn-ea"/>
              <a:ea typeface="+mn-ea"/>
              <a:cs typeface="+mn-cs"/>
            </a:rPr>
            <a:t>1.1</a:t>
          </a:r>
          <a:r>
            <a:rPr kumimoji="1" lang="ja-JP" altLang="en-US" sz="1100">
              <a:solidFill>
                <a:schemeClr val="dk1"/>
              </a:solidFill>
              <a:effectLst/>
              <a:latin typeface="+mn-ea"/>
              <a:ea typeface="+mn-ea"/>
              <a:cs typeface="+mn-cs"/>
            </a:rPr>
            <a:t>ポ</a:t>
          </a:r>
          <a:r>
            <a:rPr kumimoji="1" lang="ja-JP" altLang="ja-JP" sz="1100">
              <a:solidFill>
                <a:schemeClr val="dk1"/>
              </a:solidFill>
              <a:effectLst/>
              <a:latin typeface="+mn-ea"/>
              <a:ea typeface="+mn-ea"/>
              <a:cs typeface="+mn-cs"/>
            </a:rPr>
            <a:t>イント</a:t>
          </a:r>
          <a:r>
            <a:rPr kumimoji="1" lang="ja-JP" altLang="en-US" sz="1100">
              <a:solidFill>
                <a:schemeClr val="dk1"/>
              </a:solidFill>
              <a:effectLst/>
              <a:latin typeface="+mn-ea"/>
              <a:ea typeface="+mn-ea"/>
              <a:cs typeface="+mn-cs"/>
            </a:rPr>
            <a:t>減少した。</a:t>
          </a:r>
          <a:endParaRPr lang="ja-JP" altLang="ja-JP" sz="11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今後は、臨時財政対策債の借入の減少に伴い、公債費が減少することにより、相対的に公債費以外の経常収支比率が増加する見込みである。</a:t>
          </a:r>
          <a:endParaRPr kumimoji="1" lang="en-US" altLang="ja-JP" sz="1100">
            <a:solidFill>
              <a:schemeClr val="dk1"/>
            </a:solidFill>
            <a:effectLst/>
            <a:latin typeface="+mn-ea"/>
            <a:ea typeface="+mn-ea"/>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62992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3858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78</xdr:row>
      <xdr:rowOff>62992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9834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77</xdr:row>
      <xdr:rowOff>129287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98348"/>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129287</xdr:rowOff>
    </xdr:from>
    <xdr:to>
      <xdr:col>69</xdr:col>
      <xdr:colOff>92075</xdr:colOff>
      <xdr:row>78</xdr:row>
      <xdr:rowOff>76708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30937"/>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149877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xdr:rowOff>
    </xdr:from>
    <xdr:to>
      <xdr:col>78</xdr:col>
      <xdr:colOff>120650</xdr:colOff>
      <xdr:row>78</xdr:row>
      <xdr:rowOff>113792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117348</xdr:rowOff>
    </xdr:from>
    <xdr:to>
      <xdr:col>74</xdr:col>
      <xdr:colOff>31750</xdr:colOff>
      <xdr:row>77</xdr:row>
      <xdr:rowOff>47498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78487</xdr:rowOff>
    </xdr:from>
    <xdr:to>
      <xdr:col>69</xdr:col>
      <xdr:colOff>142875</xdr:colOff>
      <xdr:row>78</xdr:row>
      <xdr:rowOff>8637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18814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25908</xdr:rowOff>
    </xdr:from>
    <xdr:to>
      <xdr:col>65</xdr:col>
      <xdr:colOff>53975</xdr:colOff>
      <xdr:row>78</xdr:row>
      <xdr:rowOff>127508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112285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149436</xdr:rowOff>
    </xdr:from>
    <xdr:to>
      <xdr:col>29</xdr:col>
      <xdr:colOff>127000</xdr:colOff>
      <xdr:row>17</xdr:row>
      <xdr:rowOff>7418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40261"/>
          <a:ext cx="647700" cy="29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171439</xdr:rowOff>
    </xdr:from>
    <xdr:to>
      <xdr:col>26</xdr:col>
      <xdr:colOff>50800</xdr:colOff>
      <xdr:row>17</xdr:row>
      <xdr:rowOff>7418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962264"/>
          <a:ext cx="698500" cy="7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171439</xdr:rowOff>
    </xdr:from>
    <xdr:to>
      <xdr:col>22</xdr:col>
      <xdr:colOff>114300</xdr:colOff>
      <xdr:row>17</xdr:row>
      <xdr:rowOff>43423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62264"/>
          <a:ext cx="698500" cy="4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43423</xdr:rowOff>
    </xdr:from>
    <xdr:to>
      <xdr:col>18</xdr:col>
      <xdr:colOff>177800</xdr:colOff>
      <xdr:row>17</xdr:row>
      <xdr:rowOff>84628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05698"/>
          <a:ext cx="698500" cy="41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98636</xdr:rowOff>
    </xdr:from>
    <xdr:to>
      <xdr:col>29</xdr:col>
      <xdr:colOff>177800</xdr:colOff>
      <xdr:row>17</xdr:row>
      <xdr:rowOff>28786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89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115163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3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128068</xdr:rowOff>
    </xdr:from>
    <xdr:to>
      <xdr:col>26</xdr:col>
      <xdr:colOff>101600</xdr:colOff>
      <xdr:row>17</xdr:row>
      <xdr:rowOff>58218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1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68395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87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120639</xdr:rowOff>
    </xdr:from>
    <xdr:to>
      <xdr:col>22</xdr:col>
      <xdr:colOff>165100</xdr:colOff>
      <xdr:row>17</xdr:row>
      <xdr:rowOff>50789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11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60966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8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164073</xdr:rowOff>
    </xdr:from>
    <xdr:to>
      <xdr:col>19</xdr:col>
      <xdr:colOff>38100</xdr:colOff>
      <xdr:row>17</xdr:row>
      <xdr:rowOff>94223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54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104400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2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33828</xdr:rowOff>
    </xdr:from>
    <xdr:to>
      <xdr:col>15</xdr:col>
      <xdr:colOff>101600</xdr:colOff>
      <xdr:row>17</xdr:row>
      <xdr:rowOff>135428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96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145605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6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74479</xdr:rowOff>
    </xdr:from>
    <xdr:to>
      <xdr:col>29</xdr:col>
      <xdr:colOff>127000</xdr:colOff>
      <xdr:row>36</xdr:row>
      <xdr:rowOff>128562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027729"/>
          <a:ext cx="647700" cy="54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74479</xdr:rowOff>
    </xdr:from>
    <xdr:to>
      <xdr:col>26</xdr:col>
      <xdr:colOff>50800</xdr:colOff>
      <xdr:row>36</xdr:row>
      <xdr:rowOff>113322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27729"/>
          <a:ext cx="698500" cy="38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113322</xdr:rowOff>
    </xdr:from>
    <xdr:to>
      <xdr:col>22</xdr:col>
      <xdr:colOff>114300</xdr:colOff>
      <xdr:row>36</xdr:row>
      <xdr:rowOff>143897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66572"/>
          <a:ext cx="698500" cy="30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70745</xdr:rowOff>
    </xdr:from>
    <xdr:to>
      <xdr:col>18</xdr:col>
      <xdr:colOff>177800</xdr:colOff>
      <xdr:row>36</xdr:row>
      <xdr:rowOff>143897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023995"/>
          <a:ext cx="698500" cy="73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77762</xdr:rowOff>
    </xdr:from>
    <xdr:to>
      <xdr:col>29</xdr:col>
      <xdr:colOff>177800</xdr:colOff>
      <xdr:row>37</xdr:row>
      <xdr:rowOff>7912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31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49839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0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23679</xdr:rowOff>
    </xdr:from>
    <xdr:to>
      <xdr:col>26</xdr:col>
      <xdr:colOff>101600</xdr:colOff>
      <xdr:row>36</xdr:row>
      <xdr:rowOff>125279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76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110056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63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62522</xdr:rowOff>
    </xdr:from>
    <xdr:to>
      <xdr:col>22</xdr:col>
      <xdr:colOff>165100</xdr:colOff>
      <xdr:row>36</xdr:row>
      <xdr:rowOff>164122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15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148899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0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93097</xdr:rowOff>
    </xdr:from>
    <xdr:to>
      <xdr:col>19</xdr:col>
      <xdr:colOff>38100</xdr:colOff>
      <xdr:row>37</xdr:row>
      <xdr:rowOff>23247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4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8024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3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19945</xdr:rowOff>
    </xdr:from>
    <xdr:to>
      <xdr:col>15</xdr:col>
      <xdr:colOff>101600</xdr:colOff>
      <xdr:row>36</xdr:row>
      <xdr:rowOff>121545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73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106322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5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29,100
28,871
90.33
12,460,354
11,884,547
553,889
7,269,474
8,164,521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106831</xdr:rowOff>
    </xdr:from>
    <xdr:to>
      <xdr:col>24</xdr:col>
      <xdr:colOff>63500</xdr:colOff>
      <xdr:row>34</xdr:row>
      <xdr:rowOff>122114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6131"/>
          <a:ext cx="8382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110913</xdr:rowOff>
    </xdr:from>
    <xdr:to>
      <xdr:col>19</xdr:col>
      <xdr:colOff>177800</xdr:colOff>
      <xdr:row>34</xdr:row>
      <xdr:rowOff>122114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40213"/>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110913</xdr:rowOff>
    </xdr:from>
    <xdr:to>
      <xdr:col>15</xdr:col>
      <xdr:colOff>50800</xdr:colOff>
      <xdr:row>35</xdr:row>
      <xdr:rowOff>18624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40213"/>
          <a:ext cx="889000" cy="7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18624</xdr:rowOff>
    </xdr:from>
    <xdr:to>
      <xdr:col>10</xdr:col>
      <xdr:colOff>114300</xdr:colOff>
      <xdr:row>36</xdr:row>
      <xdr:rowOff>83905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19374"/>
          <a:ext cx="889000" cy="23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56031</xdr:rowOff>
    </xdr:from>
    <xdr:to>
      <xdr:col>24</xdr:col>
      <xdr:colOff>114300</xdr:colOff>
      <xdr:row>34</xdr:row>
      <xdr:rowOff>157631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78908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71314</xdr:rowOff>
    </xdr:from>
    <xdr:to>
      <xdr:col>20</xdr:col>
      <xdr:colOff>38100</xdr:colOff>
      <xdr:row>35</xdr:row>
      <xdr:rowOff>1464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0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17991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60113</xdr:rowOff>
    </xdr:from>
    <xdr:to>
      <xdr:col>15</xdr:col>
      <xdr:colOff>101600</xdr:colOff>
      <xdr:row>34</xdr:row>
      <xdr:rowOff>161713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8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6790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6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139274</xdr:rowOff>
    </xdr:from>
    <xdr:to>
      <xdr:col>10</xdr:col>
      <xdr:colOff>165100</xdr:colOff>
      <xdr:row>35</xdr:row>
      <xdr:rowOff>69424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6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85951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4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33105</xdr:rowOff>
    </xdr:from>
    <xdr:to>
      <xdr:col>6</xdr:col>
      <xdr:colOff>38100</xdr:colOff>
      <xdr:row>36</xdr:row>
      <xdr:rowOff>134705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151232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8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75975</xdr:rowOff>
    </xdr:from>
    <xdr:to>
      <xdr:col>24</xdr:col>
      <xdr:colOff>63500</xdr:colOff>
      <xdr:row>56</xdr:row>
      <xdr:rowOff>108958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77175"/>
          <a:ext cx="8382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75975</xdr:rowOff>
    </xdr:from>
    <xdr:to>
      <xdr:col>19</xdr:col>
      <xdr:colOff>177800</xdr:colOff>
      <xdr:row>56</xdr:row>
      <xdr:rowOff>113379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77175"/>
          <a:ext cx="889000" cy="3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113379</xdr:rowOff>
    </xdr:from>
    <xdr:to>
      <xdr:col>15</xdr:col>
      <xdr:colOff>50800</xdr:colOff>
      <xdr:row>57</xdr:row>
      <xdr:rowOff>13856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14579"/>
          <a:ext cx="889000" cy="7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322</xdr:rowOff>
    </xdr:from>
    <xdr:to>
      <xdr:col>10</xdr:col>
      <xdr:colOff>114300</xdr:colOff>
      <xdr:row>57</xdr:row>
      <xdr:rowOff>13856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72972"/>
          <a:ext cx="889000" cy="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58158</xdr:rowOff>
    </xdr:from>
    <xdr:to>
      <xdr:col>24</xdr:col>
      <xdr:colOff>114300</xdr:colOff>
      <xdr:row>56</xdr:row>
      <xdr:rowOff>159758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81035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25175</xdr:rowOff>
    </xdr:from>
    <xdr:to>
      <xdr:col>20</xdr:col>
      <xdr:colOff>38100</xdr:colOff>
      <xdr:row>56</xdr:row>
      <xdr:rowOff>126775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2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143302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0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62579</xdr:rowOff>
    </xdr:from>
    <xdr:to>
      <xdr:col>15</xdr:col>
      <xdr:colOff>101600</xdr:colOff>
      <xdr:row>56</xdr:row>
      <xdr:rowOff>164179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9256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134506</xdr:rowOff>
    </xdr:from>
    <xdr:to>
      <xdr:col>10</xdr:col>
      <xdr:colOff>165100</xdr:colOff>
      <xdr:row>57</xdr:row>
      <xdr:rowOff>64656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81183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120972</xdr:rowOff>
    </xdr:from>
    <xdr:to>
      <xdr:col>6</xdr:col>
      <xdr:colOff>38100</xdr:colOff>
      <xdr:row>57</xdr:row>
      <xdr:rowOff>51122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67649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9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161325</xdr:rowOff>
    </xdr:from>
    <xdr:to>
      <xdr:col>24</xdr:col>
      <xdr:colOff>63500</xdr:colOff>
      <xdr:row>78</xdr:row>
      <xdr:rowOff>14839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62975"/>
          <a:ext cx="838200" cy="2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161325</xdr:rowOff>
    </xdr:from>
    <xdr:to>
      <xdr:col>19</xdr:col>
      <xdr:colOff>177800</xdr:colOff>
      <xdr:row>78</xdr:row>
      <xdr:rowOff>22930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62975"/>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22930</xdr:rowOff>
    </xdr:from>
    <xdr:to>
      <xdr:col>15</xdr:col>
      <xdr:colOff>50800</xdr:colOff>
      <xdr:row>78</xdr:row>
      <xdr:rowOff>33082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96030"/>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33082</xdr:rowOff>
    </xdr:from>
    <xdr:to>
      <xdr:col>10</xdr:col>
      <xdr:colOff>114300</xdr:colOff>
      <xdr:row>78</xdr:row>
      <xdr:rowOff>43002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06182"/>
          <a:ext cx="889000" cy="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135489</xdr:rowOff>
    </xdr:from>
    <xdr:to>
      <xdr:col>24</xdr:col>
      <xdr:colOff>114300</xdr:colOff>
      <xdr:row>78</xdr:row>
      <xdr:rowOff>65639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3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50416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5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110525</xdr:rowOff>
    </xdr:from>
    <xdr:to>
      <xdr:col>20</xdr:col>
      <xdr:colOff>38100</xdr:colOff>
      <xdr:row>78</xdr:row>
      <xdr:rowOff>40675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31802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0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143580</xdr:rowOff>
    </xdr:from>
    <xdr:to>
      <xdr:col>15</xdr:col>
      <xdr:colOff>101600</xdr:colOff>
      <xdr:row>78</xdr:row>
      <xdr:rowOff>73730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64857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3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153732</xdr:rowOff>
    </xdr:from>
    <xdr:to>
      <xdr:col>10</xdr:col>
      <xdr:colOff>165100</xdr:colOff>
      <xdr:row>78</xdr:row>
      <xdr:rowOff>83882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75009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4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163652</xdr:rowOff>
    </xdr:from>
    <xdr:to>
      <xdr:col>6</xdr:col>
      <xdr:colOff>38100</xdr:colOff>
      <xdr:row>78</xdr:row>
      <xdr:rowOff>93802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84929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5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40094</xdr:rowOff>
    </xdr:from>
    <xdr:to>
      <xdr:col>24</xdr:col>
      <xdr:colOff>63500</xdr:colOff>
      <xdr:row>98</xdr:row>
      <xdr:rowOff>150013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42194"/>
          <a:ext cx="838200" cy="10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133198</xdr:rowOff>
    </xdr:from>
    <xdr:to>
      <xdr:col>19</xdr:col>
      <xdr:colOff>177800</xdr:colOff>
      <xdr:row>98</xdr:row>
      <xdr:rowOff>150013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63848"/>
          <a:ext cx="889000" cy="1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133198</xdr:rowOff>
    </xdr:from>
    <xdr:to>
      <xdr:col>15</xdr:col>
      <xdr:colOff>50800</xdr:colOff>
      <xdr:row>99</xdr:row>
      <xdr:rowOff>76733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63848"/>
          <a:ext cx="889000" cy="28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76733</xdr:rowOff>
    </xdr:from>
    <xdr:to>
      <xdr:col>10</xdr:col>
      <xdr:colOff>114300</xdr:colOff>
      <xdr:row>99</xdr:row>
      <xdr:rowOff>118720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7050283"/>
          <a:ext cx="889000" cy="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160744</xdr:rowOff>
    </xdr:from>
    <xdr:to>
      <xdr:col>24</xdr:col>
      <xdr:colOff>114300</xdr:colOff>
      <xdr:row>98</xdr:row>
      <xdr:rowOff>90894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9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139171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6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99213</xdr:rowOff>
    </xdr:from>
    <xdr:to>
      <xdr:col>20</xdr:col>
      <xdr:colOff>38100</xdr:colOff>
      <xdr:row>99</xdr:row>
      <xdr:rowOff>29363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90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20490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9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82398</xdr:rowOff>
    </xdr:from>
    <xdr:to>
      <xdr:col>15</xdr:col>
      <xdr:colOff>101600</xdr:colOff>
      <xdr:row>98</xdr:row>
      <xdr:rowOff>12548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0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25933</xdr:rowOff>
    </xdr:from>
    <xdr:to>
      <xdr:col>10</xdr:col>
      <xdr:colOff>165100</xdr:colOff>
      <xdr:row>99</xdr:row>
      <xdr:rowOff>127533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9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118660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9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67920</xdr:rowOff>
    </xdr:from>
    <xdr:to>
      <xdr:col>6</xdr:col>
      <xdr:colOff>38100</xdr:colOff>
      <xdr:row>99</xdr:row>
      <xdr:rowOff>169520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160647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3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52298</xdr:rowOff>
    </xdr:from>
    <xdr:to>
      <xdr:col>55</xdr:col>
      <xdr:colOff>0</xdr:colOff>
      <xdr:row>38</xdr:row>
      <xdr:rowOff>77521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67398"/>
          <a:ext cx="8382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52298</xdr:rowOff>
    </xdr:from>
    <xdr:to>
      <xdr:col>50</xdr:col>
      <xdr:colOff>114300</xdr:colOff>
      <xdr:row>38</xdr:row>
      <xdr:rowOff>105018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67398"/>
          <a:ext cx="889000" cy="5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44896</xdr:rowOff>
    </xdr:from>
    <xdr:to>
      <xdr:col>45</xdr:col>
      <xdr:colOff>177800</xdr:colOff>
      <xdr:row>38</xdr:row>
      <xdr:rowOff>105018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31296"/>
          <a:ext cx="889000" cy="108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44896</xdr:rowOff>
    </xdr:from>
    <xdr:to>
      <xdr:col>41</xdr:col>
      <xdr:colOff>50800</xdr:colOff>
      <xdr:row>39</xdr:row>
      <xdr:rowOff>276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31296"/>
          <a:ext cx="889000" cy="115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26721</xdr:rowOff>
    </xdr:from>
    <xdr:to>
      <xdr:col>55</xdr:col>
      <xdr:colOff>50800</xdr:colOff>
      <xdr:row>38</xdr:row>
      <xdr:rowOff>128321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5148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1498</xdr:rowOff>
    </xdr:from>
    <xdr:to>
      <xdr:col>50</xdr:col>
      <xdr:colOff>165100</xdr:colOff>
      <xdr:row>38</xdr:row>
      <xdr:rowOff>103098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94225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54218</xdr:rowOff>
    </xdr:from>
    <xdr:to>
      <xdr:col>46</xdr:col>
      <xdr:colOff>38100</xdr:colOff>
      <xdr:row>38</xdr:row>
      <xdr:rowOff>155818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6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146945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6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165546</xdr:rowOff>
    </xdr:from>
    <xdr:to>
      <xdr:col>41</xdr:col>
      <xdr:colOff>101600</xdr:colOff>
      <xdr:row>32</xdr:row>
      <xdr:rowOff>95696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86823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7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120926</xdr:rowOff>
    </xdr:from>
    <xdr:to>
      <xdr:col>36</xdr:col>
      <xdr:colOff>165100</xdr:colOff>
      <xdr:row>39</xdr:row>
      <xdr:rowOff>51076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3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42203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2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151389</xdr:rowOff>
    </xdr:from>
    <xdr:to>
      <xdr:col>55</xdr:col>
      <xdr:colOff>0</xdr:colOff>
      <xdr:row>58</xdr:row>
      <xdr:rowOff>35436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24039"/>
          <a:ext cx="838200" cy="5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159017</xdr:rowOff>
    </xdr:from>
    <xdr:to>
      <xdr:col>50</xdr:col>
      <xdr:colOff>114300</xdr:colOff>
      <xdr:row>58</xdr:row>
      <xdr:rowOff>35436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31667"/>
          <a:ext cx="8890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30033</xdr:rowOff>
    </xdr:from>
    <xdr:to>
      <xdr:col>45</xdr:col>
      <xdr:colOff>177800</xdr:colOff>
      <xdr:row>57</xdr:row>
      <xdr:rowOff>159017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02683"/>
          <a:ext cx="889000" cy="12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20569</xdr:rowOff>
    </xdr:from>
    <xdr:to>
      <xdr:col>41</xdr:col>
      <xdr:colOff>50800</xdr:colOff>
      <xdr:row>57</xdr:row>
      <xdr:rowOff>30033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93219"/>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100589</xdr:rowOff>
    </xdr:from>
    <xdr:to>
      <xdr:col>55</xdr:col>
      <xdr:colOff>50800</xdr:colOff>
      <xdr:row>58</xdr:row>
      <xdr:rowOff>30739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7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79016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5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156086</xdr:rowOff>
    </xdr:from>
    <xdr:to>
      <xdr:col>50</xdr:col>
      <xdr:colOff>165100</xdr:colOff>
      <xdr:row>58</xdr:row>
      <xdr:rowOff>86236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2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77363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2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108217</xdr:rowOff>
    </xdr:from>
    <xdr:to>
      <xdr:col>46</xdr:col>
      <xdr:colOff>38100</xdr:colOff>
      <xdr:row>58</xdr:row>
      <xdr:rowOff>38367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29494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150683</xdr:rowOff>
    </xdr:from>
    <xdr:to>
      <xdr:col>41</xdr:col>
      <xdr:colOff>101600</xdr:colOff>
      <xdr:row>57</xdr:row>
      <xdr:rowOff>80833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71960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4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141219</xdr:rowOff>
    </xdr:from>
    <xdr:to>
      <xdr:col>36</xdr:col>
      <xdr:colOff>165100</xdr:colOff>
      <xdr:row>57</xdr:row>
      <xdr:rowOff>71369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4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62496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3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139224</xdr:rowOff>
    </xdr:from>
    <xdr:to>
      <xdr:col>55</xdr:col>
      <xdr:colOff>0</xdr:colOff>
      <xdr:row>78</xdr:row>
      <xdr:rowOff>170542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12324"/>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99258</xdr:rowOff>
    </xdr:from>
    <xdr:to>
      <xdr:col>50</xdr:col>
      <xdr:colOff>114300</xdr:colOff>
      <xdr:row>78</xdr:row>
      <xdr:rowOff>139224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72358"/>
          <a:ext cx="8890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99258</xdr:rowOff>
    </xdr:from>
    <xdr:to>
      <xdr:col>45</xdr:col>
      <xdr:colOff>177800</xdr:colOff>
      <xdr:row>78</xdr:row>
      <xdr:rowOff>119221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72358"/>
          <a:ext cx="889000" cy="1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7093</xdr:rowOff>
    </xdr:from>
    <xdr:to>
      <xdr:col>41</xdr:col>
      <xdr:colOff>50800</xdr:colOff>
      <xdr:row>78</xdr:row>
      <xdr:rowOff>119221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037293"/>
          <a:ext cx="889000" cy="45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119742</xdr:rowOff>
    </xdr:from>
    <xdr:to>
      <xdr:col>55</xdr:col>
      <xdr:colOff>50800</xdr:colOff>
      <xdr:row>79</xdr:row>
      <xdr:rowOff>49892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9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34669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88424</xdr:rowOff>
    </xdr:from>
    <xdr:to>
      <xdr:col>50</xdr:col>
      <xdr:colOff>165100</xdr:colOff>
      <xdr:row>79</xdr:row>
      <xdr:rowOff>18574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9701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5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48458</xdr:rowOff>
    </xdr:from>
    <xdr:to>
      <xdr:col>46</xdr:col>
      <xdr:colOff>38100</xdr:colOff>
      <xdr:row>78</xdr:row>
      <xdr:rowOff>150058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141185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1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68421</xdr:rowOff>
    </xdr:from>
    <xdr:to>
      <xdr:col>41</xdr:col>
      <xdr:colOff>101600</xdr:colOff>
      <xdr:row>78</xdr:row>
      <xdr:rowOff>170021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161148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3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127743</xdr:rowOff>
    </xdr:from>
    <xdr:to>
      <xdr:col>36</xdr:col>
      <xdr:colOff>165100</xdr:colOff>
      <xdr:row>76</xdr:row>
      <xdr:rowOff>57893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9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74420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7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131547</xdr:rowOff>
    </xdr:from>
    <xdr:to>
      <xdr:col>55</xdr:col>
      <xdr:colOff>0</xdr:colOff>
      <xdr:row>98</xdr:row>
      <xdr:rowOff>61323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62197"/>
          <a:ext cx="838200" cy="10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50938</xdr:rowOff>
    </xdr:from>
    <xdr:to>
      <xdr:col>50</xdr:col>
      <xdr:colOff>114300</xdr:colOff>
      <xdr:row>98</xdr:row>
      <xdr:rowOff>61323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53038"/>
          <a:ext cx="8890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24399</xdr:rowOff>
    </xdr:from>
    <xdr:to>
      <xdr:col>45</xdr:col>
      <xdr:colOff>177800</xdr:colOff>
      <xdr:row>98</xdr:row>
      <xdr:rowOff>50938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26499"/>
          <a:ext cx="889000" cy="2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24399</xdr:rowOff>
    </xdr:from>
    <xdr:to>
      <xdr:col>41</xdr:col>
      <xdr:colOff>50800</xdr:colOff>
      <xdr:row>98</xdr:row>
      <xdr:rowOff>86283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26499"/>
          <a:ext cx="889000" cy="6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80747</xdr:rowOff>
    </xdr:from>
    <xdr:to>
      <xdr:col>55</xdr:col>
      <xdr:colOff>50800</xdr:colOff>
      <xdr:row>98</xdr:row>
      <xdr:rowOff>10897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59174</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10523</xdr:rowOff>
    </xdr:from>
    <xdr:to>
      <xdr:col>50</xdr:col>
      <xdr:colOff>165100</xdr:colOff>
      <xdr:row>98</xdr:row>
      <xdr:rowOff>112123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103250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xdr:rowOff>
    </xdr:from>
    <xdr:to>
      <xdr:col>46</xdr:col>
      <xdr:colOff>38100</xdr:colOff>
      <xdr:row>98</xdr:row>
      <xdr:rowOff>101738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0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92865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9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145049</xdr:rowOff>
    </xdr:from>
    <xdr:to>
      <xdr:col>41</xdr:col>
      <xdr:colOff>101600</xdr:colOff>
      <xdr:row>98</xdr:row>
      <xdr:rowOff>75199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66326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35483</xdr:rowOff>
    </xdr:from>
    <xdr:to>
      <xdr:col>36</xdr:col>
      <xdr:colOff>165100</xdr:colOff>
      <xdr:row>98</xdr:row>
      <xdr:rowOff>137083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128210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3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96364</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82914"/>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90649</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7719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82256</xdr:rowOff>
    </xdr:from>
    <xdr:to>
      <xdr:col>76</xdr:col>
      <xdr:colOff>114300</xdr:colOff>
      <xdr:row>39</xdr:row>
      <xdr:rowOff>90649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68806"/>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90682</xdr:rowOff>
    </xdr:from>
    <xdr:to>
      <xdr:col>71</xdr:col>
      <xdr:colOff>177800</xdr:colOff>
      <xdr:row>39</xdr:row>
      <xdr:rowOff>82256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262882"/>
          <a:ext cx="889000" cy="50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74675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6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45564</xdr:rowOff>
    </xdr:from>
    <xdr:to>
      <xdr:col>85</xdr:col>
      <xdr:colOff>177800</xdr:colOff>
      <xdr:row>39</xdr:row>
      <xdr:rowOff>147164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39849</xdr:rowOff>
    </xdr:from>
    <xdr:to>
      <xdr:col>76</xdr:col>
      <xdr:colOff>165100</xdr:colOff>
      <xdr:row>39</xdr:row>
      <xdr:rowOff>141449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2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132576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81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31456</xdr:rowOff>
    </xdr:from>
    <xdr:to>
      <xdr:col>72</xdr:col>
      <xdr:colOff>38100</xdr:colOff>
      <xdr:row>39</xdr:row>
      <xdr:rowOff>133056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1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124183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810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39882</xdr:rowOff>
    </xdr:from>
    <xdr:to>
      <xdr:col>67</xdr:col>
      <xdr:colOff>101600</xdr:colOff>
      <xdr:row>36</xdr:row>
      <xdr:rowOff>141482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21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158009</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98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109475</xdr:rowOff>
    </xdr:from>
    <xdr:to>
      <xdr:col>85</xdr:col>
      <xdr:colOff>127000</xdr:colOff>
      <xdr:row>76</xdr:row>
      <xdr:rowOff>126752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39675"/>
          <a:ext cx="838200" cy="1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126752</xdr:rowOff>
    </xdr:from>
    <xdr:to>
      <xdr:col>81</xdr:col>
      <xdr:colOff>50800</xdr:colOff>
      <xdr:row>77</xdr:row>
      <xdr:rowOff>22053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56952"/>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22053</xdr:rowOff>
    </xdr:from>
    <xdr:to>
      <xdr:col>76</xdr:col>
      <xdr:colOff>114300</xdr:colOff>
      <xdr:row>77</xdr:row>
      <xdr:rowOff>41042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23703"/>
          <a:ext cx="889000" cy="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156665</xdr:rowOff>
    </xdr:from>
    <xdr:to>
      <xdr:col>71</xdr:col>
      <xdr:colOff>177800</xdr:colOff>
      <xdr:row>77</xdr:row>
      <xdr:rowOff>41042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86865"/>
          <a:ext cx="889000" cy="5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58675</xdr:rowOff>
    </xdr:from>
    <xdr:to>
      <xdr:col>85</xdr:col>
      <xdr:colOff>177800</xdr:colOff>
      <xdr:row>76</xdr:row>
      <xdr:rowOff>160275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37102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75952</xdr:rowOff>
    </xdr:from>
    <xdr:to>
      <xdr:col>81</xdr:col>
      <xdr:colOff>101600</xdr:colOff>
      <xdr:row>77</xdr:row>
      <xdr:rowOff>6102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168679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142703</xdr:rowOff>
    </xdr:from>
    <xdr:to>
      <xdr:col>76</xdr:col>
      <xdr:colOff>165100</xdr:colOff>
      <xdr:row>77</xdr:row>
      <xdr:rowOff>72853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7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63980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6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161692</xdr:rowOff>
    </xdr:from>
    <xdr:to>
      <xdr:col>72</xdr:col>
      <xdr:colOff>38100</xdr:colOff>
      <xdr:row>77</xdr:row>
      <xdr:rowOff>91842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9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82969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8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105865</xdr:rowOff>
    </xdr:from>
    <xdr:to>
      <xdr:col>67</xdr:col>
      <xdr:colOff>101600</xdr:colOff>
      <xdr:row>77</xdr:row>
      <xdr:rowOff>36015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27142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90666</xdr:rowOff>
    </xdr:from>
    <xdr:to>
      <xdr:col>85</xdr:col>
      <xdr:colOff>127000</xdr:colOff>
      <xdr:row>98</xdr:row>
      <xdr:rowOff>98986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92766"/>
          <a:ext cx="8382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22923</xdr:rowOff>
    </xdr:from>
    <xdr:to>
      <xdr:col>81</xdr:col>
      <xdr:colOff>50800</xdr:colOff>
      <xdr:row>98</xdr:row>
      <xdr:rowOff>98986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25023"/>
          <a:ext cx="889000" cy="7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22923</xdr:rowOff>
    </xdr:from>
    <xdr:to>
      <xdr:col>76</xdr:col>
      <xdr:colOff>114300</xdr:colOff>
      <xdr:row>98</xdr:row>
      <xdr:rowOff>90680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25023"/>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87086</xdr:rowOff>
    </xdr:from>
    <xdr:to>
      <xdr:col>71</xdr:col>
      <xdr:colOff>177800</xdr:colOff>
      <xdr:row>98</xdr:row>
      <xdr:rowOff>90680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89186"/>
          <a:ext cx="8890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39866</xdr:rowOff>
    </xdr:from>
    <xdr:to>
      <xdr:col>85</xdr:col>
      <xdr:colOff>177800</xdr:colOff>
      <xdr:row>98</xdr:row>
      <xdr:rowOff>141466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48186</xdr:rowOff>
    </xdr:from>
    <xdr:to>
      <xdr:col>81</xdr:col>
      <xdr:colOff>101600</xdr:colOff>
      <xdr:row>98</xdr:row>
      <xdr:rowOff>149786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5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140913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4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143573</xdr:rowOff>
    </xdr:from>
    <xdr:to>
      <xdr:col>76</xdr:col>
      <xdr:colOff>165100</xdr:colOff>
      <xdr:row>98</xdr:row>
      <xdr:rowOff>73723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64850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39880</xdr:rowOff>
    </xdr:from>
    <xdr:to>
      <xdr:col>72</xdr:col>
      <xdr:colOff>38100</xdr:colOff>
      <xdr:row>98</xdr:row>
      <xdr:rowOff>141480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132607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3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36286</xdr:rowOff>
    </xdr:from>
    <xdr:to>
      <xdr:col>67</xdr:col>
      <xdr:colOff>101600</xdr:colOff>
      <xdr:row>98</xdr:row>
      <xdr:rowOff>137886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129013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3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76057</xdr:rowOff>
    </xdr:from>
    <xdr:to>
      <xdr:col>116</xdr:col>
      <xdr:colOff>63500</xdr:colOff>
      <xdr:row>58</xdr:row>
      <xdr:rowOff>90231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20157"/>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62250</xdr:rowOff>
    </xdr:from>
    <xdr:to>
      <xdr:col>111</xdr:col>
      <xdr:colOff>177800</xdr:colOff>
      <xdr:row>58</xdr:row>
      <xdr:rowOff>76057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06350"/>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47072</xdr:rowOff>
    </xdr:from>
    <xdr:to>
      <xdr:col>107</xdr:col>
      <xdr:colOff>50800</xdr:colOff>
      <xdr:row>58</xdr:row>
      <xdr:rowOff>62250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91172"/>
          <a:ext cx="889000" cy="1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32441</xdr:rowOff>
    </xdr:from>
    <xdr:to>
      <xdr:col>102</xdr:col>
      <xdr:colOff>114300</xdr:colOff>
      <xdr:row>58</xdr:row>
      <xdr:rowOff>47072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76541"/>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39431</xdr:rowOff>
    </xdr:from>
    <xdr:to>
      <xdr:col>116</xdr:col>
      <xdr:colOff>114300</xdr:colOff>
      <xdr:row>58</xdr:row>
      <xdr:rowOff>141031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8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153555</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26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25257</xdr:rowOff>
    </xdr:from>
    <xdr:to>
      <xdr:col>112</xdr:col>
      <xdr:colOff>38100</xdr:colOff>
      <xdr:row>58</xdr:row>
      <xdr:rowOff>126857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6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117984</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06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11450</xdr:rowOff>
    </xdr:from>
    <xdr:to>
      <xdr:col>107</xdr:col>
      <xdr:colOff>101600</xdr:colOff>
      <xdr:row>58</xdr:row>
      <xdr:rowOff>113050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5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104177</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048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167722</xdr:rowOff>
    </xdr:from>
    <xdr:to>
      <xdr:col>102</xdr:col>
      <xdr:colOff>165100</xdr:colOff>
      <xdr:row>58</xdr:row>
      <xdr:rowOff>97872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88999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3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153091</xdr:rowOff>
    </xdr:from>
    <xdr:to>
      <xdr:col>98</xdr:col>
      <xdr:colOff>38100</xdr:colOff>
      <xdr:row>58</xdr:row>
      <xdr:rowOff>83241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2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74368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1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59310</xdr:rowOff>
    </xdr:from>
    <xdr:to>
      <xdr:col>116</xdr:col>
      <xdr:colOff>63500</xdr:colOff>
      <xdr:row>77</xdr:row>
      <xdr:rowOff>118478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60960"/>
          <a:ext cx="838200" cy="5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118478</xdr:rowOff>
    </xdr:from>
    <xdr:to>
      <xdr:col>111</xdr:col>
      <xdr:colOff>177800</xdr:colOff>
      <xdr:row>77</xdr:row>
      <xdr:rowOff>127299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20128"/>
          <a:ext cx="8890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127299</xdr:rowOff>
    </xdr:from>
    <xdr:to>
      <xdr:col>107</xdr:col>
      <xdr:colOff>50800</xdr:colOff>
      <xdr:row>77</xdr:row>
      <xdr:rowOff>144424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28949"/>
          <a:ext cx="889000" cy="1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144424</xdr:rowOff>
    </xdr:from>
    <xdr:to>
      <xdr:col>102</xdr:col>
      <xdr:colOff>114300</xdr:colOff>
      <xdr:row>78</xdr:row>
      <xdr:rowOff>7931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46074"/>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8510</xdr:rowOff>
    </xdr:from>
    <xdr:to>
      <xdr:col>116</xdr:col>
      <xdr:colOff>114300</xdr:colOff>
      <xdr:row>77</xdr:row>
      <xdr:rowOff>110110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158387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67678</xdr:rowOff>
    </xdr:from>
    <xdr:to>
      <xdr:col>112</xdr:col>
      <xdr:colOff>38100</xdr:colOff>
      <xdr:row>77</xdr:row>
      <xdr:rowOff>169278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160405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6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76499</xdr:rowOff>
    </xdr:from>
    <xdr:to>
      <xdr:col>107</xdr:col>
      <xdr:colOff>101600</xdr:colOff>
      <xdr:row>78</xdr:row>
      <xdr:rowOff>6649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169226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7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93624</xdr:rowOff>
    </xdr:from>
    <xdr:to>
      <xdr:col>102</xdr:col>
      <xdr:colOff>165100</xdr:colOff>
      <xdr:row>78</xdr:row>
      <xdr:rowOff>23774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14901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8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128581</xdr:rowOff>
    </xdr:from>
    <xdr:to>
      <xdr:col>98</xdr:col>
      <xdr:colOff>38100</xdr:colOff>
      <xdr:row>78</xdr:row>
      <xdr:rowOff>58731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49858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年度の</a:t>
          </a:r>
          <a:r>
            <a:rPr kumimoji="1" lang="ja-JP" altLang="ja-JP" sz="1100">
              <a:solidFill>
                <a:schemeClr val="dk1"/>
              </a:solidFill>
              <a:effectLst/>
              <a:latin typeface="+mn-ea"/>
              <a:ea typeface="+mn-ea"/>
              <a:cs typeface="+mn-cs"/>
            </a:rPr>
            <a:t>住民一人当たりの歳出総決算額は</a:t>
          </a:r>
          <a:r>
            <a:rPr kumimoji="1" lang="en-US" altLang="ja-JP" sz="1100">
              <a:solidFill>
                <a:schemeClr val="dk1"/>
              </a:solidFill>
              <a:effectLst/>
              <a:latin typeface="+mn-ea"/>
              <a:ea typeface="+mn-ea"/>
              <a:cs typeface="+mn-cs"/>
            </a:rPr>
            <a:t>408,404</a:t>
          </a:r>
          <a:r>
            <a:rPr kumimoji="1" lang="ja-JP" altLang="ja-JP" sz="1100">
              <a:solidFill>
                <a:schemeClr val="dk1"/>
              </a:solidFill>
              <a:effectLst/>
              <a:latin typeface="+mn-ea"/>
              <a:ea typeface="+mn-ea"/>
              <a:cs typeface="+mn-cs"/>
            </a:rPr>
            <a:t>円と</a:t>
          </a:r>
          <a:r>
            <a:rPr kumimoji="1" lang="ja-JP" altLang="en-US" sz="1100">
              <a:solidFill>
                <a:schemeClr val="dk1"/>
              </a:solidFill>
              <a:effectLst/>
              <a:latin typeface="+mn-ea"/>
              <a:ea typeface="+mn-ea"/>
              <a:cs typeface="+mn-cs"/>
            </a:rPr>
            <a:t>なった</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（類似団体内平均値は、</a:t>
          </a:r>
          <a:r>
            <a:rPr kumimoji="1" lang="en-US" altLang="ja-JP" sz="1100">
              <a:solidFill>
                <a:schemeClr val="dk1"/>
              </a:solidFill>
              <a:effectLst/>
              <a:latin typeface="+mn-ea"/>
              <a:ea typeface="+mn-ea"/>
              <a:cs typeface="+mn-cs"/>
            </a:rPr>
            <a:t>443,809</a:t>
          </a:r>
          <a:r>
            <a:rPr kumimoji="1" lang="ja-JP" altLang="en-US" sz="1100">
              <a:solidFill>
                <a:schemeClr val="dk1"/>
              </a:solidFill>
              <a:effectLst/>
              <a:latin typeface="+mn-ea"/>
              <a:ea typeface="+mn-ea"/>
              <a:cs typeface="+mn-cs"/>
            </a:rPr>
            <a:t>円）</a:t>
          </a:r>
          <a:endParaRPr kumimoji="1" lang="en-US" altLang="ja-JP" sz="1100">
            <a:solidFill>
              <a:schemeClr val="dk1"/>
            </a:solidFill>
            <a:effectLst/>
            <a:latin typeface="+mn-ea"/>
            <a:ea typeface="+mn-ea"/>
            <a:cs typeface="+mn-cs"/>
          </a:endParaRPr>
        </a:p>
        <a:p>
          <a:r>
            <a:rPr lang="ja-JP" altLang="en-US" sz="1100">
              <a:effectLst/>
              <a:latin typeface="+mn-ea"/>
              <a:ea typeface="+mn-ea"/>
            </a:rPr>
            <a:t>性質別の歳出分析について、主なものは以下のとおり。</a:t>
          </a:r>
          <a:endParaRPr lang="en-US" altLang="ja-JP" sz="1100">
            <a:effectLst/>
            <a:latin typeface="+mn-ea"/>
            <a:ea typeface="+mn-ea"/>
          </a:endParaRPr>
        </a:p>
        <a:p>
          <a:r>
            <a:rPr lang="ja-JP" altLang="en-US" sz="1100">
              <a:effectLst/>
              <a:latin typeface="+mn-ea"/>
              <a:ea typeface="+mn-ea"/>
            </a:rPr>
            <a:t>・人件費：</a:t>
          </a:r>
          <a:r>
            <a:rPr kumimoji="1" lang="ja-JP" altLang="ja-JP" sz="1100">
              <a:solidFill>
                <a:schemeClr val="dk1"/>
              </a:solidFill>
              <a:effectLst/>
              <a:latin typeface="+mn-lt"/>
              <a:ea typeface="+mn-ea"/>
              <a:cs typeface="+mn-cs"/>
            </a:rPr>
            <a:t>町単独で消防本部を設置して</a:t>
          </a:r>
          <a:r>
            <a:rPr kumimoji="1" lang="ja-JP" altLang="en-US" sz="1100">
              <a:solidFill>
                <a:schemeClr val="dk1"/>
              </a:solidFill>
              <a:effectLst/>
              <a:latin typeface="+mn-lt"/>
              <a:ea typeface="+mn-ea"/>
              <a:cs typeface="+mn-cs"/>
            </a:rPr>
            <a:t>おり、類似団体と比較して</a:t>
          </a:r>
          <a:r>
            <a:rPr kumimoji="1" lang="ja-JP" altLang="ja-JP" sz="1100">
              <a:solidFill>
                <a:schemeClr val="dk1"/>
              </a:solidFill>
              <a:effectLst/>
              <a:latin typeface="+mn-lt"/>
              <a:ea typeface="+mn-ea"/>
              <a:cs typeface="+mn-cs"/>
            </a:rPr>
            <a:t>職員数が多い</a:t>
          </a:r>
          <a:r>
            <a:rPr kumimoji="1" lang="ja-JP" altLang="en-US" sz="1100">
              <a:solidFill>
                <a:schemeClr val="dk1"/>
              </a:solidFill>
              <a:effectLst/>
              <a:latin typeface="+mn-lt"/>
              <a:ea typeface="+mn-ea"/>
              <a:cs typeface="+mn-cs"/>
            </a:rPr>
            <a:t>ことから、類似団体との差が大きくなっている。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・物件費：新型コロナワクチン接種事業の規模縮小により、接種会場設営等業務委託料が大幅に減少したことなどにより前年度から</a:t>
          </a:r>
          <a:r>
            <a:rPr kumimoji="1" lang="en-US" altLang="ja-JP" sz="1100">
              <a:solidFill>
                <a:schemeClr val="dk1"/>
              </a:solidFill>
              <a:effectLst/>
              <a:latin typeface="+mn-lt"/>
              <a:ea typeface="+mn-ea"/>
              <a:cs typeface="+mn-cs"/>
            </a:rPr>
            <a:t>8.1</a:t>
          </a:r>
          <a:r>
            <a:rPr kumimoji="1" lang="ja-JP" altLang="en-US" sz="1100">
              <a:solidFill>
                <a:schemeClr val="dk1"/>
              </a:solidFill>
              <a:effectLst/>
              <a:latin typeface="+mn-lt"/>
              <a:ea typeface="+mn-ea"/>
              <a:cs typeface="+mn-cs"/>
            </a:rPr>
            <a:t>％減少。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・扶助費：住民税非課税世帯等に対する給付金が増加したことなどにより前年度から</a:t>
          </a:r>
          <a:r>
            <a:rPr kumimoji="1" lang="en-US" altLang="ja-JP" sz="1100">
              <a:solidFill>
                <a:schemeClr val="dk1"/>
              </a:solidFill>
              <a:effectLst/>
              <a:latin typeface="+mn-lt"/>
              <a:ea typeface="+mn-ea"/>
              <a:cs typeface="+mn-cs"/>
            </a:rPr>
            <a:t>13.3</a:t>
          </a:r>
          <a:r>
            <a:rPr kumimoji="1" lang="ja-JP" altLang="en-US" sz="1100">
              <a:solidFill>
                <a:schemeClr val="dk1"/>
              </a:solidFill>
              <a:effectLst/>
              <a:latin typeface="+mn-lt"/>
              <a:ea typeface="+mn-ea"/>
              <a:cs typeface="+mn-cs"/>
            </a:rPr>
            <a:t>％増加。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・補助費等：猪名川上流広域ごみ処理施設組合（国崎クリーンセンター）に係る地方債の償還が進み、当該組合への町負担金が減少したことなどにより前年度から</a:t>
          </a:r>
          <a:r>
            <a:rPr kumimoji="1" lang="en-US" altLang="ja-JP" sz="1100">
              <a:solidFill>
                <a:schemeClr val="dk1"/>
              </a:solidFill>
              <a:effectLst/>
              <a:latin typeface="+mn-lt"/>
              <a:ea typeface="+mn-ea"/>
              <a:cs typeface="+mn-cs"/>
            </a:rPr>
            <a:t>4.6</a:t>
          </a:r>
          <a:r>
            <a:rPr kumimoji="1" lang="ja-JP" altLang="en-US" sz="1100">
              <a:solidFill>
                <a:schemeClr val="dk1"/>
              </a:solidFill>
              <a:effectLst/>
              <a:latin typeface="+mn-lt"/>
              <a:ea typeface="+mn-ea"/>
              <a:cs typeface="+mn-cs"/>
            </a:rPr>
            <a:t>％減少。</a:t>
          </a:r>
          <a:endParaRPr lang="ja-JP" altLang="ja-JP" sz="11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29,100
28,871
90.33
12,460,354
11,884,547
553,889
7,269,474
8,164,521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8255</xdr:rowOff>
    </xdr:from>
    <xdr:to>
      <xdr:col>24</xdr:col>
      <xdr:colOff>63500</xdr:colOff>
      <xdr:row>33</xdr:row>
      <xdr:rowOff>34544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66105"/>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34544</xdr:rowOff>
    </xdr:from>
    <xdr:to>
      <xdr:col>19</xdr:col>
      <xdr:colOff>177800</xdr:colOff>
      <xdr:row>33</xdr:row>
      <xdr:rowOff>141224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92394"/>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41783</xdr:rowOff>
    </xdr:from>
    <xdr:to>
      <xdr:col>15</xdr:col>
      <xdr:colOff>50800</xdr:colOff>
      <xdr:row>33</xdr:row>
      <xdr:rowOff>141224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99633"/>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41783</xdr:rowOff>
    </xdr:from>
    <xdr:to>
      <xdr:col>10</xdr:col>
      <xdr:colOff>114300</xdr:colOff>
      <xdr:row>33</xdr:row>
      <xdr:rowOff>64643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996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128905</xdr:rowOff>
    </xdr:from>
    <xdr:to>
      <xdr:col>24</xdr:col>
      <xdr:colOff>114300</xdr:colOff>
      <xdr:row>33</xdr:row>
      <xdr:rowOff>59055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151782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6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155194</xdr:rowOff>
    </xdr:from>
    <xdr:to>
      <xdr:col>20</xdr:col>
      <xdr:colOff>38100</xdr:colOff>
      <xdr:row>33</xdr:row>
      <xdr:rowOff>85344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101871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90424</xdr:rowOff>
    </xdr:from>
    <xdr:to>
      <xdr:col>15</xdr:col>
      <xdr:colOff>101600</xdr:colOff>
      <xdr:row>34</xdr:row>
      <xdr:rowOff>20574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37101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2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162433</xdr:rowOff>
    </xdr:from>
    <xdr:to>
      <xdr:col>10</xdr:col>
      <xdr:colOff>165100</xdr:colOff>
      <xdr:row>33</xdr:row>
      <xdr:rowOff>92583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109110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2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13843</xdr:rowOff>
    </xdr:from>
    <xdr:to>
      <xdr:col>6</xdr:col>
      <xdr:colOff>38100</xdr:colOff>
      <xdr:row>33</xdr:row>
      <xdr:rowOff>115443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7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131970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4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85293</xdr:rowOff>
    </xdr:from>
    <xdr:to>
      <xdr:col>24</xdr:col>
      <xdr:colOff>63500</xdr:colOff>
      <xdr:row>58</xdr:row>
      <xdr:rowOff>93324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29393"/>
          <a:ext cx="838200" cy="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47450</xdr:rowOff>
    </xdr:from>
    <xdr:to>
      <xdr:col>19</xdr:col>
      <xdr:colOff>177800</xdr:colOff>
      <xdr:row>58</xdr:row>
      <xdr:rowOff>93324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91550"/>
          <a:ext cx="889000" cy="4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118480</xdr:rowOff>
    </xdr:from>
    <xdr:to>
      <xdr:col>15</xdr:col>
      <xdr:colOff>50800</xdr:colOff>
      <xdr:row>58</xdr:row>
      <xdr:rowOff>47450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19680"/>
          <a:ext cx="889000" cy="27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118480</xdr:rowOff>
    </xdr:from>
    <xdr:to>
      <xdr:col>10</xdr:col>
      <xdr:colOff>114300</xdr:colOff>
      <xdr:row>58</xdr:row>
      <xdr:rowOff>101269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19680"/>
          <a:ext cx="889000" cy="32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34493</xdr:rowOff>
    </xdr:from>
    <xdr:to>
      <xdr:col>24</xdr:col>
      <xdr:colOff>114300</xdr:colOff>
      <xdr:row>58</xdr:row>
      <xdr:rowOff>136093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42524</xdr:rowOff>
    </xdr:from>
    <xdr:to>
      <xdr:col>20</xdr:col>
      <xdr:colOff>38100</xdr:colOff>
      <xdr:row>58</xdr:row>
      <xdr:rowOff>144124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135251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7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168100</xdr:rowOff>
    </xdr:from>
    <xdr:to>
      <xdr:col>15</xdr:col>
      <xdr:colOff>101600</xdr:colOff>
      <xdr:row>58</xdr:row>
      <xdr:rowOff>98250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89377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3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67680</xdr:rowOff>
    </xdr:from>
    <xdr:to>
      <xdr:col>10</xdr:col>
      <xdr:colOff>165100</xdr:colOff>
      <xdr:row>56</xdr:row>
      <xdr:rowOff>169280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160407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50469</xdr:rowOff>
    </xdr:from>
    <xdr:to>
      <xdr:col>6</xdr:col>
      <xdr:colOff>38100</xdr:colOff>
      <xdr:row>58</xdr:row>
      <xdr:rowOff>152069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143196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8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107170</xdr:rowOff>
    </xdr:from>
    <xdr:to>
      <xdr:col>24</xdr:col>
      <xdr:colOff>63500</xdr:colOff>
      <xdr:row>78</xdr:row>
      <xdr:rowOff>14808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8820"/>
          <a:ext cx="838200" cy="7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80538</xdr:rowOff>
    </xdr:from>
    <xdr:to>
      <xdr:col>19</xdr:col>
      <xdr:colOff>177800</xdr:colOff>
      <xdr:row>78</xdr:row>
      <xdr:rowOff>14808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82188"/>
          <a:ext cx="889000" cy="10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80538</xdr:rowOff>
    </xdr:from>
    <xdr:to>
      <xdr:col>15</xdr:col>
      <xdr:colOff>50800</xdr:colOff>
      <xdr:row>78</xdr:row>
      <xdr:rowOff>118715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82188"/>
          <a:ext cx="889000" cy="20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118715</xdr:rowOff>
    </xdr:from>
    <xdr:to>
      <xdr:col>10</xdr:col>
      <xdr:colOff>114300</xdr:colOff>
      <xdr:row>78</xdr:row>
      <xdr:rowOff>170424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91815"/>
          <a:ext cx="889000" cy="5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56370</xdr:rowOff>
    </xdr:from>
    <xdr:to>
      <xdr:col>24</xdr:col>
      <xdr:colOff>114300</xdr:colOff>
      <xdr:row>77</xdr:row>
      <xdr:rowOff>157970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34797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3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135458</xdr:rowOff>
    </xdr:from>
    <xdr:to>
      <xdr:col>20</xdr:col>
      <xdr:colOff>38100</xdr:colOff>
      <xdr:row>78</xdr:row>
      <xdr:rowOff>65608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56735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2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29738</xdr:rowOff>
    </xdr:from>
    <xdr:to>
      <xdr:col>15</xdr:col>
      <xdr:colOff>101600</xdr:colOff>
      <xdr:row>77</xdr:row>
      <xdr:rowOff>131338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122465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2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67915</xdr:rowOff>
    </xdr:from>
    <xdr:to>
      <xdr:col>10</xdr:col>
      <xdr:colOff>165100</xdr:colOff>
      <xdr:row>78</xdr:row>
      <xdr:rowOff>169515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4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160642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119624</xdr:rowOff>
    </xdr:from>
    <xdr:to>
      <xdr:col>6</xdr:col>
      <xdr:colOff>38100</xdr:colOff>
      <xdr:row>79</xdr:row>
      <xdr:rowOff>49774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9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40901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107321</xdr:rowOff>
    </xdr:from>
    <xdr:to>
      <xdr:col>24</xdr:col>
      <xdr:colOff>63500</xdr:colOff>
      <xdr:row>97</xdr:row>
      <xdr:rowOff>102764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66521"/>
          <a:ext cx="838200" cy="16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107321</xdr:rowOff>
    </xdr:from>
    <xdr:to>
      <xdr:col>19</xdr:col>
      <xdr:colOff>177800</xdr:colOff>
      <xdr:row>96</xdr:row>
      <xdr:rowOff>169059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66521"/>
          <a:ext cx="889000" cy="6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169059</xdr:rowOff>
    </xdr:from>
    <xdr:to>
      <xdr:col>15</xdr:col>
      <xdr:colOff>50800</xdr:colOff>
      <xdr:row>98</xdr:row>
      <xdr:rowOff>33531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28259"/>
          <a:ext cx="889000" cy="20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33531</xdr:rowOff>
    </xdr:from>
    <xdr:to>
      <xdr:col>10</xdr:col>
      <xdr:colOff>114300</xdr:colOff>
      <xdr:row>98</xdr:row>
      <xdr:rowOff>65340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35631"/>
          <a:ext cx="889000" cy="3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51964</xdr:rowOff>
    </xdr:from>
    <xdr:to>
      <xdr:col>24</xdr:col>
      <xdr:colOff>114300</xdr:colOff>
      <xdr:row>97</xdr:row>
      <xdr:rowOff>153564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74841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3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56521</xdr:rowOff>
    </xdr:from>
    <xdr:to>
      <xdr:col>20</xdr:col>
      <xdr:colOff>38100</xdr:colOff>
      <xdr:row>96</xdr:row>
      <xdr:rowOff>158121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1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9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118259</xdr:rowOff>
    </xdr:from>
    <xdr:to>
      <xdr:col>15</xdr:col>
      <xdr:colOff>101600</xdr:colOff>
      <xdr:row>97</xdr:row>
      <xdr:rowOff>48409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64936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5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154181</xdr:rowOff>
    </xdr:from>
    <xdr:to>
      <xdr:col>10</xdr:col>
      <xdr:colOff>165100</xdr:colOff>
      <xdr:row>98</xdr:row>
      <xdr:rowOff>84331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8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100858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6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14540</xdr:rowOff>
    </xdr:from>
    <xdr:to>
      <xdr:col>6</xdr:col>
      <xdr:colOff>38100</xdr:colOff>
      <xdr:row>98</xdr:row>
      <xdr:rowOff>116140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132667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9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97790</xdr:rowOff>
    </xdr:from>
    <xdr:to>
      <xdr:col>55</xdr:col>
      <xdr:colOff>0</xdr:colOff>
      <xdr:row>38</xdr:row>
      <xdr:rowOff>105981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12890"/>
          <a:ext cx="8382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105981</xdr:rowOff>
    </xdr:from>
    <xdr:to>
      <xdr:col>50</xdr:col>
      <xdr:colOff>114300</xdr:colOff>
      <xdr:row>38</xdr:row>
      <xdr:rowOff>110744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21081"/>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109792</xdr:rowOff>
    </xdr:from>
    <xdr:to>
      <xdr:col>45</xdr:col>
      <xdr:colOff>177800</xdr:colOff>
      <xdr:row>38</xdr:row>
      <xdr:rowOff>110744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24892"/>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109792</xdr:rowOff>
    </xdr:from>
    <xdr:to>
      <xdr:col>41</xdr:col>
      <xdr:colOff>50800</xdr:colOff>
      <xdr:row>38</xdr:row>
      <xdr:rowOff>118173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24892"/>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46990</xdr:rowOff>
    </xdr:from>
    <xdr:to>
      <xdr:col>55</xdr:col>
      <xdr:colOff>50800</xdr:colOff>
      <xdr:row>38</xdr:row>
      <xdr:rowOff>148590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6367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5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55181</xdr:rowOff>
    </xdr:from>
    <xdr:to>
      <xdr:col>50</xdr:col>
      <xdr:colOff>165100</xdr:colOff>
      <xdr:row>38</xdr:row>
      <xdr:rowOff>156781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1859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45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59944</xdr:rowOff>
    </xdr:from>
    <xdr:to>
      <xdr:col>46</xdr:col>
      <xdr:colOff>38100</xdr:colOff>
      <xdr:row>38</xdr:row>
      <xdr:rowOff>161544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6621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50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58992</xdr:rowOff>
    </xdr:from>
    <xdr:to>
      <xdr:col>41</xdr:col>
      <xdr:colOff>101600</xdr:colOff>
      <xdr:row>38</xdr:row>
      <xdr:rowOff>160592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5668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49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67373</xdr:rowOff>
    </xdr:from>
    <xdr:to>
      <xdr:col>36</xdr:col>
      <xdr:colOff>165100</xdr:colOff>
      <xdr:row>38</xdr:row>
      <xdr:rowOff>168973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14050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57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99289</xdr:rowOff>
    </xdr:from>
    <xdr:to>
      <xdr:col>55</xdr:col>
      <xdr:colOff>0</xdr:colOff>
      <xdr:row>58</xdr:row>
      <xdr:rowOff>109893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43389"/>
          <a:ext cx="8382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89573</xdr:rowOff>
    </xdr:from>
    <xdr:to>
      <xdr:col>50</xdr:col>
      <xdr:colOff>114300</xdr:colOff>
      <xdr:row>58</xdr:row>
      <xdr:rowOff>109893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33673"/>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22161</xdr:rowOff>
    </xdr:from>
    <xdr:to>
      <xdr:col>45</xdr:col>
      <xdr:colOff>177800</xdr:colOff>
      <xdr:row>58</xdr:row>
      <xdr:rowOff>89573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94811"/>
          <a:ext cx="889000" cy="2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22161</xdr:rowOff>
    </xdr:from>
    <xdr:to>
      <xdr:col>41</xdr:col>
      <xdr:colOff>50800</xdr:colOff>
      <xdr:row>58</xdr:row>
      <xdr:rowOff>101511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94811"/>
          <a:ext cx="889000" cy="2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48489</xdr:rowOff>
    </xdr:from>
    <xdr:to>
      <xdr:col>55</xdr:col>
      <xdr:colOff>50800</xdr:colOff>
      <xdr:row>58</xdr:row>
      <xdr:rowOff>150089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59093</xdr:rowOff>
    </xdr:from>
    <xdr:to>
      <xdr:col>50</xdr:col>
      <xdr:colOff>165100</xdr:colOff>
      <xdr:row>58</xdr:row>
      <xdr:rowOff>160693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151820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38773</xdr:rowOff>
    </xdr:from>
    <xdr:to>
      <xdr:col>46</xdr:col>
      <xdr:colOff>38100</xdr:colOff>
      <xdr:row>58</xdr:row>
      <xdr:rowOff>140373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156900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975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142811</xdr:rowOff>
    </xdr:from>
    <xdr:to>
      <xdr:col>41</xdr:col>
      <xdr:colOff>101600</xdr:colOff>
      <xdr:row>57</xdr:row>
      <xdr:rowOff>72961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4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89488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50711</xdr:rowOff>
    </xdr:from>
    <xdr:to>
      <xdr:col>36</xdr:col>
      <xdr:colOff>165100</xdr:colOff>
      <xdr:row>58</xdr:row>
      <xdr:rowOff>152311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9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143438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8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33896</xdr:rowOff>
    </xdr:from>
    <xdr:to>
      <xdr:col>55</xdr:col>
      <xdr:colOff>0</xdr:colOff>
      <xdr:row>78</xdr:row>
      <xdr:rowOff>48564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06996"/>
          <a:ext cx="8382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15190</xdr:rowOff>
    </xdr:from>
    <xdr:to>
      <xdr:col>50</xdr:col>
      <xdr:colOff>114300</xdr:colOff>
      <xdr:row>78</xdr:row>
      <xdr:rowOff>33896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88290"/>
          <a:ext cx="889000" cy="1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112268</xdr:rowOff>
    </xdr:from>
    <xdr:to>
      <xdr:col>45</xdr:col>
      <xdr:colOff>177800</xdr:colOff>
      <xdr:row>78</xdr:row>
      <xdr:rowOff>15190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42468"/>
          <a:ext cx="889000" cy="24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112268</xdr:rowOff>
    </xdr:from>
    <xdr:to>
      <xdr:col>41</xdr:col>
      <xdr:colOff>50800</xdr:colOff>
      <xdr:row>77</xdr:row>
      <xdr:rowOff>141720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42468"/>
          <a:ext cx="889000" cy="20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169214</xdr:rowOff>
    </xdr:from>
    <xdr:to>
      <xdr:col>55</xdr:col>
      <xdr:colOff>50800</xdr:colOff>
      <xdr:row>78</xdr:row>
      <xdr:rowOff>99364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7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147641</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154546</xdr:rowOff>
    </xdr:from>
    <xdr:to>
      <xdr:col>50</xdr:col>
      <xdr:colOff>165100</xdr:colOff>
      <xdr:row>78</xdr:row>
      <xdr:rowOff>84696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75823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4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135840</xdr:rowOff>
    </xdr:from>
    <xdr:to>
      <xdr:col>46</xdr:col>
      <xdr:colOff>38100</xdr:colOff>
      <xdr:row>78</xdr:row>
      <xdr:rowOff>65990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57117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3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61468</xdr:rowOff>
    </xdr:from>
    <xdr:to>
      <xdr:col>41</xdr:col>
      <xdr:colOff>101600</xdr:colOff>
      <xdr:row>76</xdr:row>
      <xdr:rowOff>163068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8145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6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90920</xdr:rowOff>
    </xdr:from>
    <xdr:to>
      <xdr:col>36</xdr:col>
      <xdr:colOff>165100</xdr:colOff>
      <xdr:row>78</xdr:row>
      <xdr:rowOff>21070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12197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3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117526</xdr:rowOff>
    </xdr:from>
    <xdr:to>
      <xdr:col>55</xdr:col>
      <xdr:colOff>0</xdr:colOff>
      <xdr:row>97</xdr:row>
      <xdr:rowOff>9131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76726"/>
          <a:ext cx="8382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9131</xdr:rowOff>
    </xdr:from>
    <xdr:to>
      <xdr:col>50</xdr:col>
      <xdr:colOff>114300</xdr:colOff>
      <xdr:row>97</xdr:row>
      <xdr:rowOff>32195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39781"/>
          <a:ext cx="889000" cy="2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167602</xdr:rowOff>
    </xdr:from>
    <xdr:to>
      <xdr:col>45</xdr:col>
      <xdr:colOff>177800</xdr:colOff>
      <xdr:row>97</xdr:row>
      <xdr:rowOff>32195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26802"/>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167602</xdr:rowOff>
    </xdr:from>
    <xdr:to>
      <xdr:col>41</xdr:col>
      <xdr:colOff>50800</xdr:colOff>
      <xdr:row>97</xdr:row>
      <xdr:rowOff>42748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26802"/>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66726</xdr:rowOff>
    </xdr:from>
    <xdr:to>
      <xdr:col>55</xdr:col>
      <xdr:colOff>50800</xdr:colOff>
      <xdr:row>96</xdr:row>
      <xdr:rowOff>168326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45153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129781</xdr:rowOff>
    </xdr:from>
    <xdr:to>
      <xdr:col>50</xdr:col>
      <xdr:colOff>165100</xdr:colOff>
      <xdr:row>97</xdr:row>
      <xdr:rowOff>59931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51058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152845</xdr:rowOff>
    </xdr:from>
    <xdr:to>
      <xdr:col>46</xdr:col>
      <xdr:colOff>38100</xdr:colOff>
      <xdr:row>97</xdr:row>
      <xdr:rowOff>82995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74122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0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116802</xdr:rowOff>
    </xdr:from>
    <xdr:to>
      <xdr:col>41</xdr:col>
      <xdr:colOff>101600</xdr:colOff>
      <xdr:row>97</xdr:row>
      <xdr:rowOff>46952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38079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6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163398</xdr:rowOff>
    </xdr:from>
    <xdr:to>
      <xdr:col>36</xdr:col>
      <xdr:colOff>165100</xdr:colOff>
      <xdr:row>97</xdr:row>
      <xdr:rowOff>93548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84675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81102</xdr:rowOff>
    </xdr:from>
    <xdr:to>
      <xdr:col>85</xdr:col>
      <xdr:colOff>127000</xdr:colOff>
      <xdr:row>37</xdr:row>
      <xdr:rowOff>74740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253302"/>
          <a:ext cx="838200" cy="16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130823</xdr:rowOff>
    </xdr:from>
    <xdr:to>
      <xdr:col>81</xdr:col>
      <xdr:colOff>50800</xdr:colOff>
      <xdr:row>37</xdr:row>
      <xdr:rowOff>74740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03023"/>
          <a:ext cx="889000" cy="1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130823</xdr:rowOff>
    </xdr:from>
    <xdr:to>
      <xdr:col>76</xdr:col>
      <xdr:colOff>114300</xdr:colOff>
      <xdr:row>37</xdr:row>
      <xdr:rowOff>52641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03023"/>
          <a:ext cx="8890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52641</xdr:rowOff>
    </xdr:from>
    <xdr:to>
      <xdr:col>71</xdr:col>
      <xdr:colOff>177800</xdr:colOff>
      <xdr:row>37</xdr:row>
      <xdr:rowOff>160350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96291"/>
          <a:ext cx="889000" cy="10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30302</xdr:rowOff>
    </xdr:from>
    <xdr:to>
      <xdr:col>85</xdr:col>
      <xdr:colOff>177800</xdr:colOff>
      <xdr:row>36</xdr:row>
      <xdr:rowOff>131902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53179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05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23940</xdr:rowOff>
    </xdr:from>
    <xdr:to>
      <xdr:col>81</xdr:col>
      <xdr:colOff>101600</xdr:colOff>
      <xdr:row>37</xdr:row>
      <xdr:rowOff>125540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142067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4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80023</xdr:rowOff>
    </xdr:from>
    <xdr:to>
      <xdr:col>76</xdr:col>
      <xdr:colOff>165100</xdr:colOff>
      <xdr:row>37</xdr:row>
      <xdr:rowOff>10173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5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26700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2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1841</xdr:rowOff>
    </xdr:from>
    <xdr:to>
      <xdr:col>72</xdr:col>
      <xdr:colOff>38100</xdr:colOff>
      <xdr:row>37</xdr:row>
      <xdr:rowOff>103441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119968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109550</xdr:rowOff>
    </xdr:from>
    <xdr:to>
      <xdr:col>67</xdr:col>
      <xdr:colOff>101600</xdr:colOff>
      <xdr:row>38</xdr:row>
      <xdr:rowOff>39700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30827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41249</xdr:rowOff>
    </xdr:from>
    <xdr:to>
      <xdr:col>85</xdr:col>
      <xdr:colOff>127000</xdr:colOff>
      <xdr:row>56</xdr:row>
      <xdr:rowOff>48747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642449"/>
          <a:ext cx="8382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41249</xdr:rowOff>
    </xdr:from>
    <xdr:to>
      <xdr:col>81</xdr:col>
      <xdr:colOff>50800</xdr:colOff>
      <xdr:row>56</xdr:row>
      <xdr:rowOff>62350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42449"/>
          <a:ext cx="889000" cy="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62350</xdr:rowOff>
    </xdr:from>
    <xdr:to>
      <xdr:col>76</xdr:col>
      <xdr:colOff>114300</xdr:colOff>
      <xdr:row>56</xdr:row>
      <xdr:rowOff>145537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63550"/>
          <a:ext cx="889000" cy="8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170454</xdr:rowOff>
    </xdr:from>
    <xdr:to>
      <xdr:col>71</xdr:col>
      <xdr:colOff>177800</xdr:colOff>
      <xdr:row>56</xdr:row>
      <xdr:rowOff>145537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600204"/>
          <a:ext cx="889000" cy="14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169397</xdr:rowOff>
    </xdr:from>
    <xdr:to>
      <xdr:col>85</xdr:col>
      <xdr:colOff>177800</xdr:colOff>
      <xdr:row>56</xdr:row>
      <xdr:rowOff>99547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9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20824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5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161899</xdr:rowOff>
    </xdr:from>
    <xdr:to>
      <xdr:col>81</xdr:col>
      <xdr:colOff>101600</xdr:colOff>
      <xdr:row>56</xdr:row>
      <xdr:rowOff>92049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108576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6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11550</xdr:rowOff>
    </xdr:from>
    <xdr:to>
      <xdr:col>76</xdr:col>
      <xdr:colOff>165100</xdr:colOff>
      <xdr:row>56</xdr:row>
      <xdr:rowOff>113150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129677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8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94737</xdr:rowOff>
    </xdr:from>
    <xdr:to>
      <xdr:col>72</xdr:col>
      <xdr:colOff>38100</xdr:colOff>
      <xdr:row>57</xdr:row>
      <xdr:rowOff>24887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9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16014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119654</xdr:rowOff>
    </xdr:from>
    <xdr:to>
      <xdr:col>67</xdr:col>
      <xdr:colOff>101600</xdr:colOff>
      <xdr:row>56</xdr:row>
      <xdr:rowOff>49804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66331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2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96365</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40915"/>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90649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3519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82255</xdr:rowOff>
    </xdr:from>
    <xdr:to>
      <xdr:col>76</xdr:col>
      <xdr:colOff>114300</xdr:colOff>
      <xdr:row>79</xdr:row>
      <xdr:rowOff>90649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26805"/>
          <a:ext cx="889000" cy="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90681</xdr:rowOff>
    </xdr:from>
    <xdr:to>
      <xdr:col>71</xdr:col>
      <xdr:colOff>177800</xdr:colOff>
      <xdr:row>79</xdr:row>
      <xdr:rowOff>82255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120881"/>
          <a:ext cx="889000" cy="50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74675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45565</xdr:rowOff>
    </xdr:from>
    <xdr:to>
      <xdr:col>85</xdr:col>
      <xdr:colOff>177800</xdr:colOff>
      <xdr:row>79</xdr:row>
      <xdr:rowOff>147165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313932"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39849</xdr:rowOff>
    </xdr:from>
    <xdr:to>
      <xdr:col>76</xdr:col>
      <xdr:colOff>165100</xdr:colOff>
      <xdr:row>79</xdr:row>
      <xdr:rowOff>141449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132576</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7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31455</xdr:rowOff>
    </xdr:from>
    <xdr:to>
      <xdr:col>72</xdr:col>
      <xdr:colOff>38100</xdr:colOff>
      <xdr:row>79</xdr:row>
      <xdr:rowOff>133055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124182</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6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39881</xdr:rowOff>
    </xdr:from>
    <xdr:to>
      <xdr:col>67</xdr:col>
      <xdr:colOff>101600</xdr:colOff>
      <xdr:row>76</xdr:row>
      <xdr:rowOff>141481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07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158008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284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109475</xdr:rowOff>
    </xdr:from>
    <xdr:to>
      <xdr:col>85</xdr:col>
      <xdr:colOff>127000</xdr:colOff>
      <xdr:row>96</xdr:row>
      <xdr:rowOff>126752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68675"/>
          <a:ext cx="838200" cy="1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126752</xdr:rowOff>
    </xdr:from>
    <xdr:to>
      <xdr:col>81</xdr:col>
      <xdr:colOff>50800</xdr:colOff>
      <xdr:row>97</xdr:row>
      <xdr:rowOff>22053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85952"/>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22053</xdr:rowOff>
    </xdr:from>
    <xdr:to>
      <xdr:col>76</xdr:col>
      <xdr:colOff>114300</xdr:colOff>
      <xdr:row>97</xdr:row>
      <xdr:rowOff>41042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52703"/>
          <a:ext cx="889000" cy="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156665</xdr:rowOff>
    </xdr:from>
    <xdr:to>
      <xdr:col>71</xdr:col>
      <xdr:colOff>177800</xdr:colOff>
      <xdr:row>97</xdr:row>
      <xdr:rowOff>41042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615865"/>
          <a:ext cx="889000" cy="5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58675</xdr:rowOff>
    </xdr:from>
    <xdr:to>
      <xdr:col>85</xdr:col>
      <xdr:colOff>177800</xdr:colOff>
      <xdr:row>96</xdr:row>
      <xdr:rowOff>160275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1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37102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75952</xdr:rowOff>
    </xdr:from>
    <xdr:to>
      <xdr:col>81</xdr:col>
      <xdr:colOff>101600</xdr:colOff>
      <xdr:row>97</xdr:row>
      <xdr:rowOff>6102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168679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142703</xdr:rowOff>
    </xdr:from>
    <xdr:to>
      <xdr:col>76</xdr:col>
      <xdr:colOff>165100</xdr:colOff>
      <xdr:row>97</xdr:row>
      <xdr:rowOff>72853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0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63980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9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161692</xdr:rowOff>
    </xdr:from>
    <xdr:to>
      <xdr:col>72</xdr:col>
      <xdr:colOff>38100</xdr:colOff>
      <xdr:row>97</xdr:row>
      <xdr:rowOff>91842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82969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1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105865</xdr:rowOff>
    </xdr:from>
    <xdr:to>
      <xdr:col>67</xdr:col>
      <xdr:colOff>101600</xdr:colOff>
      <xdr:row>97</xdr:row>
      <xdr:rowOff>36015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27142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5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147865</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1323300" y="6662965"/>
          <a:ext cx="838200" cy="1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677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97065</xdr:rowOff>
    </xdr:from>
    <xdr:to>
      <xdr:col>116</xdr:col>
      <xdr:colOff>114300</xdr:colOff>
      <xdr:row>39</xdr:row>
      <xdr:rowOff>27215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56441</xdr:rowOff>
    </xdr:from>
    <xdr:ext cx="313932"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4000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年度の住民一人当たりの歳出総決算額は</a:t>
          </a:r>
          <a:r>
            <a:rPr kumimoji="1" lang="en-US" altLang="ja-JP" sz="1100">
              <a:solidFill>
                <a:schemeClr val="dk1"/>
              </a:solidFill>
              <a:effectLst/>
              <a:latin typeface="+mn-lt"/>
              <a:ea typeface="+mn-ea"/>
              <a:cs typeface="+mn-cs"/>
            </a:rPr>
            <a:t>408,404</a:t>
          </a:r>
          <a:r>
            <a:rPr kumimoji="1" lang="ja-JP" altLang="ja-JP" sz="1100">
              <a:solidFill>
                <a:schemeClr val="dk1"/>
              </a:solidFill>
              <a:effectLst/>
              <a:latin typeface="+mn-lt"/>
              <a:ea typeface="+mn-ea"/>
              <a:cs typeface="+mn-cs"/>
            </a:rPr>
            <a:t>円となった。（類似団体内平均値は、</a:t>
          </a:r>
          <a:r>
            <a:rPr kumimoji="1" lang="en-US" altLang="ja-JP" sz="1100">
              <a:solidFill>
                <a:schemeClr val="dk1"/>
              </a:solidFill>
              <a:effectLst/>
              <a:latin typeface="+mn-lt"/>
              <a:ea typeface="+mn-ea"/>
              <a:cs typeface="+mn-cs"/>
            </a:rPr>
            <a:t>443,809</a:t>
          </a:r>
          <a:r>
            <a:rPr kumimoji="1" lang="ja-JP" altLang="ja-JP" sz="1100">
              <a:solidFill>
                <a:schemeClr val="dk1"/>
              </a:solidFill>
              <a:effectLst/>
              <a:latin typeface="+mn-lt"/>
              <a:ea typeface="+mn-ea"/>
              <a:cs typeface="+mn-cs"/>
            </a:rPr>
            <a:t>円）</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目的</a:t>
          </a:r>
          <a:r>
            <a:rPr lang="ja-JP" altLang="ja-JP" sz="1100">
              <a:solidFill>
                <a:schemeClr val="dk1"/>
              </a:solidFill>
              <a:effectLst/>
              <a:latin typeface="+mn-lt"/>
              <a:ea typeface="+mn-ea"/>
              <a:cs typeface="+mn-cs"/>
            </a:rPr>
            <a:t>別の歳出分析について、主なものは以下のとおり。</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・民生費：住民税非課税世帯等に対する給付金や介護保険、後期高齢者医療保険特別会計への繰出金が増加したこと</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衛生費</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新型コロナワクチン接種に係る事業規模が縮小したことなどにより前年度から</a:t>
          </a:r>
          <a:r>
            <a:rPr lang="en-US" altLang="ja-JP" sz="1100">
              <a:solidFill>
                <a:schemeClr val="dk1"/>
              </a:solidFill>
              <a:effectLst/>
              <a:latin typeface="+mn-lt"/>
              <a:ea typeface="+mn-ea"/>
              <a:cs typeface="+mn-cs"/>
            </a:rPr>
            <a:t>20.0</a:t>
          </a:r>
          <a:r>
            <a:rPr lang="ja-JP" altLang="ja-JP" sz="1100">
              <a:solidFill>
                <a:schemeClr val="dk1"/>
              </a:solidFill>
              <a:effectLst/>
              <a:latin typeface="+mn-lt"/>
              <a:ea typeface="+mn-ea"/>
              <a:cs typeface="+mn-cs"/>
            </a:rPr>
            <a:t>％減少。</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・土木費：橋りょう長寿命化事業費が増加したことなどにより前年度から</a:t>
          </a:r>
          <a:r>
            <a:rPr lang="en-US" altLang="ja-JP" sz="1100">
              <a:solidFill>
                <a:schemeClr val="dk1"/>
              </a:solidFill>
              <a:effectLst/>
              <a:latin typeface="+mn-lt"/>
              <a:ea typeface="+mn-ea"/>
              <a:cs typeface="+mn-cs"/>
            </a:rPr>
            <a:t>16.7</a:t>
          </a:r>
          <a:r>
            <a:rPr lang="ja-JP" altLang="en-US" sz="1100">
              <a:solidFill>
                <a:schemeClr val="dk1"/>
              </a:solidFill>
              <a:effectLst/>
              <a:latin typeface="+mn-lt"/>
              <a:ea typeface="+mn-ea"/>
              <a:cs typeface="+mn-cs"/>
            </a:rPr>
            <a:t>％増加</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・諸支出金：前年度に寄贈された金地金を現金化し、今後の子育て施策などに活用するため基金に積み立てたことなどにより前年度から皆増。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　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年度は、出納整理期間に行う町債借入までの運転資金の不足に対応するため、</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財政調整基金を例年より多く取り崩した。（</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億円の取り崩し）</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そのため、基金残高は大きく減少した一方、実質収支額は前年度から大きく増加（</a:t>
          </a:r>
          <a:r>
            <a:rPr kumimoji="1" lang="en-US" altLang="ja-JP" sz="1100">
              <a:solidFill>
                <a:schemeClr val="dk1"/>
              </a:solidFill>
              <a:effectLst/>
              <a:latin typeface="+mn-ea"/>
              <a:ea typeface="+mn-ea"/>
              <a:cs typeface="+mn-cs"/>
            </a:rPr>
            <a:t>R4</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2.9</a:t>
          </a:r>
          <a:r>
            <a:rPr kumimoji="1" lang="ja-JP" altLang="en-US" sz="1100">
              <a:solidFill>
                <a:schemeClr val="dk1"/>
              </a:solidFill>
              <a:effectLst/>
              <a:latin typeface="+mn-ea"/>
              <a:ea typeface="+mn-ea"/>
              <a:cs typeface="+mn-cs"/>
            </a:rPr>
            <a:t>億　</a:t>
          </a:r>
          <a:r>
            <a:rPr kumimoji="1" lang="en-US" altLang="ja-JP" sz="1100">
              <a:solidFill>
                <a:schemeClr val="dk1"/>
              </a:solidFill>
              <a:effectLst/>
              <a:latin typeface="+mn-ea"/>
              <a:ea typeface="+mn-ea"/>
              <a:cs typeface="+mn-cs"/>
            </a:rPr>
            <a:t>R5</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5.5</a:t>
          </a:r>
          <a:r>
            <a:rPr kumimoji="1" lang="ja-JP" altLang="en-US" sz="1100">
              <a:solidFill>
                <a:schemeClr val="dk1"/>
              </a:solidFill>
              <a:effectLst/>
              <a:latin typeface="+mn-ea"/>
              <a:ea typeface="+mn-ea"/>
              <a:cs typeface="+mn-cs"/>
            </a:rPr>
            <a:t>億）しており、全体的には実質単年度収支は黒字となった。</a:t>
          </a:r>
          <a:endParaRPr kumimoji="1" lang="en-US" altLang="ja-JP" sz="1100">
            <a:solidFill>
              <a:schemeClr val="dk1"/>
            </a:solidFill>
            <a:effectLst/>
            <a:latin typeface="+mn-ea"/>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全会計（奨学金除く）において黒字決算となって</a:t>
          </a:r>
          <a:r>
            <a:rPr kumimoji="1" lang="ja-JP" altLang="en-US" sz="1100">
              <a:solidFill>
                <a:schemeClr val="dk1"/>
              </a:solidFill>
              <a:effectLst/>
              <a:latin typeface="+mn-ea"/>
              <a:ea typeface="+mn-ea"/>
              <a:cs typeface="+mn-cs"/>
            </a:rPr>
            <a:t>いるが</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国民健康保険特別会計、奨学金特別会計、</a:t>
          </a:r>
          <a:r>
            <a:rPr kumimoji="1" lang="ja-JP" altLang="ja-JP" sz="1100">
              <a:solidFill>
                <a:schemeClr val="dk1"/>
              </a:solidFill>
              <a:effectLst/>
              <a:latin typeface="+mn-ea"/>
              <a:ea typeface="+mn-ea"/>
              <a:cs typeface="+mn-cs"/>
            </a:rPr>
            <a:t>水道事業会計、下水道事業会計</a:t>
          </a:r>
          <a:r>
            <a:rPr kumimoji="1" lang="ja-JP" altLang="en-US" sz="1100">
              <a:solidFill>
                <a:schemeClr val="dk1"/>
              </a:solidFill>
              <a:effectLst/>
              <a:latin typeface="+mn-ea"/>
              <a:ea typeface="+mn-ea"/>
              <a:cs typeface="+mn-cs"/>
            </a:rPr>
            <a:t>は、</a:t>
          </a:r>
          <a:r>
            <a:rPr kumimoji="1" lang="ja-JP" altLang="ja-JP" sz="1100">
              <a:solidFill>
                <a:schemeClr val="dk1"/>
              </a:solidFill>
              <a:effectLst/>
              <a:latin typeface="+mn-lt"/>
              <a:ea typeface="+mn-ea"/>
              <a:cs typeface="+mn-cs"/>
            </a:rPr>
            <a:t>基金取り崩しによる黒字決算であり、実質的には赤字決算となる。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chemeClr val="dk1"/>
              </a:solidFill>
              <a:effectLst/>
              <a:latin typeface="+mn-ea"/>
              <a:ea typeface="+mn-ea"/>
              <a:cs typeface="+mn-cs"/>
            </a:rPr>
            <a:t>また、一般会計は、実質単年度収支黒字になったものの、普通交付税の追加交付など臨時的な収入があったために黒字が確保できているものである。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人件費、物件費などの経常経費が財政を圧迫していることから、町では令和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年度から「第七次行政改革大綱及び実施計画」により</a:t>
          </a:r>
          <a:r>
            <a:rPr kumimoji="1" lang="ja-JP" altLang="ja-JP" sz="1100">
              <a:solidFill>
                <a:schemeClr val="dk1"/>
              </a:solidFill>
              <a:effectLst/>
              <a:latin typeface="+mn-lt"/>
              <a:ea typeface="+mn-ea"/>
              <a:cs typeface="+mn-cs"/>
            </a:rPr>
            <a:t>業務の効率化や事業の見直し（スクラップ＆ビルド）を進め</a:t>
          </a:r>
          <a:r>
            <a:rPr kumimoji="1" lang="ja-JP" altLang="en-US" sz="1100">
              <a:solidFill>
                <a:schemeClr val="dk1"/>
              </a:solidFill>
              <a:effectLst/>
              <a:latin typeface="+mn-lt"/>
              <a:ea typeface="+mn-ea"/>
              <a:cs typeface="+mn-cs"/>
            </a:rPr>
            <a:t>ている。</a:t>
          </a:r>
          <a:endParaRPr kumimoji="1" lang="en-US" altLang="ja-JP" sz="1100">
            <a:solidFill>
              <a:schemeClr val="dk1"/>
            </a:solidFill>
            <a:effectLst/>
            <a:latin typeface="+mn-ea"/>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12460354</v>
      </c>
      <c r="BO4" s="436"/>
      <c r="BP4" s="436"/>
      <c r="BQ4" s="436"/>
      <c r="BR4" s="436"/>
      <c r="BS4" s="436"/>
      <c r="BT4" s="436"/>
      <c r="BU4" s="437"/>
      <c r="BV4" s="435">
        <v>12052361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7.6</v>
      </c>
      <c r="CU4" s="576"/>
      <c r="CV4" s="576"/>
      <c r="CW4" s="576"/>
      <c r="CX4" s="576"/>
      <c r="CY4" s="576"/>
      <c r="CZ4" s="576"/>
      <c r="DA4" s="577"/>
      <c r="DB4" s="575">
        <v>4.0999999999999996</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11884547</v>
      </c>
      <c r="BO5" s="407"/>
      <c r="BP5" s="407"/>
      <c r="BQ5" s="407"/>
      <c r="BR5" s="407"/>
      <c r="BS5" s="407"/>
      <c r="BT5" s="407"/>
      <c r="BU5" s="408"/>
      <c r="BV5" s="406">
        <v>11700859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89.1</v>
      </c>
      <c r="CU5" s="404"/>
      <c r="CV5" s="404"/>
      <c r="CW5" s="404"/>
      <c r="CX5" s="404"/>
      <c r="CY5" s="404"/>
      <c r="CZ5" s="404"/>
      <c r="DA5" s="405"/>
      <c r="DB5" s="403">
        <v>90.5</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575807</v>
      </c>
      <c r="BO6" s="407"/>
      <c r="BP6" s="407"/>
      <c r="BQ6" s="407"/>
      <c r="BR6" s="407"/>
      <c r="BS6" s="407"/>
      <c r="BT6" s="407"/>
      <c r="BU6" s="408"/>
      <c r="BV6" s="406">
        <v>351502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89.7</v>
      </c>
      <c r="CU6" s="550"/>
      <c r="CV6" s="550"/>
      <c r="CW6" s="550"/>
      <c r="CX6" s="550"/>
      <c r="CY6" s="550"/>
      <c r="CZ6" s="550"/>
      <c r="DA6" s="551"/>
      <c r="DB6" s="549">
        <v>91.9</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21918</v>
      </c>
      <c r="BO7" s="407"/>
      <c r="BP7" s="407"/>
      <c r="BQ7" s="407"/>
      <c r="BR7" s="407"/>
      <c r="BS7" s="407"/>
      <c r="BT7" s="407"/>
      <c r="BU7" s="408"/>
      <c r="BV7" s="406">
        <v>56632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7269474</v>
      </c>
      <c r="CU7" s="407"/>
      <c r="CV7" s="407"/>
      <c r="CW7" s="407"/>
      <c r="CX7" s="407"/>
      <c r="CY7" s="407"/>
      <c r="CZ7" s="407"/>
      <c r="DA7" s="408"/>
      <c r="DB7" s="406">
        <v>7149784</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553889</v>
      </c>
      <c r="BO8" s="407"/>
      <c r="BP8" s="407"/>
      <c r="BQ8" s="407"/>
      <c r="BR8" s="407"/>
      <c r="BS8" s="407"/>
      <c r="BT8" s="407"/>
      <c r="BU8" s="408"/>
      <c r="BV8" s="406">
        <v>294870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v>
      </c>
      <c r="CU8" s="510"/>
      <c r="CV8" s="510"/>
      <c r="CW8" s="510"/>
      <c r="CX8" s="510"/>
      <c r="CY8" s="510"/>
      <c r="CZ8" s="510"/>
      <c r="DA8" s="511"/>
      <c r="DB8" s="509">
        <v>0.59</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29680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259019</v>
      </c>
      <c r="BO9" s="407"/>
      <c r="BP9" s="407"/>
      <c r="BQ9" s="407"/>
      <c r="BR9" s="407"/>
      <c r="BS9" s="407"/>
      <c r="BT9" s="407"/>
      <c r="BU9" s="408"/>
      <c r="BV9" s="406">
        <v>-99926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9.8000000000000007</v>
      </c>
      <c r="CU9" s="404"/>
      <c r="CV9" s="404"/>
      <c r="CW9" s="404"/>
      <c r="CX9" s="404"/>
      <c r="CY9" s="404"/>
      <c r="CZ9" s="404"/>
      <c r="DA9" s="405"/>
      <c r="DB9" s="403">
        <v>10.1</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30838</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156182</v>
      </c>
      <c r="BO10" s="407"/>
      <c r="BP10" s="407"/>
      <c r="BQ10" s="407"/>
      <c r="BR10" s="407"/>
      <c r="BS10" s="407"/>
      <c r="BT10" s="407"/>
      <c r="BU10" s="408"/>
      <c r="BV10" s="406">
        <v>202373</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29100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400000</v>
      </c>
      <c r="BO12" s="407"/>
      <c r="BP12" s="407"/>
      <c r="BQ12" s="407"/>
      <c r="BR12" s="407"/>
      <c r="BS12" s="407"/>
      <c r="BT12" s="407"/>
      <c r="BU12" s="408"/>
      <c r="BV12" s="406">
        <v>108806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28871</v>
      </c>
      <c r="S13" s="494"/>
      <c r="T13" s="494"/>
      <c r="U13" s="494"/>
      <c r="V13" s="495"/>
      <c r="W13" s="496" t="s">
        <v>131</v>
      </c>
      <c r="X13" s="392"/>
      <c r="Y13" s="392"/>
      <c r="Z13" s="392"/>
      <c r="AA13" s="392"/>
      <c r="AB13" s="393"/>
      <c r="AC13" s="359">
        <v>339</v>
      </c>
      <c r="AD13" s="360"/>
      <c r="AE13" s="360"/>
      <c r="AF13" s="360"/>
      <c r="AG13" s="361"/>
      <c r="AH13" s="359">
        <v>402</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15201</v>
      </c>
      <c r="BO13" s="407"/>
      <c r="BP13" s="407"/>
      <c r="BQ13" s="407"/>
      <c r="BR13" s="407"/>
      <c r="BS13" s="407"/>
      <c r="BT13" s="407"/>
      <c r="BU13" s="408"/>
      <c r="BV13" s="406">
        <v>-6359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2.8</v>
      </c>
      <c r="CU13" s="404"/>
      <c r="CV13" s="404"/>
      <c r="CW13" s="404"/>
      <c r="CX13" s="404"/>
      <c r="CY13" s="404"/>
      <c r="CZ13" s="404"/>
      <c r="DA13" s="405"/>
      <c r="DB13" s="403">
        <v>2.8</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29570</v>
      </c>
      <c r="S14" s="494"/>
      <c r="T14" s="494"/>
      <c r="U14" s="494"/>
      <c r="V14" s="495"/>
      <c r="W14" s="497"/>
      <c r="X14" s="395"/>
      <c r="Y14" s="395"/>
      <c r="Z14" s="395"/>
      <c r="AA14" s="395"/>
      <c r="AB14" s="396"/>
      <c r="AC14" s="486">
        <v>2.7</v>
      </c>
      <c r="AD14" s="487"/>
      <c r="AE14" s="487"/>
      <c r="AF14" s="487"/>
      <c r="AG14" s="488"/>
      <c r="AH14" s="486">
        <v>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29351</v>
      </c>
      <c r="S15" s="494"/>
      <c r="T15" s="494"/>
      <c r="U15" s="494"/>
      <c r="V15" s="495"/>
      <c r="W15" s="496" t="s">
        <v>137</v>
      </c>
      <c r="X15" s="392"/>
      <c r="Y15" s="392"/>
      <c r="Z15" s="392"/>
      <c r="AA15" s="392"/>
      <c r="AB15" s="393"/>
      <c r="AC15" s="359">
        <v>2423</v>
      </c>
      <c r="AD15" s="360"/>
      <c r="AE15" s="360"/>
      <c r="AF15" s="360"/>
      <c r="AG15" s="361"/>
      <c r="AH15" s="359">
        <v>2756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3948987</v>
      </c>
      <c r="BO15" s="436"/>
      <c r="BP15" s="436"/>
      <c r="BQ15" s="436"/>
      <c r="BR15" s="436"/>
      <c r="BS15" s="436"/>
      <c r="BT15" s="436"/>
      <c r="BU15" s="437"/>
      <c r="BV15" s="435">
        <v>3733481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v>
      </c>
      <c r="AD16" s="487"/>
      <c r="AE16" s="487"/>
      <c r="AF16" s="487"/>
      <c r="AG16" s="488"/>
      <c r="AH16" s="486">
        <v>20.6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6163091</v>
      </c>
      <c r="BO16" s="407"/>
      <c r="BP16" s="407"/>
      <c r="BQ16" s="407"/>
      <c r="BR16" s="407"/>
      <c r="BS16" s="407"/>
      <c r="BT16" s="407"/>
      <c r="BU16" s="408"/>
      <c r="BV16" s="406">
        <v>6032913</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141</v>
      </c>
      <c r="S17" s="484"/>
      <c r="T17" s="484"/>
      <c r="U17" s="484"/>
      <c r="V17" s="485"/>
      <c r="W17" s="496" t="s">
        <v>144</v>
      </c>
      <c r="X17" s="392"/>
      <c r="Y17" s="392"/>
      <c r="Z17" s="392"/>
      <c r="AA17" s="392"/>
      <c r="AB17" s="393"/>
      <c r="AC17" s="359">
        <v>9977</v>
      </c>
      <c r="AD17" s="360"/>
      <c r="AE17" s="360"/>
      <c r="AF17" s="360"/>
      <c r="AG17" s="361"/>
      <c r="AH17" s="359">
        <v>10193</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5021081</v>
      </c>
      <c r="BO17" s="407"/>
      <c r="BP17" s="407"/>
      <c r="BQ17" s="407"/>
      <c r="BR17" s="407"/>
      <c r="BS17" s="407"/>
      <c r="BT17" s="407"/>
      <c r="BU17" s="408"/>
      <c r="BV17" s="406">
        <v>4736167</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146</v>
      </c>
      <c r="C18" s="457"/>
      <c r="D18" s="457"/>
      <c r="E18" s="458"/>
      <c r="F18" s="458"/>
      <c r="G18" s="458"/>
      <c r="H18" s="458"/>
      <c r="I18" s="458"/>
      <c r="J18" s="458"/>
      <c r="K18" s="458"/>
      <c r="L18" s="459">
        <v>90.33</v>
      </c>
      <c r="M18" s="459"/>
      <c r="N18" s="459"/>
      <c r="O18" s="459"/>
      <c r="P18" s="459"/>
      <c r="Q18" s="459"/>
      <c r="R18" s="460"/>
      <c r="S18" s="460"/>
      <c r="T18" s="460"/>
      <c r="U18" s="460"/>
      <c r="V18" s="461"/>
      <c r="W18" s="477"/>
      <c r="X18" s="478"/>
      <c r="Y18" s="478"/>
      <c r="Z18" s="478"/>
      <c r="AA18" s="478"/>
      <c r="AB18" s="502"/>
      <c r="AC18" s="376">
        <v>78.3</v>
      </c>
      <c r="AD18" s="377"/>
      <c r="AE18" s="377"/>
      <c r="AF18" s="377"/>
      <c r="AG18" s="462"/>
      <c r="AH18" s="376">
        <v>76.3</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6734944</v>
      </c>
      <c r="BO18" s="407"/>
      <c r="BP18" s="407"/>
      <c r="BQ18" s="407"/>
      <c r="BR18" s="407"/>
      <c r="BS18" s="407"/>
      <c r="BT18" s="407"/>
      <c r="BU18" s="408"/>
      <c r="BV18" s="406">
        <v>6695762</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148</v>
      </c>
      <c r="C19" s="457"/>
      <c r="D19" s="457"/>
      <c r="E19" s="458"/>
      <c r="F19" s="458"/>
      <c r="G19" s="458"/>
      <c r="H19" s="458"/>
      <c r="I19" s="458"/>
      <c r="J19" s="458"/>
      <c r="K19" s="458"/>
      <c r="L19" s="466">
        <v>329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9193156</v>
      </c>
      <c r="BO19" s="407"/>
      <c r="BP19" s="407"/>
      <c r="BQ19" s="407"/>
      <c r="BR19" s="407"/>
      <c r="BS19" s="407"/>
      <c r="BT19" s="407"/>
      <c r="BU19" s="408"/>
      <c r="BV19" s="406">
        <v>8735992</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150</v>
      </c>
      <c r="C20" s="457"/>
      <c r="D20" s="457"/>
      <c r="E20" s="458"/>
      <c r="F20" s="458"/>
      <c r="G20" s="458"/>
      <c r="H20" s="458"/>
      <c r="I20" s="458"/>
      <c r="J20" s="458"/>
      <c r="K20" s="458"/>
      <c r="L20" s="466">
        <v>10995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8164521</v>
      </c>
      <c r="BO22" s="436"/>
      <c r="BP22" s="436"/>
      <c r="BQ22" s="436"/>
      <c r="BR22" s="436"/>
      <c r="BS22" s="436"/>
      <c r="BT22" s="436"/>
      <c r="BU22" s="437"/>
      <c r="BV22" s="435">
        <v>8429797</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6331428</v>
      </c>
      <c r="BO23" s="407"/>
      <c r="BP23" s="407"/>
      <c r="BQ23" s="407"/>
      <c r="BR23" s="407"/>
      <c r="BS23" s="407"/>
      <c r="BT23" s="407"/>
      <c r="BU23" s="408"/>
      <c r="BV23" s="406">
        <v>6573150</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160</v>
      </c>
      <c r="F24" s="363"/>
      <c r="G24" s="363"/>
      <c r="H24" s="363"/>
      <c r="I24" s="363"/>
      <c r="J24" s="363"/>
      <c r="K24" s="364"/>
      <c r="L24" s="359">
        <v>1</v>
      </c>
      <c r="M24" s="360"/>
      <c r="N24" s="360"/>
      <c r="O24" s="360"/>
      <c r="P24" s="361"/>
      <c r="Q24" s="359">
        <v>6020</v>
      </c>
      <c r="R24" s="360"/>
      <c r="S24" s="360"/>
      <c r="T24" s="360"/>
      <c r="U24" s="360"/>
      <c r="V24" s="361"/>
      <c r="W24" s="449"/>
      <c r="X24" s="386"/>
      <c r="Y24" s="387"/>
      <c r="Z24" s="362" t="s">
        <v>161</v>
      </c>
      <c r="AA24" s="363"/>
      <c r="AB24" s="363"/>
      <c r="AC24" s="363"/>
      <c r="AD24" s="363"/>
      <c r="AE24" s="363"/>
      <c r="AF24" s="363"/>
      <c r="AG24" s="364"/>
      <c r="AH24" s="359">
        <v>227</v>
      </c>
      <c r="AI24" s="360"/>
      <c r="AJ24" s="360"/>
      <c r="AK24" s="360"/>
      <c r="AL24" s="361"/>
      <c r="AM24" s="359">
        <v>710510</v>
      </c>
      <c r="AN24" s="360"/>
      <c r="AO24" s="360"/>
      <c r="AP24" s="360"/>
      <c r="AQ24" s="360"/>
      <c r="AR24" s="361"/>
      <c r="AS24" s="359">
        <v>3130</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3448829</v>
      </c>
      <c r="BO24" s="407"/>
      <c r="BP24" s="407"/>
      <c r="BQ24" s="407"/>
      <c r="BR24" s="407"/>
      <c r="BS24" s="407"/>
      <c r="BT24" s="407"/>
      <c r="BU24" s="408"/>
      <c r="BV24" s="406">
        <v>3304352</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163</v>
      </c>
      <c r="F25" s="363"/>
      <c r="G25" s="363"/>
      <c r="H25" s="363"/>
      <c r="I25" s="363"/>
      <c r="J25" s="363"/>
      <c r="K25" s="364"/>
      <c r="L25" s="359">
        <v>1</v>
      </c>
      <c r="M25" s="360"/>
      <c r="N25" s="360"/>
      <c r="O25" s="360"/>
      <c r="P25" s="361"/>
      <c r="Q25" s="359">
        <v>7100</v>
      </c>
      <c r="R25" s="360"/>
      <c r="S25" s="360"/>
      <c r="T25" s="360"/>
      <c r="U25" s="360"/>
      <c r="V25" s="361"/>
      <c r="W25" s="449"/>
      <c r="X25" s="386"/>
      <c r="Y25" s="387"/>
      <c r="Z25" s="362" t="s">
        <v>164</v>
      </c>
      <c r="AA25" s="363"/>
      <c r="AB25" s="363"/>
      <c r="AC25" s="363"/>
      <c r="AD25" s="363"/>
      <c r="AE25" s="363"/>
      <c r="AF25" s="363"/>
      <c r="AG25" s="364"/>
      <c r="AH25" s="359">
        <v>45</v>
      </c>
      <c r="AI25" s="360"/>
      <c r="AJ25" s="360"/>
      <c r="AK25" s="360"/>
      <c r="AL25" s="361"/>
      <c r="AM25" s="359">
        <v>147330</v>
      </c>
      <c r="AN25" s="360"/>
      <c r="AO25" s="360"/>
      <c r="AP25" s="360"/>
      <c r="AQ25" s="360"/>
      <c r="AR25" s="361"/>
      <c r="AS25" s="359">
        <v>3274</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1330648</v>
      </c>
      <c r="BO25" s="436"/>
      <c r="BP25" s="436"/>
      <c r="BQ25" s="436"/>
      <c r="BR25" s="436"/>
      <c r="BS25" s="436"/>
      <c r="BT25" s="436"/>
      <c r="BU25" s="437"/>
      <c r="BV25" s="435">
        <v>1939884</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166</v>
      </c>
      <c r="F26" s="363"/>
      <c r="G26" s="363"/>
      <c r="H26" s="363"/>
      <c r="I26" s="363"/>
      <c r="J26" s="363"/>
      <c r="K26" s="364"/>
      <c r="L26" s="359">
        <v>1</v>
      </c>
      <c r="M26" s="360"/>
      <c r="N26" s="360"/>
      <c r="O26" s="360"/>
      <c r="P26" s="361"/>
      <c r="Q26" s="359">
        <v>6740</v>
      </c>
      <c r="R26" s="360"/>
      <c r="S26" s="360"/>
      <c r="T26" s="360"/>
      <c r="U26" s="360"/>
      <c r="V26" s="361"/>
      <c r="W26" s="449"/>
      <c r="X26" s="386"/>
      <c r="Y26" s="387"/>
      <c r="Z26" s="362" t="s">
        <v>167</v>
      </c>
      <c r="AA26" s="417"/>
      <c r="AB26" s="417"/>
      <c r="AC26" s="417"/>
      <c r="AD26" s="417"/>
      <c r="AE26" s="417"/>
      <c r="AF26" s="417"/>
      <c r="AG26" s="418"/>
      <c r="AH26" s="359">
        <v>15</v>
      </c>
      <c r="AI26" s="360"/>
      <c r="AJ26" s="360"/>
      <c r="AK26" s="360"/>
      <c r="AL26" s="361"/>
      <c r="AM26" s="359">
        <v>53400</v>
      </c>
      <c r="AN26" s="360"/>
      <c r="AO26" s="360"/>
      <c r="AP26" s="360"/>
      <c r="AQ26" s="360"/>
      <c r="AR26" s="361"/>
      <c r="AS26" s="359">
        <v>3560</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169</v>
      </c>
      <c r="F27" s="363"/>
      <c r="G27" s="363"/>
      <c r="H27" s="363"/>
      <c r="I27" s="363"/>
      <c r="J27" s="363"/>
      <c r="K27" s="364"/>
      <c r="L27" s="359">
        <v>1</v>
      </c>
      <c r="M27" s="360"/>
      <c r="N27" s="360"/>
      <c r="O27" s="360"/>
      <c r="P27" s="361"/>
      <c r="Q27" s="359">
        <v>4040</v>
      </c>
      <c r="R27" s="360"/>
      <c r="S27" s="360"/>
      <c r="T27" s="360"/>
      <c r="U27" s="360"/>
      <c r="V27" s="361"/>
      <c r="W27" s="449"/>
      <c r="X27" s="386"/>
      <c r="Y27" s="387"/>
      <c r="Z27" s="362" t="s">
        <v>170</v>
      </c>
      <c r="AA27" s="363"/>
      <c r="AB27" s="363"/>
      <c r="AC27" s="363"/>
      <c r="AD27" s="363"/>
      <c r="AE27" s="363"/>
      <c r="AF27" s="363"/>
      <c r="AG27" s="364"/>
      <c r="AH27" s="359">
        <v>15</v>
      </c>
      <c r="AI27" s="360"/>
      <c r="AJ27" s="360"/>
      <c r="AK27" s="360"/>
      <c r="AL27" s="361"/>
      <c r="AM27" s="359">
        <v>53450</v>
      </c>
      <c r="AN27" s="360"/>
      <c r="AO27" s="360"/>
      <c r="AP27" s="360"/>
      <c r="AQ27" s="360"/>
      <c r="AR27" s="361"/>
      <c r="AS27" s="359">
        <v>3563</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172</v>
      </c>
      <c r="F28" s="363"/>
      <c r="G28" s="363"/>
      <c r="H28" s="363"/>
      <c r="I28" s="363"/>
      <c r="J28" s="363"/>
      <c r="K28" s="364"/>
      <c r="L28" s="359">
        <v>1</v>
      </c>
      <c r="M28" s="360"/>
      <c r="N28" s="360"/>
      <c r="O28" s="360"/>
      <c r="P28" s="361"/>
      <c r="Q28" s="359">
        <v>3270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1392088</v>
      </c>
      <c r="BO28" s="436"/>
      <c r="BP28" s="436"/>
      <c r="BQ28" s="436"/>
      <c r="BR28" s="436"/>
      <c r="BS28" s="436"/>
      <c r="BT28" s="436"/>
      <c r="BU28" s="437"/>
      <c r="BV28" s="435">
        <v>1635906</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175</v>
      </c>
      <c r="F29" s="363"/>
      <c r="G29" s="363"/>
      <c r="H29" s="363"/>
      <c r="I29" s="363"/>
      <c r="J29" s="363"/>
      <c r="K29" s="364"/>
      <c r="L29" s="359">
        <v>14</v>
      </c>
      <c r="M29" s="360"/>
      <c r="N29" s="360"/>
      <c r="O29" s="360"/>
      <c r="P29" s="361"/>
      <c r="Q29" s="359">
        <v>3000</v>
      </c>
      <c r="R29" s="360"/>
      <c r="S29" s="360"/>
      <c r="T29" s="360"/>
      <c r="U29" s="360"/>
      <c r="V29" s="361"/>
      <c r="W29" s="450"/>
      <c r="X29" s="451"/>
      <c r="Y29" s="452"/>
      <c r="Z29" s="362" t="s">
        <v>176</v>
      </c>
      <c r="AA29" s="363"/>
      <c r="AB29" s="363"/>
      <c r="AC29" s="363"/>
      <c r="AD29" s="363"/>
      <c r="AE29" s="363"/>
      <c r="AF29" s="363"/>
      <c r="AG29" s="364"/>
      <c r="AH29" s="359">
        <v>242</v>
      </c>
      <c r="AI29" s="360"/>
      <c r="AJ29" s="360"/>
      <c r="AK29" s="360"/>
      <c r="AL29" s="361"/>
      <c r="AM29" s="359">
        <v>763960</v>
      </c>
      <c r="AN29" s="360"/>
      <c r="AO29" s="360"/>
      <c r="AP29" s="360"/>
      <c r="AQ29" s="360"/>
      <c r="AR29" s="361"/>
      <c r="AS29" s="359">
        <v>3157</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587760</v>
      </c>
      <c r="BO29" s="407"/>
      <c r="BP29" s="407"/>
      <c r="BQ29" s="407"/>
      <c r="BR29" s="407"/>
      <c r="BS29" s="407"/>
      <c r="BT29" s="407"/>
      <c r="BU29" s="408"/>
      <c r="BV29" s="406">
        <v>567165</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99.2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1860194</v>
      </c>
      <c r="BO30" s="441"/>
      <c r="BP30" s="441"/>
      <c r="BQ30" s="441"/>
      <c r="BR30" s="441"/>
      <c r="BS30" s="441"/>
      <c r="BT30" s="441"/>
      <c r="BU30" s="442"/>
      <c r="BV30" s="440">
        <v>1868050</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185</v>
      </c>
      <c r="D33" s="358"/>
      <c r="E33" s="357" t="s">
        <v>186</v>
      </c>
      <c r="F33" s="357"/>
      <c r="G33" s="357"/>
      <c r="H33" s="357"/>
      <c r="I33" s="357"/>
      <c r="J33" s="357"/>
      <c r="K33" s="357"/>
      <c r="L33" s="357"/>
      <c r="M33" s="357"/>
      <c r="N33" s="357"/>
      <c r="O33" s="357"/>
      <c r="P33" s="357"/>
      <c r="Q33" s="357"/>
      <c r="R33" s="357"/>
      <c r="S33" s="357"/>
      <c r="T33" s="200"/>
      <c r="U33" s="358" t="s">
        <v>185</v>
      </c>
      <c r="V33" s="358"/>
      <c r="W33" s="357" t="s">
        <v>186</v>
      </c>
      <c r="X33" s="357"/>
      <c r="Y33" s="357"/>
      <c r="Z33" s="357"/>
      <c r="AA33" s="357"/>
      <c r="AB33" s="357"/>
      <c r="AC33" s="357"/>
      <c r="AD33" s="357"/>
      <c r="AE33" s="357"/>
      <c r="AF33" s="357"/>
      <c r="AG33" s="357"/>
      <c r="AH33" s="357"/>
      <c r="AI33" s="357"/>
      <c r="AJ33" s="357"/>
      <c r="AK33" s="357"/>
      <c r="AL33" s="200"/>
      <c r="AM33" s="358" t="s">
        <v>185</v>
      </c>
      <c r="AN33" s="358"/>
      <c r="AO33" s="357" t="s">
        <v>186</v>
      </c>
      <c r="AP33" s="357"/>
      <c r="AQ33" s="357"/>
      <c r="AR33" s="357"/>
      <c r="AS33" s="357"/>
      <c r="AT33" s="357"/>
      <c r="AU33" s="357"/>
      <c r="AV33" s="357"/>
      <c r="AW33" s="357"/>
      <c r="AX33" s="357"/>
      <c r="AY33" s="357"/>
      <c r="AZ33" s="357"/>
      <c r="BA33" s="357"/>
      <c r="BB33" s="357"/>
      <c r="BC33" s="357"/>
      <c r="BD33" s="201"/>
      <c r="BE33" s="357" t="s">
        <v>187</v>
      </c>
      <c r="BF33" s="357"/>
      <c r="BG33" s="357" t="s">
        <v>188</v>
      </c>
      <c r="BH33" s="357"/>
      <c r="BI33" s="357"/>
      <c r="BJ33" s="357"/>
      <c r="BK33" s="357"/>
      <c r="BL33" s="357"/>
      <c r="BM33" s="357"/>
      <c r="BN33" s="357"/>
      <c r="BO33" s="357"/>
      <c r="BP33" s="357"/>
      <c r="BQ33" s="357"/>
      <c r="BR33" s="357"/>
      <c r="BS33" s="357"/>
      <c r="BT33" s="357"/>
      <c r="BU33" s="357"/>
      <c r="BV33" s="201"/>
      <c r="BW33" s="358" t="s">
        <v>187</v>
      </c>
      <c r="BX33" s="358"/>
      <c r="BY33" s="357" t="s">
        <v>189</v>
      </c>
      <c r="BZ33" s="357"/>
      <c r="CA33" s="357"/>
      <c r="CB33" s="357"/>
      <c r="CC33" s="357"/>
      <c r="CD33" s="357"/>
      <c r="CE33" s="357"/>
      <c r="CF33" s="357"/>
      <c r="CG33" s="357"/>
      <c r="CH33" s="357"/>
      <c r="CI33" s="357"/>
      <c r="CJ33" s="357"/>
      <c r="CK33" s="357"/>
      <c r="CL33" s="357"/>
      <c r="CM33" s="357"/>
      <c r="CN33" s="200"/>
      <c r="CO33" s="358" t="s">
        <v>185</v>
      </c>
      <c r="CP33" s="358"/>
      <c r="CQ33" s="357" t="s">
        <v>190</v>
      </c>
      <c r="CR33" s="357"/>
      <c r="CS33" s="357"/>
      <c r="CT33" s="357"/>
      <c r="CU33" s="357"/>
      <c r="CV33" s="357"/>
      <c r="CW33" s="357"/>
      <c r="CX33" s="357"/>
      <c r="CY33" s="357"/>
      <c r="CZ33" s="357"/>
      <c r="DA33" s="357"/>
      <c r="DB33" s="357"/>
      <c r="DC33" s="357"/>
      <c r="DD33" s="357"/>
      <c r="DE33" s="357"/>
      <c r="DF33" s="200"/>
      <c r="DG33" s="356" t="s">
        <v>191</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兵庫県市町村職員退職手当組合</v>
      </c>
      <c r="BZ34" s="355"/>
      <c r="CA34" s="355"/>
      <c r="CB34" s="355"/>
      <c r="CC34" s="355"/>
      <c r="CD34" s="355"/>
      <c r="CE34" s="355"/>
      <c r="CF34" s="355"/>
      <c r="CG34" s="355"/>
      <c r="CH34" s="355"/>
      <c r="CI34" s="355"/>
      <c r="CJ34" s="355"/>
      <c r="CK34" s="355"/>
      <c r="CL34" s="355"/>
      <c r="CM34" s="355"/>
      <c r="CN34" s="175"/>
      <c r="CO34" s="354">
        <f>IF(CQ34="","",MAX(C34:D43,U34:V43,AM34:AN43,BE34:BF43,BW34:BX43)+1)</f>
        <v>14</v>
      </c>
      <c r="CP34" s="354"/>
      <c r="CQ34" s="355" t="str">
        <f>IF('各会計、関係団体の財政状況及び健全化判断比率'!BS7="","",'各会計、関係団体の財政状況及び健全化判断比率'!BS7)</f>
        <v>いながわフレッシュパーク</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奨学金特別会計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兵庫県町議会議員公務災害補償組合</v>
      </c>
      <c r="BZ35" s="355"/>
      <c r="CA35" s="355"/>
      <c r="CB35" s="355"/>
      <c r="CC35" s="355"/>
      <c r="CD35" s="355"/>
      <c r="CE35" s="355"/>
      <c r="CF35" s="355"/>
      <c r="CG35" s="355"/>
      <c r="CH35" s="355"/>
      <c r="CI35" s="355"/>
      <c r="CJ35" s="355"/>
      <c r="CK35" s="355"/>
      <c r="CL35" s="355"/>
      <c r="CM35" s="355"/>
      <c r="CN35" s="175"/>
      <c r="CO35" s="354">
        <f t="shared" ref="CO35:CO43" si="3">IF(CQ35="","",CO34+1)</f>
        <v>15</v>
      </c>
      <c r="CP35" s="354"/>
      <c r="CQ35" s="355" t="str">
        <f>IF('各会計、関係団体の財政状況及び健全化判断比率'!BS8="","",'各会計、関係団体の財政状況及び健全化判断比率'!BS8)</f>
        <v>兵庫県町土地開発公社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後期高齢者医療保険特別会計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丹波少年自然の家事務組合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兵庫県後期高齢者医療広域連合（一般会計）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兵庫県後期高齢者医療広域連合（特別会計）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猪名川上流広域ごみ処理施設組合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HOH6PCK4q4YXyxB1rGCpUwdOgpwECeOBMf9riTWDhlVw5VuKnK8FSW/f/L7lv01N7raQmKYXUotsNEleDNETbA==" saltValue="7IfkiYyWj/lEVQ6rhbsk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P39" sqref="P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532</v>
      </c>
      <c r="D34" s="1136"/>
      <c r="E34" s="1137"/>
      <c r="F34" s="32">
        <v>3.1</v>
      </c>
      <c r="G34" s="33">
        <v>4.84</v>
      </c>
      <c r="H34" s="33">
        <v>5.4</v>
      </c>
      <c r="I34" s="33">
        <v>4.12</v>
      </c>
      <c r="J34" s="34">
        <v>7.61</v>
      </c>
      <c r="K34" s="22"/>
      <c r="L34" s="22"/>
      <c r="M34" s="22"/>
      <c r="N34" s="22"/>
      <c r="O34" s="22"/>
      <c r="P34" s="22"/>
    </row>
    <row r="35" spans="1:16" ht="39" customHeight="1" x14ac:dyDescent="0.15">
      <c r="A35" s="22"/>
      <c r="B35" s="35"/>
      <c r="C35" s="1132" t="s">
        <v>533</v>
      </c>
      <c r="D35" s="1132"/>
      <c r="E35" s="1133"/>
      <c r="F35" s="36">
        <v>1.23</v>
      </c>
      <c r="G35" s="37">
        <v>2.2400000000000002</v>
      </c>
      <c r="H35" s="37">
        <v>3.17</v>
      </c>
      <c r="I35" s="37">
        <v>4.67</v>
      </c>
      <c r="J35" s="38">
        <v>4.6500000000000004</v>
      </c>
      <c r="K35" s="22"/>
      <c r="L35" s="22"/>
      <c r="M35" s="22"/>
      <c r="N35" s="22"/>
      <c r="O35" s="22"/>
      <c r="P35" s="22"/>
    </row>
    <row r="36" spans="1:16" ht="39" customHeight="1" x14ac:dyDescent="0.15">
      <c r="A36" s="22"/>
      <c r="B36" s="35"/>
      <c r="C36" s="1132" t="s">
        <v>534</v>
      </c>
      <c r="D36" s="1132"/>
      <c r="E36" s="1133"/>
      <c r="F36" s="36">
        <v>2.33</v>
      </c>
      <c r="G36" s="37">
        <v>3.05</v>
      </c>
      <c r="H36" s="37">
        <v>3.68</v>
      </c>
      <c r="I36" s="37">
        <v>4.16</v>
      </c>
      <c r="J36" s="38">
        <v>4.3099999999999996</v>
      </c>
      <c r="K36" s="22"/>
      <c r="L36" s="22"/>
      <c r="M36" s="22"/>
      <c r="N36" s="22"/>
      <c r="O36" s="22"/>
      <c r="P36" s="22"/>
    </row>
    <row r="37" spans="1:16" ht="39" customHeight="1" x14ac:dyDescent="0.15">
      <c r="A37" s="22"/>
      <c r="B37" s="35"/>
      <c r="C37" s="1132" t="s">
        <v>535</v>
      </c>
      <c r="D37" s="1132"/>
      <c r="E37" s="1133"/>
      <c r="F37" s="36">
        <v>1.1599999999999999</v>
      </c>
      <c r="G37" s="37">
        <v>1.1499999999999999</v>
      </c>
      <c r="H37" s="37">
        <v>1.26</v>
      </c>
      <c r="I37" s="37">
        <v>1.29</v>
      </c>
      <c r="J37" s="38">
        <v>0.9</v>
      </c>
      <c r="K37" s="22"/>
      <c r="L37" s="22"/>
      <c r="M37" s="22"/>
      <c r="N37" s="22"/>
      <c r="O37" s="22"/>
      <c r="P37" s="22"/>
    </row>
    <row r="38" spans="1:16" ht="39" customHeight="1" x14ac:dyDescent="0.15">
      <c r="A38" s="22"/>
      <c r="B38" s="35"/>
      <c r="C38" s="1132" t="s">
        <v>536</v>
      </c>
      <c r="D38" s="1132"/>
      <c r="E38" s="1133"/>
      <c r="F38" s="36">
        <v>0.22</v>
      </c>
      <c r="G38" s="37">
        <v>0.64</v>
      </c>
      <c r="H38" s="37">
        <v>0.57999999999999996</v>
      </c>
      <c r="I38" s="37">
        <v>0.56000000000000005</v>
      </c>
      <c r="J38" s="38">
        <v>0.84</v>
      </c>
      <c r="K38" s="22"/>
      <c r="L38" s="22"/>
      <c r="M38" s="22"/>
      <c r="N38" s="22"/>
      <c r="O38" s="22"/>
      <c r="P38" s="22"/>
    </row>
    <row r="39" spans="1:16" ht="39" customHeight="1" x14ac:dyDescent="0.15">
      <c r="A39" s="22"/>
      <c r="B39" s="35"/>
      <c r="C39" s="1132" t="s">
        <v>537</v>
      </c>
      <c r="D39" s="1132"/>
      <c r="E39" s="1133"/>
      <c r="F39" s="36">
        <v>0.21</v>
      </c>
      <c r="G39" s="37">
        <v>0.22</v>
      </c>
      <c r="H39" s="37">
        <v>0.21</v>
      </c>
      <c r="I39" s="37">
        <v>0.22</v>
      </c>
      <c r="J39" s="38">
        <v>0.21</v>
      </c>
      <c r="K39" s="22"/>
      <c r="L39" s="22"/>
      <c r="M39" s="22"/>
      <c r="N39" s="22"/>
      <c r="O39" s="22"/>
      <c r="P39" s="22"/>
    </row>
    <row r="40" spans="1:16" ht="39" customHeight="1" x14ac:dyDescent="0.15">
      <c r="A40" s="22"/>
      <c r="B40" s="35"/>
      <c r="C40" s="1132" t="s">
        <v>538</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540</v>
      </c>
      <c r="D43" s="1134"/>
      <c r="E43" s="1135"/>
      <c r="F43" s="41">
        <v>0.15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qgmwtcKbQx4DiwRDT/t0KjwEH8LZ7VSvK2KGnENOJpPr9Gup6LMqG5u0CZ/vIeC/XjlB1gVHkJseTOqWKoyQg==" saltValue="gV1iEG7OuYKxTLmyhcm1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activeCell="O52" sqref="O52"/>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862</v>
      </c>
      <c r="L45" s="58">
        <v>748</v>
      </c>
      <c r="M45" s="58">
        <v>771</v>
      </c>
      <c r="N45" s="58">
        <v>881</v>
      </c>
      <c r="O45" s="59">
        <v>898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246</v>
      </c>
      <c r="L48" s="62">
        <v>246</v>
      </c>
      <c r="M48" s="62">
        <v>257</v>
      </c>
      <c r="N48" s="62">
        <v>253</v>
      </c>
      <c r="O48" s="63">
        <v>200</v>
      </c>
      <c r="P48" s="46"/>
      <c r="Q48" s="46"/>
      <c r="R48" s="46"/>
      <c r="S48" s="46"/>
      <c r="T48" s="46"/>
      <c r="U48" s="46"/>
    </row>
    <row r="49" spans="1:21" ht="30.75" customHeight="1" x14ac:dyDescent="0.15">
      <c r="A49" s="46"/>
      <c r="B49" s="1163"/>
      <c r="C49" s="1164"/>
      <c r="D49" s="60"/>
      <c r="E49" s="1140" t="s">
        <v>14</v>
      </c>
      <c r="F49" s="1140"/>
      <c r="G49" s="1140"/>
      <c r="H49" s="1140"/>
      <c r="I49" s="1140"/>
      <c r="J49" s="1141"/>
      <c r="K49" s="61">
        <v>177</v>
      </c>
      <c r="L49" s="62">
        <v>173</v>
      </c>
      <c r="M49" s="62">
        <v>163</v>
      </c>
      <c r="N49" s="62">
        <v>101</v>
      </c>
      <c r="O49" s="63">
        <v>32</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v>1</v>
      </c>
      <c r="M50" s="62">
        <v>1</v>
      </c>
      <c r="N50" s="62">
        <v>0</v>
      </c>
      <c r="O50" s="63">
        <v>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1040</v>
      </c>
      <c r="L52" s="62">
        <v>1043</v>
      </c>
      <c r="M52" s="62">
        <v>1021</v>
      </c>
      <c r="N52" s="62">
        <v>1007</v>
      </c>
      <c r="O52" s="63">
        <v>987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246</v>
      </c>
      <c r="L53" s="67">
        <v>125</v>
      </c>
      <c r="M53" s="67">
        <v>171</v>
      </c>
      <c r="N53" s="67">
        <v>228</v>
      </c>
      <c r="O53" s="68">
        <v>143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YVK+UN1sCyB/pr+ajXDPLXdJyQ+NE53VOyhqY7IOK0nUK1T1fiNbw1+llw2TZC5vd2/t1M7Rj3BIyfkC/2Gxg==" saltValue="jwWPUWBiEqhKZoJln/5H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42">
        <v>8157</v>
      </c>
      <c r="J41" s="343">
        <v>8594</v>
      </c>
      <c r="K41" s="343">
        <v>8804</v>
      </c>
      <c r="L41" s="343">
        <v>8430</v>
      </c>
      <c r="M41" s="344">
        <v>8165</v>
      </c>
    </row>
    <row r="42" spans="2:13" ht="27.75" customHeight="1" x14ac:dyDescent="0.15">
      <c r="B42" s="1171"/>
      <c r="C42" s="1172"/>
      <c r="D42" s="104"/>
      <c r="E42" s="1175" t="s">
        <v>32</v>
      </c>
      <c r="F42" s="1175"/>
      <c r="G42" s="1175"/>
      <c r="H42" s="1176"/>
      <c r="I42" s="345">
        <v>1035</v>
      </c>
      <c r="J42" s="346">
        <v>344</v>
      </c>
      <c r="K42" s="346">
        <v>257</v>
      </c>
      <c r="L42" s="346">
        <v>169</v>
      </c>
      <c r="M42" s="347">
        <v>82</v>
      </c>
    </row>
    <row r="43" spans="2:13" ht="27.75" customHeight="1" x14ac:dyDescent="0.15">
      <c r="B43" s="1171"/>
      <c r="C43" s="1172"/>
      <c r="D43" s="104"/>
      <c r="E43" s="1175" t="s">
        <v>33</v>
      </c>
      <c r="F43" s="1175"/>
      <c r="G43" s="1175"/>
      <c r="H43" s="1176"/>
      <c r="I43" s="345">
        <v>1770</v>
      </c>
      <c r="J43" s="346">
        <v>1574</v>
      </c>
      <c r="K43" s="346">
        <v>1092</v>
      </c>
      <c r="L43" s="346">
        <v>929</v>
      </c>
      <c r="M43" s="347">
        <v>996</v>
      </c>
    </row>
    <row r="44" spans="2:13" ht="27.75" customHeight="1" x14ac:dyDescent="0.15">
      <c r="B44" s="1171"/>
      <c r="C44" s="1172"/>
      <c r="D44" s="104"/>
      <c r="E44" s="1175" t="s">
        <v>34</v>
      </c>
      <c r="F44" s="1175"/>
      <c r="G44" s="1175"/>
      <c r="H44" s="1176"/>
      <c r="I44" s="345">
        <v>457</v>
      </c>
      <c r="J44" s="346">
        <v>290</v>
      </c>
      <c r="K44" s="346">
        <v>131</v>
      </c>
      <c r="L44" s="346">
        <v>31</v>
      </c>
      <c r="M44" s="347" t="s">
        <v>485</v>
      </c>
    </row>
    <row r="45" spans="2:13" ht="27.75" customHeight="1" x14ac:dyDescent="0.15">
      <c r="B45" s="1171"/>
      <c r="C45" s="1172"/>
      <c r="D45" s="104"/>
      <c r="E45" s="1175" t="s">
        <v>35</v>
      </c>
      <c r="F45" s="1175"/>
      <c r="G45" s="1175"/>
      <c r="H45" s="1176"/>
      <c r="I45" s="345" t="s">
        <v>485</v>
      </c>
      <c r="J45" s="346" t="s">
        <v>485</v>
      </c>
      <c r="K45" s="346" t="s">
        <v>485</v>
      </c>
      <c r="L45" s="346" t="s">
        <v>485</v>
      </c>
      <c r="M45" s="347" t="s">
        <v>485</v>
      </c>
    </row>
    <row r="46" spans="2:13" ht="27.75" customHeight="1" x14ac:dyDescent="0.15">
      <c r="B46" s="1171"/>
      <c r="C46" s="1172"/>
      <c r="D46" s="105"/>
      <c r="E46" s="1175" t="s">
        <v>36</v>
      </c>
      <c r="F46" s="1175"/>
      <c r="G46" s="1175"/>
      <c r="H46" s="1176"/>
      <c r="I46" s="345">
        <v>11</v>
      </c>
      <c r="J46" s="346">
        <v>10</v>
      </c>
      <c r="K46" s="346">
        <v>9</v>
      </c>
      <c r="L46" s="346">
        <v>9</v>
      </c>
      <c r="M46" s="347">
        <v>8</v>
      </c>
    </row>
    <row r="47" spans="2:13" ht="27.75" customHeight="1" x14ac:dyDescent="0.15">
      <c r="B47" s="1171"/>
      <c r="C47" s="1172"/>
      <c r="D47" s="106"/>
      <c r="E47" s="1185" t="s">
        <v>37</v>
      </c>
      <c r="F47" s="1186"/>
      <c r="G47" s="1186"/>
      <c r="H47" s="1187"/>
      <c r="I47" s="345" t="s">
        <v>485</v>
      </c>
      <c r="J47" s="346" t="s">
        <v>485</v>
      </c>
      <c r="K47" s="346" t="s">
        <v>485</v>
      </c>
      <c r="L47" s="346" t="s">
        <v>485</v>
      </c>
      <c r="M47" s="347" t="s">
        <v>485</v>
      </c>
    </row>
    <row r="48" spans="2:13" ht="27.75" customHeight="1" x14ac:dyDescent="0.15">
      <c r="B48" s="1171"/>
      <c r="C48" s="1172"/>
      <c r="D48" s="104"/>
      <c r="E48" s="1175" t="s">
        <v>38</v>
      </c>
      <c r="F48" s="1175"/>
      <c r="G48" s="1175"/>
      <c r="H48" s="1176"/>
      <c r="I48" s="345" t="s">
        <v>485</v>
      </c>
      <c r="J48" s="346" t="s">
        <v>485</v>
      </c>
      <c r="K48" s="346" t="s">
        <v>485</v>
      </c>
      <c r="L48" s="346" t="s">
        <v>485</v>
      </c>
      <c r="M48" s="347" t="s">
        <v>485</v>
      </c>
    </row>
    <row r="49" spans="2:13" ht="27.75" customHeight="1" x14ac:dyDescent="0.15">
      <c r="B49" s="1173"/>
      <c r="C49" s="1174"/>
      <c r="D49" s="104"/>
      <c r="E49" s="1175" t="s">
        <v>39</v>
      </c>
      <c r="F49" s="1175"/>
      <c r="G49" s="1175"/>
      <c r="H49" s="1176"/>
      <c r="I49" s="345" t="s">
        <v>485</v>
      </c>
      <c r="J49" s="346" t="s">
        <v>485</v>
      </c>
      <c r="K49" s="346" t="s">
        <v>485</v>
      </c>
      <c r="L49" s="346" t="s">
        <v>485</v>
      </c>
      <c r="M49" s="347" t="s">
        <v>485</v>
      </c>
    </row>
    <row r="50" spans="2:13" ht="27.75" customHeight="1" x14ac:dyDescent="0.15">
      <c r="B50" s="1169" t="s">
        <v>40</v>
      </c>
      <c r="C50" s="1170"/>
      <c r="D50" s="107"/>
      <c r="E50" s="1175" t="s">
        <v>41</v>
      </c>
      <c r="F50" s="1175"/>
      <c r="G50" s="1175"/>
      <c r="H50" s="1176"/>
      <c r="I50" s="345">
        <v>5605</v>
      </c>
      <c r="J50" s="346">
        <v>5136</v>
      </c>
      <c r="K50" s="346">
        <v>5425</v>
      </c>
      <c r="L50" s="346">
        <v>5441</v>
      </c>
      <c r="M50" s="347">
        <v>5229</v>
      </c>
    </row>
    <row r="51" spans="2:13" ht="27.75" customHeight="1" x14ac:dyDescent="0.15">
      <c r="B51" s="1171"/>
      <c r="C51" s="1172"/>
      <c r="D51" s="104"/>
      <c r="E51" s="1175" t="s">
        <v>42</v>
      </c>
      <c r="F51" s="1175"/>
      <c r="G51" s="1175"/>
      <c r="H51" s="1176"/>
      <c r="I51" s="345">
        <v>517</v>
      </c>
      <c r="J51" s="346">
        <v>334</v>
      </c>
      <c r="K51" s="346">
        <v>205</v>
      </c>
      <c r="L51" s="346">
        <v>234</v>
      </c>
      <c r="M51" s="347">
        <v>266</v>
      </c>
    </row>
    <row r="52" spans="2:13" ht="27.75" customHeight="1" x14ac:dyDescent="0.15">
      <c r="B52" s="1173"/>
      <c r="C52" s="1174"/>
      <c r="D52" s="104"/>
      <c r="E52" s="1175" t="s">
        <v>43</v>
      </c>
      <c r="F52" s="1175"/>
      <c r="G52" s="1175"/>
      <c r="H52" s="1176"/>
      <c r="I52" s="345">
        <v>9626</v>
      </c>
      <c r="J52" s="346">
        <v>9466</v>
      </c>
      <c r="K52" s="346">
        <v>9009</v>
      </c>
      <c r="L52" s="346">
        <v>8389</v>
      </c>
      <c r="M52" s="347">
        <v>7909</v>
      </c>
    </row>
    <row r="53" spans="2:13" ht="27.75" customHeight="1" thickBot="1" x14ac:dyDescent="0.2">
      <c r="B53" s="1177" t="s">
        <v>19</v>
      </c>
      <c r="C53" s="1178"/>
      <c r="D53" s="108"/>
      <c r="E53" s="1179" t="s">
        <v>44</v>
      </c>
      <c r="F53" s="1179"/>
      <c r="G53" s="1179"/>
      <c r="H53" s="1180"/>
      <c r="I53" s="348">
        <v>-4319</v>
      </c>
      <c r="J53" s="349">
        <v>-4123</v>
      </c>
      <c r="K53" s="349">
        <v>-4345</v>
      </c>
      <c r="L53" s="349">
        <v>-4496</v>
      </c>
      <c r="M53" s="350">
        <v>-4153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Ycfgw/BVMcHo0ClmqFPaNOCNVoWOTvEM00gSsiTMq3Y0XWZ/ZpFXex28MaWGRxFKY4DcN7gUJtWf8Iww1Z8SQ==" saltValue="sVYwE6kNQ3cX6STO3ylR4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activeCell="H56" sqref="H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120">
        <v>1542</v>
      </c>
      <c r="G55" s="120">
        <v>1636</v>
      </c>
      <c r="H55" s="121">
        <v>1392</v>
      </c>
    </row>
    <row r="56" spans="2:8" ht="52.5" customHeight="1" x14ac:dyDescent="0.15">
      <c r="B56" s="122"/>
      <c r="C56" s="1198" t="s">
        <v>47</v>
      </c>
      <c r="D56" s="1198"/>
      <c r="E56" s="1199"/>
      <c r="F56" s="123">
        <v>566</v>
      </c>
      <c r="G56" s="123">
        <v>567</v>
      </c>
      <c r="H56" s="124">
        <v>588</v>
      </c>
    </row>
    <row r="57" spans="2:8" ht="53.25" customHeight="1" x14ac:dyDescent="0.15">
      <c r="B57" s="122"/>
      <c r="C57" s="1200" t="s">
        <v>48</v>
      </c>
      <c r="D57" s="1200"/>
      <c r="E57" s="1201"/>
      <c r="F57" s="125">
        <v>1966</v>
      </c>
      <c r="G57" s="125">
        <v>1868</v>
      </c>
      <c r="H57" s="126">
        <v>1860</v>
      </c>
    </row>
    <row r="58" spans="2:8" ht="45.75" customHeight="1" x14ac:dyDescent="0.15">
      <c r="B58" s="127"/>
      <c r="C58" s="1188" t="s">
        <v>558</v>
      </c>
      <c r="D58" s="1189"/>
      <c r="E58" s="1190"/>
      <c r="F58" s="128">
        <v>1697</v>
      </c>
      <c r="G58" s="128">
        <v>1583</v>
      </c>
      <c r="H58" s="129">
        <v>1537</v>
      </c>
    </row>
    <row r="59" spans="2:8" ht="45.75" customHeight="1" x14ac:dyDescent="0.15">
      <c r="B59" s="127"/>
      <c r="C59" s="1188" t="s">
        <v>559</v>
      </c>
      <c r="D59" s="1189"/>
      <c r="E59" s="1190"/>
      <c r="F59" s="128">
        <v>220</v>
      </c>
      <c r="G59" s="128">
        <v>222</v>
      </c>
      <c r="H59" s="129">
        <v>224</v>
      </c>
    </row>
    <row r="60" spans="2:8" ht="45.75" customHeight="1" x14ac:dyDescent="0.15">
      <c r="B60" s="127"/>
      <c r="C60" s="1188" t="s">
        <v>560</v>
      </c>
      <c r="D60" s="1189"/>
      <c r="E60" s="1190"/>
      <c r="F60" s="128">
        <v>0</v>
      </c>
      <c r="G60" s="128">
        <v>31</v>
      </c>
      <c r="H60" s="129">
        <v>77</v>
      </c>
    </row>
    <row r="61" spans="2:8" ht="45.75" customHeight="1" x14ac:dyDescent="0.15">
      <c r="B61" s="127"/>
      <c r="C61" s="1188" t="s">
        <v>561</v>
      </c>
      <c r="D61" s="1189"/>
      <c r="E61" s="1190"/>
      <c r="F61" s="128">
        <v>49</v>
      </c>
      <c r="G61" s="128">
        <v>32</v>
      </c>
      <c r="H61" s="129">
        <v>22</v>
      </c>
    </row>
    <row r="62" spans="2:8" ht="45.75" customHeight="1" thickBot="1" x14ac:dyDescent="0.2">
      <c r="B62" s="130"/>
      <c r="C62" s="1191" t="s">
        <v>485</v>
      </c>
      <c r="D62" s="1192"/>
      <c r="E62" s="1193"/>
      <c r="F62" s="131"/>
      <c r="G62" s="131"/>
      <c r="H62" s="132"/>
    </row>
    <row r="63" spans="2:8" ht="52.5" customHeight="1" thickBot="1" x14ac:dyDescent="0.2">
      <c r="B63" s="133"/>
      <c r="C63" s="1194" t="s">
        <v>49</v>
      </c>
      <c r="D63" s="1194"/>
      <c r="E63" s="1195"/>
      <c r="F63" s="134">
        <v>4073</v>
      </c>
      <c r="G63" s="134">
        <v>4071</v>
      </c>
      <c r="H63" s="135">
        <v>3840</v>
      </c>
    </row>
    <row r="64" spans="2:8" x14ac:dyDescent="0.15"/>
  </sheetData>
  <sheetProtection algorithmName="SHA-512" hashValue="wUwkYcnMcU+UDFwFtO8kSmldDwC0WaQKqnXl8AYfv1E3dau6vf9Z4QBJ+AvybKnaSwe/MQjm4HyKI8qDa3hxZQ==" saltValue="kekeWnHnhMFB960XGIum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48134</v>
      </c>
      <c r="E3" s="154"/>
      <c r="F3" s="155">
        <v>51264</v>
      </c>
      <c r="G3" s="156"/>
      <c r="H3" s="157"/>
    </row>
    <row r="4" spans="1:8" x14ac:dyDescent="0.15">
      <c r="A4" s="158"/>
      <c r="B4" s="159"/>
      <c r="C4" s="160"/>
      <c r="D4" s="161">
        <v>33874</v>
      </c>
      <c r="E4" s="162"/>
      <c r="F4" s="163">
        <v>26040</v>
      </c>
      <c r="G4" s="164"/>
      <c r="H4" s="165"/>
    </row>
    <row r="5" spans="1:8" x14ac:dyDescent="0.15">
      <c r="A5" s="146" t="s">
        <v>518</v>
      </c>
      <c r="B5" s="151"/>
      <c r="C5" s="152"/>
      <c r="D5" s="153">
        <v>46892</v>
      </c>
      <c r="E5" s="154"/>
      <c r="F5" s="155">
        <v>52068</v>
      </c>
      <c r="G5" s="156"/>
      <c r="H5" s="157"/>
    </row>
    <row r="6" spans="1:8" x14ac:dyDescent="0.15">
      <c r="A6" s="158"/>
      <c r="B6" s="159"/>
      <c r="C6" s="160"/>
      <c r="D6" s="161">
        <v>37972</v>
      </c>
      <c r="E6" s="162"/>
      <c r="F6" s="163">
        <v>26936</v>
      </c>
      <c r="G6" s="164"/>
      <c r="H6" s="165"/>
    </row>
    <row r="7" spans="1:8" x14ac:dyDescent="0.15">
      <c r="A7" s="146" t="s">
        <v>519</v>
      </c>
      <c r="B7" s="151"/>
      <c r="C7" s="152"/>
      <c r="D7" s="153">
        <v>29965</v>
      </c>
      <c r="E7" s="154"/>
      <c r="F7" s="155">
        <v>47161</v>
      </c>
      <c r="G7" s="156"/>
      <c r="H7" s="157"/>
    </row>
    <row r="8" spans="1:8" x14ac:dyDescent="0.15">
      <c r="A8" s="158"/>
      <c r="B8" s="159"/>
      <c r="C8" s="160"/>
      <c r="D8" s="161">
        <v>20383</v>
      </c>
      <c r="E8" s="162"/>
      <c r="F8" s="163">
        <v>24595</v>
      </c>
      <c r="G8" s="164"/>
      <c r="H8" s="165"/>
    </row>
    <row r="9" spans="1:8" x14ac:dyDescent="0.15">
      <c r="A9" s="146" t="s">
        <v>520</v>
      </c>
      <c r="B9" s="151"/>
      <c r="C9" s="152"/>
      <c r="D9" s="153">
        <v>23683</v>
      </c>
      <c r="E9" s="154"/>
      <c r="F9" s="155">
        <v>43423</v>
      </c>
      <c r="G9" s="156"/>
      <c r="H9" s="157"/>
    </row>
    <row r="10" spans="1:8" x14ac:dyDescent="0.15">
      <c r="A10" s="158"/>
      <c r="B10" s="159"/>
      <c r="C10" s="160"/>
      <c r="D10" s="161">
        <v>15965</v>
      </c>
      <c r="E10" s="162"/>
      <c r="F10" s="163">
        <v>22207</v>
      </c>
      <c r="G10" s="164"/>
      <c r="H10" s="165"/>
    </row>
    <row r="11" spans="1:8" x14ac:dyDescent="0.15">
      <c r="A11" s="146" t="s">
        <v>521</v>
      </c>
      <c r="B11" s="151"/>
      <c r="C11" s="152"/>
      <c r="D11" s="153">
        <v>30966</v>
      </c>
      <c r="E11" s="154"/>
      <c r="F11" s="155">
        <v>45265</v>
      </c>
      <c r="G11" s="156"/>
      <c r="H11" s="157"/>
    </row>
    <row r="12" spans="1:8" x14ac:dyDescent="0.15">
      <c r="A12" s="158"/>
      <c r="B12" s="159"/>
      <c r="C12" s="166"/>
      <c r="D12" s="161">
        <v>23165</v>
      </c>
      <c r="E12" s="162"/>
      <c r="F12" s="163">
        <v>22600</v>
      </c>
      <c r="G12" s="164"/>
      <c r="H12" s="165"/>
    </row>
    <row r="13" spans="1:8" x14ac:dyDescent="0.15">
      <c r="A13" s="146"/>
      <c r="B13" s="151"/>
      <c r="C13" s="152"/>
      <c r="D13" s="153">
        <v>35928</v>
      </c>
      <c r="E13" s="154"/>
      <c r="F13" s="155">
        <v>47836</v>
      </c>
      <c r="G13" s="167"/>
      <c r="H13" s="157"/>
    </row>
    <row r="14" spans="1:8" x14ac:dyDescent="0.15">
      <c r="A14" s="158"/>
      <c r="B14" s="159"/>
      <c r="C14" s="160"/>
      <c r="D14" s="161">
        <v>26272</v>
      </c>
      <c r="E14" s="162"/>
      <c r="F14" s="163">
        <v>24476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3.1</v>
      </c>
      <c r="C19" s="168">
        <f>ROUND(VALUE(SUBSTITUTE(実質収支比率等に係る経年分析!G$48,"▲","-")),2)</f>
        <v>4.84</v>
      </c>
      <c r="D19" s="168">
        <f>ROUND(VALUE(SUBSTITUTE(実質収支比率等に係る経年分析!H$48,"▲","-")),2)</f>
        <v>5.4</v>
      </c>
      <c r="E19" s="168">
        <f>ROUND(VALUE(SUBSTITUTE(実質収支比率等に係る経年分析!I$48,"▲","-")),2)</f>
        <v>4.12</v>
      </c>
      <c r="F19" s="168">
        <f>ROUND(VALUE(SUBSTITUTE(実質収支比率等に係る経年分析!J$48,"▲","-")),2)</f>
        <v>7.62</v>
      </c>
    </row>
    <row r="20" spans="1:11" x14ac:dyDescent="0.15">
      <c r="A20" s="168" t="s">
        <v>53</v>
      </c>
      <c r="B20" s="168">
        <f>ROUND(VALUE(SUBSTITUTE(実質収支比率等に係る経年分析!F$47,"▲","-")),2)</f>
        <v>26.14</v>
      </c>
      <c r="C20" s="168">
        <f>ROUND(VALUE(SUBSTITUTE(実質収支比率等に係る経年分析!G$47,"▲","-")),2)</f>
        <v>20.32</v>
      </c>
      <c r="D20" s="168">
        <f>ROUND(VALUE(SUBSTITUTE(実質収支比率等に係る経年分析!H$47,"▲","-")),2)</f>
        <v>21.1</v>
      </c>
      <c r="E20" s="168">
        <f>ROUND(VALUE(SUBSTITUTE(実質収支比率等に係る経年分析!I$47,"▲","-")),2)</f>
        <v>22.88</v>
      </c>
      <c r="F20" s="168">
        <f>ROUND(VALUE(SUBSTITUTE(実質収支比率等に係る経年分析!J$47,"▲","-")),2)</f>
        <v>19.149999999999999</v>
      </c>
    </row>
    <row r="21" spans="1:11" x14ac:dyDescent="0.15">
      <c r="A21" s="168" t="s">
        <v>54</v>
      </c>
      <c r="B21" s="168">
        <f>IF(ISNUMBER(VALUE(SUBSTITUTE(実質収支比率等に係る経年分析!F$49,"▲","-"))),ROUND(VALUE(SUBSTITUTE(実質収支比率等に係る経年分析!F$49,"▲","-")),2),NA())</f>
        <v>-3.28</v>
      </c>
      <c r="C21" s="168">
        <f>IF(ISNUMBER(VALUE(SUBSTITUTE(実質収支比率等に係る経年分析!G$49,"▲","-"))),ROUND(VALUE(SUBSTITUTE(実質収支比率等に係る経年分析!G$49,"▲","-")),2),NA())</f>
        <v>-3.09</v>
      </c>
      <c r="D21" s="168">
        <f>IF(ISNUMBER(VALUE(SUBSTITUTE(実質収支比率等に係る経年分析!H$49,"▲","-"))),ROUND(VALUE(SUBSTITUTE(実質収支比率等に係る経年分析!H$49,"▲","-")),2),NA())</f>
        <v>2.72</v>
      </c>
      <c r="E21" s="168">
        <f>IF(ISNUMBER(VALUE(SUBSTITUTE(実質収支比率等に係る経年分析!I$49,"▲","-"))),ROUND(VALUE(SUBSTITUTE(実質収支比率等に係る経年分析!I$49,"▲","-")),2),NA())</f>
        <v>-0.09</v>
      </c>
      <c r="F21" s="168">
        <f>IF(ISNUMBER(VALUE(SUBSTITUTE(実質収支比率等に係る経年分析!J$49,"▲","-"))),ROUND(VALUE(SUBSTITUTE(実質収支比率等に係る経年分析!J$49,"▲","-")),2),NA())</f>
        <v>0.21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0.15</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奨学金特別会計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0.21</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0.57999999999999996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0.56000000000000005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0.84</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1.1599999999999999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1.1499999999999999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2.33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3.05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3.68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4.16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4.3099999999999996</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2.2400000000000002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3.17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4.67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4.6500000000000004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4.84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4.12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7.61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1040</v>
      </c>
      <c r="E42" s="170"/>
      <c r="F42" s="170"/>
      <c r="G42" s="170">
        <f>'実質公債費比率（分子）の構造'!L$52</f>
        <v>1043</v>
      </c>
      <c r="H42" s="170"/>
      <c r="I42" s="170"/>
      <c r="J42" s="170">
        <f>'実質公債費比率（分子）の構造'!M$52</f>
        <v>1021</v>
      </c>
      <c r="K42" s="170"/>
      <c r="L42" s="170"/>
      <c r="M42" s="170">
        <f>'実質公債費比率（分子）の構造'!N$52</f>
        <v>1007</v>
      </c>
      <c r="N42" s="170"/>
      <c r="O42" s="170"/>
      <c r="P42" s="170">
        <f>'実質公債費比率（分子）の構造'!O$52</f>
        <v>987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0</v>
      </c>
      <c r="L44" s="170"/>
      <c r="M44" s="170"/>
      <c r="N44" s="170">
        <f>'実質公債費比率（分子）の構造'!O$50</f>
        <v>0</v>
      </c>
      <c r="O44" s="170"/>
      <c r="P44" s="170"/>
    </row>
    <row r="45" spans="1:16" x14ac:dyDescent="0.15">
      <c r="A45" s="170" t="s">
        <v>63</v>
      </c>
      <c r="B45" s="170">
        <f>'実質公債費比率（分子）の構造'!K$49</f>
        <v>177</v>
      </c>
      <c r="C45" s="170"/>
      <c r="D45" s="170"/>
      <c r="E45" s="170">
        <f>'実質公債費比率（分子）の構造'!L$49</f>
        <v>173</v>
      </c>
      <c r="F45" s="170"/>
      <c r="G45" s="170"/>
      <c r="H45" s="170">
        <f>'実質公債費比率（分子）の構造'!M$49</f>
        <v>163</v>
      </c>
      <c r="I45" s="170"/>
      <c r="J45" s="170"/>
      <c r="K45" s="170">
        <f>'実質公債費比率（分子）の構造'!N$49</f>
        <v>101</v>
      </c>
      <c r="L45" s="170"/>
      <c r="M45" s="170"/>
      <c r="N45" s="170">
        <f>'実質公債費比率（分子）の構造'!O$49</f>
        <v>32</v>
      </c>
      <c r="O45" s="170"/>
      <c r="P45" s="170"/>
    </row>
    <row r="46" spans="1:16" x14ac:dyDescent="0.15">
      <c r="A46" s="170" t="s">
        <v>64</v>
      </c>
      <c r="B46" s="170">
        <f>'実質公債費比率（分子）の構造'!K$48</f>
        <v>246</v>
      </c>
      <c r="C46" s="170"/>
      <c r="D46" s="170"/>
      <c r="E46" s="170">
        <f>'実質公債費比率（分子）の構造'!L$48</f>
        <v>246</v>
      </c>
      <c r="F46" s="170"/>
      <c r="G46" s="170"/>
      <c r="H46" s="170">
        <f>'実質公債費比率（分子）の構造'!M$48</f>
        <v>257</v>
      </c>
      <c r="I46" s="170"/>
      <c r="J46" s="170"/>
      <c r="K46" s="170">
        <f>'実質公債費比率（分子）の構造'!N$48</f>
        <v>253</v>
      </c>
      <c r="L46" s="170"/>
      <c r="M46" s="170"/>
      <c r="N46" s="170">
        <f>'実質公債費比率（分子）の構造'!O$48</f>
        <v>200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862</v>
      </c>
      <c r="C49" s="170"/>
      <c r="D49" s="170"/>
      <c r="E49" s="170">
        <f>'実質公債費比率（分子）の構造'!L$45</f>
        <v>748</v>
      </c>
      <c r="F49" s="170"/>
      <c r="G49" s="170"/>
      <c r="H49" s="170">
        <f>'実質公債費比率（分子）の構造'!M$45</f>
        <v>771</v>
      </c>
      <c r="I49" s="170"/>
      <c r="J49" s="170"/>
      <c r="K49" s="170">
        <f>'実質公債費比率（分子）の構造'!N$45</f>
        <v>881</v>
      </c>
      <c r="L49" s="170"/>
      <c r="M49" s="170"/>
      <c r="N49" s="170">
        <f>'実質公債費比率（分子）の構造'!O$45</f>
        <v>898</v>
      </c>
      <c r="O49" s="170"/>
      <c r="P49" s="170"/>
    </row>
    <row r="50" spans="1:16" x14ac:dyDescent="0.15">
      <c r="A50" s="170" t="s">
        <v>67</v>
      </c>
      <c r="B50" s="170" t="e">
        <f>NA()</f>
        <v>#N/A</v>
      </c>
      <c r="C50" s="170">
        <f>IF(ISNUMBER('実質公債費比率（分子）の構造'!K$53),'実質公債費比率（分子）の構造'!K$53,NA())</f>
        <v>246</v>
      </c>
      <c r="D50" s="170" t="e">
        <f>NA()</f>
        <v>#N/A</v>
      </c>
      <c r="E50" s="170" t="e">
        <f>NA()</f>
        <v>#N/A</v>
      </c>
      <c r="F50" s="170">
        <f>IF(ISNUMBER('実質公債費比率（分子）の構造'!L$53),'実質公債費比率（分子）の構造'!L$53,NA())</f>
        <v>125</v>
      </c>
      <c r="G50" s="170" t="e">
        <f>NA()</f>
        <v>#N/A</v>
      </c>
      <c r="H50" s="170" t="e">
        <f>NA()</f>
        <v>#N/A</v>
      </c>
      <c r="I50" s="170">
        <f>IF(ISNUMBER('実質公債費比率（分子）の構造'!M$53),'実質公債費比率（分子）の構造'!M$53,NA())</f>
        <v>171</v>
      </c>
      <c r="J50" s="170" t="e">
        <f>NA()</f>
        <v>#N/A</v>
      </c>
      <c r="K50" s="170" t="e">
        <f>NA()</f>
        <v>#N/A</v>
      </c>
      <c r="L50" s="170">
        <f>IF(ISNUMBER('実質公債費比率（分子）の構造'!N$53),'実質公債費比率（分子）の構造'!N$53,NA())</f>
        <v>228</v>
      </c>
      <c r="M50" s="170" t="e">
        <f>NA()</f>
        <v>#N/A</v>
      </c>
      <c r="N50" s="170" t="e">
        <f>NA()</f>
        <v>#N/A</v>
      </c>
      <c r="O50" s="170">
        <f>IF(ISNUMBER('実質公債費比率（分子）の構造'!O$53),'実質公債費比率（分子）の構造'!O$53,NA())</f>
        <v>143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9626</v>
      </c>
      <c r="E56" s="169"/>
      <c r="F56" s="169"/>
      <c r="G56" s="169">
        <f>'将来負担比率（分子）の構造'!J$52</f>
        <v>9466</v>
      </c>
      <c r="H56" s="169"/>
      <c r="I56" s="169"/>
      <c r="J56" s="169">
        <f>'将来負担比率（分子）の構造'!K$52</f>
        <v>9009</v>
      </c>
      <c r="K56" s="169"/>
      <c r="L56" s="169"/>
      <c r="M56" s="169">
        <f>'将来負担比率（分子）の構造'!L$52</f>
        <v>8389</v>
      </c>
      <c r="N56" s="169"/>
      <c r="O56" s="169"/>
      <c r="P56" s="169">
        <f>'将来負担比率（分子）の構造'!M$52</f>
        <v>7909</v>
      </c>
    </row>
    <row r="57" spans="1:16" x14ac:dyDescent="0.15">
      <c r="A57" s="169" t="s">
        <v>42</v>
      </c>
      <c r="B57" s="169"/>
      <c r="C57" s="169"/>
      <c r="D57" s="169">
        <f>'将来負担比率（分子）の構造'!I$51</f>
        <v>517</v>
      </c>
      <c r="E57" s="169"/>
      <c r="F57" s="169"/>
      <c r="G57" s="169">
        <f>'将来負担比率（分子）の構造'!J$51</f>
        <v>334</v>
      </c>
      <c r="H57" s="169"/>
      <c r="I57" s="169"/>
      <c r="J57" s="169">
        <f>'将来負担比率（分子）の構造'!K$51</f>
        <v>205</v>
      </c>
      <c r="K57" s="169"/>
      <c r="L57" s="169"/>
      <c r="M57" s="169">
        <f>'将来負担比率（分子）の構造'!L$51</f>
        <v>234</v>
      </c>
      <c r="N57" s="169"/>
      <c r="O57" s="169"/>
      <c r="P57" s="169">
        <f>'将来負担比率（分子）の構造'!M$51</f>
        <v>266</v>
      </c>
    </row>
    <row r="58" spans="1:16" x14ac:dyDescent="0.15">
      <c r="A58" s="169" t="s">
        <v>41</v>
      </c>
      <c r="B58" s="169"/>
      <c r="C58" s="169"/>
      <c r="D58" s="169">
        <f>'将来負担比率（分子）の構造'!I$50</f>
        <v>5605</v>
      </c>
      <c r="E58" s="169"/>
      <c r="F58" s="169"/>
      <c r="G58" s="169">
        <f>'将来負担比率（分子）の構造'!J$50</f>
        <v>5136</v>
      </c>
      <c r="H58" s="169"/>
      <c r="I58" s="169"/>
      <c r="J58" s="169">
        <f>'将来負担比率（分子）の構造'!K$50</f>
        <v>5425</v>
      </c>
      <c r="K58" s="169"/>
      <c r="L58" s="169"/>
      <c r="M58" s="169">
        <f>'将来負担比率（分子）の構造'!L$50</f>
        <v>5441</v>
      </c>
      <c r="N58" s="169"/>
      <c r="O58" s="169"/>
      <c r="P58" s="169">
        <f>'将来負担比率（分子）の構造'!M$50</f>
        <v>5229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11</v>
      </c>
      <c r="C61" s="169"/>
      <c r="D61" s="169"/>
      <c r="E61" s="169">
        <f>'将来負担比率（分子）の構造'!J$46</f>
        <v>10</v>
      </c>
      <c r="F61" s="169"/>
      <c r="G61" s="169"/>
      <c r="H61" s="169">
        <f>'将来負担比率（分子）の構造'!K$46</f>
        <v>9</v>
      </c>
      <c r="I61" s="169"/>
      <c r="J61" s="169"/>
      <c r="K61" s="169">
        <f>'将来負担比率（分子）の構造'!L$46</f>
        <v>9</v>
      </c>
      <c r="L61" s="169"/>
      <c r="M61" s="169"/>
      <c r="N61" s="169">
        <f>'将来負担比率（分子）の構造'!M$46</f>
        <v>8</v>
      </c>
      <c r="O61" s="169"/>
      <c r="P61" s="169"/>
    </row>
    <row r="62" spans="1:16" x14ac:dyDescent="0.15">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15">
      <c r="A63" s="169" t="s">
        <v>34</v>
      </c>
      <c r="B63" s="169">
        <f>'将来負担比率（分子）の構造'!I$44</f>
        <v>457</v>
      </c>
      <c r="C63" s="169"/>
      <c r="D63" s="169"/>
      <c r="E63" s="169">
        <f>'将来負担比率（分子）の構造'!J$44</f>
        <v>290</v>
      </c>
      <c r="F63" s="169"/>
      <c r="G63" s="169"/>
      <c r="H63" s="169">
        <f>'将来負担比率（分子）の構造'!K$44</f>
        <v>131</v>
      </c>
      <c r="I63" s="169"/>
      <c r="J63" s="169"/>
      <c r="K63" s="169">
        <f>'将来負担比率（分子）の構造'!L$44</f>
        <v>31</v>
      </c>
      <c r="L63" s="169"/>
      <c r="M63" s="169"/>
      <c r="N63" s="169" t="str">
        <f>'将来負担比率（分子）の構造'!M$44</f>
        <v>-</v>
      </c>
      <c r="O63" s="169"/>
      <c r="P63" s="169"/>
    </row>
    <row r="64" spans="1:16" x14ac:dyDescent="0.15">
      <c r="A64" s="169" t="s">
        <v>33</v>
      </c>
      <c r="B64" s="169">
        <f>'将来負担比率（分子）の構造'!I$43</f>
        <v>1770</v>
      </c>
      <c r="C64" s="169"/>
      <c r="D64" s="169"/>
      <c r="E64" s="169">
        <f>'将来負担比率（分子）の構造'!J$43</f>
        <v>1574</v>
      </c>
      <c r="F64" s="169"/>
      <c r="G64" s="169"/>
      <c r="H64" s="169">
        <f>'将来負担比率（分子）の構造'!K$43</f>
        <v>1092</v>
      </c>
      <c r="I64" s="169"/>
      <c r="J64" s="169"/>
      <c r="K64" s="169">
        <f>'将来負担比率（分子）の構造'!L$43</f>
        <v>929</v>
      </c>
      <c r="L64" s="169"/>
      <c r="M64" s="169"/>
      <c r="N64" s="169">
        <f>'将来負担比率（分子）の構造'!M$43</f>
        <v>996</v>
      </c>
      <c r="O64" s="169"/>
      <c r="P64" s="169"/>
    </row>
    <row r="65" spans="1:16" x14ac:dyDescent="0.15">
      <c r="A65" s="169" t="s">
        <v>32</v>
      </c>
      <c r="B65" s="169">
        <f>'将来負担比率（分子）の構造'!I$42</f>
        <v>1035</v>
      </c>
      <c r="C65" s="169"/>
      <c r="D65" s="169"/>
      <c r="E65" s="169">
        <f>'将来負担比率（分子）の構造'!J$42</f>
        <v>344</v>
      </c>
      <c r="F65" s="169"/>
      <c r="G65" s="169"/>
      <c r="H65" s="169">
        <f>'将来負担比率（分子）の構造'!K$42</f>
        <v>257</v>
      </c>
      <c r="I65" s="169"/>
      <c r="J65" s="169"/>
      <c r="K65" s="169">
        <f>'将来負担比率（分子）の構造'!L$42</f>
        <v>169</v>
      </c>
      <c r="L65" s="169"/>
      <c r="M65" s="169"/>
      <c r="N65" s="169">
        <f>'将来負担比率（分子）の構造'!M$42</f>
        <v>82</v>
      </c>
      <c r="O65" s="169"/>
      <c r="P65" s="169"/>
    </row>
    <row r="66" spans="1:16" x14ac:dyDescent="0.15">
      <c r="A66" s="169" t="s">
        <v>31</v>
      </c>
      <c r="B66" s="169">
        <f>'将来負担比率（分子）の構造'!I$41</f>
        <v>8157</v>
      </c>
      <c r="C66" s="169"/>
      <c r="D66" s="169"/>
      <c r="E66" s="169">
        <f>'将来負担比率（分子）の構造'!J$41</f>
        <v>8594</v>
      </c>
      <c r="F66" s="169"/>
      <c r="G66" s="169"/>
      <c r="H66" s="169">
        <f>'将来負担比率（分子）の構造'!K$41</f>
        <v>8804</v>
      </c>
      <c r="I66" s="169"/>
      <c r="J66" s="169"/>
      <c r="K66" s="169">
        <f>'将来負担比率（分子）の構造'!L$41</f>
        <v>8430</v>
      </c>
      <c r="L66" s="169"/>
      <c r="M66" s="169"/>
      <c r="N66" s="169">
        <f>'将来負担比率（分子）の構造'!M$41</f>
        <v>8165</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1542</v>
      </c>
      <c r="C72" s="173">
        <f>基金残高に係る経年分析!G55</f>
        <v>1636</v>
      </c>
      <c r="D72" s="173">
        <f>基金残高に係る経年分析!H55</f>
        <v>1392</v>
      </c>
    </row>
    <row r="73" spans="1:16" x14ac:dyDescent="0.15">
      <c r="A73" s="172" t="s">
        <v>74</v>
      </c>
      <c r="B73" s="173">
        <f>基金残高に係る経年分析!F56</f>
        <v>566</v>
      </c>
      <c r="C73" s="173">
        <f>基金残高に係る経年分析!G56</f>
        <v>567</v>
      </c>
      <c r="D73" s="173">
        <f>基金残高に係る経年分析!H56</f>
        <v>588</v>
      </c>
    </row>
    <row r="74" spans="1:16" x14ac:dyDescent="0.15">
      <c r="A74" s="172" t="s">
        <v>75</v>
      </c>
      <c r="B74" s="173">
        <f>基金残高に係る経年分析!F57</f>
        <v>1966</v>
      </c>
      <c r="C74" s="173">
        <f>基金残高に係る経年分析!G57</f>
        <v>1868</v>
      </c>
      <c r="D74" s="173">
        <f>基金残高に係る経年分析!H57</f>
        <v>1860</v>
      </c>
    </row>
  </sheetData>
  <sheetProtection algorithmName="SHA-512" hashValue="CB2FvR7f7tHtPK6qJ3QgYaIoucbYiSxqk4p1LsG2SEGJQkWih0Ej8F/ZUbAqxtyopt+AiMmIwH1frFdgY3Ts6A==" saltValue="1hO4VPysjVe1KzgteCUW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201</v>
      </c>
      <c r="DI1" s="705"/>
      <c r="DJ1" s="705"/>
      <c r="DK1" s="705"/>
      <c r="DL1" s="705"/>
      <c r="DM1" s="705"/>
      <c r="DN1" s="706"/>
      <c r="DO1" s="208"/>
      <c r="DP1" s="704" t="s">
        <v>202</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214</v>
      </c>
      <c r="C5" s="667"/>
      <c r="D5" s="667"/>
      <c r="E5" s="667"/>
      <c r="F5" s="667"/>
      <c r="G5" s="667"/>
      <c r="H5" s="667"/>
      <c r="I5" s="667"/>
      <c r="J5" s="667"/>
      <c r="K5" s="667"/>
      <c r="L5" s="667"/>
      <c r="M5" s="667"/>
      <c r="N5" s="667"/>
      <c r="O5" s="667"/>
      <c r="P5" s="667"/>
      <c r="Q5" s="668"/>
      <c r="R5" s="663">
        <v>4324663</v>
      </c>
      <c r="S5" s="664"/>
      <c r="T5" s="664"/>
      <c r="U5" s="664"/>
      <c r="V5" s="664"/>
      <c r="W5" s="664"/>
      <c r="X5" s="664"/>
      <c r="Y5" s="689"/>
      <c r="Z5" s="702">
        <v>34.700000000000003</v>
      </c>
      <c r="AA5" s="702"/>
      <c r="AB5" s="702"/>
      <c r="AC5" s="702"/>
      <c r="AD5" s="703">
        <v>4224629</v>
      </c>
      <c r="AE5" s="703"/>
      <c r="AF5" s="703"/>
      <c r="AG5" s="703"/>
      <c r="AH5" s="703"/>
      <c r="AI5" s="703"/>
      <c r="AJ5" s="703"/>
      <c r="AK5" s="703"/>
      <c r="AL5" s="690">
        <v>56.3</v>
      </c>
      <c r="AM5" s="672"/>
      <c r="AN5" s="672"/>
      <c r="AO5" s="691"/>
      <c r="AP5" s="666" t="s">
        <v>215</v>
      </c>
      <c r="AQ5" s="667"/>
      <c r="AR5" s="667"/>
      <c r="AS5" s="667"/>
      <c r="AT5" s="667"/>
      <c r="AU5" s="667"/>
      <c r="AV5" s="667"/>
      <c r="AW5" s="667"/>
      <c r="AX5" s="667"/>
      <c r="AY5" s="667"/>
      <c r="AZ5" s="667"/>
      <c r="BA5" s="667"/>
      <c r="BB5" s="667"/>
      <c r="BC5" s="667"/>
      <c r="BD5" s="667"/>
      <c r="BE5" s="667"/>
      <c r="BF5" s="668"/>
      <c r="BG5" s="608">
        <v>4224629</v>
      </c>
      <c r="BH5" s="609"/>
      <c r="BI5" s="609"/>
      <c r="BJ5" s="609"/>
      <c r="BK5" s="609"/>
      <c r="BL5" s="609"/>
      <c r="BM5" s="609"/>
      <c r="BN5" s="610"/>
      <c r="BO5" s="646">
        <v>97.7</v>
      </c>
      <c r="BP5" s="646"/>
      <c r="BQ5" s="646"/>
      <c r="BR5" s="646"/>
      <c r="BS5" s="647">
        <v>65157</v>
      </c>
      <c r="BT5" s="647"/>
      <c r="BU5" s="647"/>
      <c r="BV5" s="647"/>
      <c r="BW5" s="647"/>
      <c r="BX5" s="647"/>
      <c r="BY5" s="647"/>
      <c r="BZ5" s="647"/>
      <c r="CA5" s="647"/>
      <c r="CB5" s="682"/>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15">
      <c r="B6" s="605" t="s">
        <v>219</v>
      </c>
      <c r="C6" s="606"/>
      <c r="D6" s="606"/>
      <c r="E6" s="606"/>
      <c r="F6" s="606"/>
      <c r="G6" s="606"/>
      <c r="H6" s="606"/>
      <c r="I6" s="606"/>
      <c r="J6" s="606"/>
      <c r="K6" s="606"/>
      <c r="L6" s="606"/>
      <c r="M6" s="606"/>
      <c r="N6" s="606"/>
      <c r="O6" s="606"/>
      <c r="P6" s="606"/>
      <c r="Q6" s="607"/>
      <c r="R6" s="608">
        <v>109161</v>
      </c>
      <c r="S6" s="609"/>
      <c r="T6" s="609"/>
      <c r="U6" s="609"/>
      <c r="V6" s="609"/>
      <c r="W6" s="609"/>
      <c r="X6" s="609"/>
      <c r="Y6" s="610"/>
      <c r="Z6" s="646">
        <v>0.9</v>
      </c>
      <c r="AA6" s="646"/>
      <c r="AB6" s="646"/>
      <c r="AC6" s="646"/>
      <c r="AD6" s="647">
        <v>109161</v>
      </c>
      <c r="AE6" s="647"/>
      <c r="AF6" s="647"/>
      <c r="AG6" s="647"/>
      <c r="AH6" s="647"/>
      <c r="AI6" s="647"/>
      <c r="AJ6" s="647"/>
      <c r="AK6" s="647"/>
      <c r="AL6" s="611">
        <v>1.5</v>
      </c>
      <c r="AM6" s="612"/>
      <c r="AN6" s="612"/>
      <c r="AO6" s="648"/>
      <c r="AP6" s="605" t="s">
        <v>220</v>
      </c>
      <c r="AQ6" s="606"/>
      <c r="AR6" s="606"/>
      <c r="AS6" s="606"/>
      <c r="AT6" s="606"/>
      <c r="AU6" s="606"/>
      <c r="AV6" s="606"/>
      <c r="AW6" s="606"/>
      <c r="AX6" s="606"/>
      <c r="AY6" s="606"/>
      <c r="AZ6" s="606"/>
      <c r="BA6" s="606"/>
      <c r="BB6" s="606"/>
      <c r="BC6" s="606"/>
      <c r="BD6" s="606"/>
      <c r="BE6" s="606"/>
      <c r="BF6" s="607"/>
      <c r="BG6" s="608">
        <v>4224629</v>
      </c>
      <c r="BH6" s="609"/>
      <c r="BI6" s="609"/>
      <c r="BJ6" s="609"/>
      <c r="BK6" s="609"/>
      <c r="BL6" s="609"/>
      <c r="BM6" s="609"/>
      <c r="BN6" s="610"/>
      <c r="BO6" s="646">
        <v>97.7</v>
      </c>
      <c r="BP6" s="646"/>
      <c r="BQ6" s="646"/>
      <c r="BR6" s="646"/>
      <c r="BS6" s="647">
        <v>65157</v>
      </c>
      <c r="BT6" s="647"/>
      <c r="BU6" s="647"/>
      <c r="BV6" s="647"/>
      <c r="BW6" s="647"/>
      <c r="BX6" s="647"/>
      <c r="BY6" s="647"/>
      <c r="BZ6" s="647"/>
      <c r="CA6" s="647"/>
      <c r="CB6" s="682"/>
      <c r="CD6" s="666" t="s">
        <v>221</v>
      </c>
      <c r="CE6" s="667"/>
      <c r="CF6" s="667"/>
      <c r="CG6" s="667"/>
      <c r="CH6" s="667"/>
      <c r="CI6" s="667"/>
      <c r="CJ6" s="667"/>
      <c r="CK6" s="667"/>
      <c r="CL6" s="667"/>
      <c r="CM6" s="667"/>
      <c r="CN6" s="667"/>
      <c r="CO6" s="667"/>
      <c r="CP6" s="667"/>
      <c r="CQ6" s="668"/>
      <c r="CR6" s="608">
        <v>139532</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139532</v>
      </c>
      <c r="DR6" s="609"/>
      <c r="DS6" s="609"/>
      <c r="DT6" s="609"/>
      <c r="DU6" s="609"/>
      <c r="DV6" s="609"/>
      <c r="DW6" s="609"/>
      <c r="DX6" s="609"/>
      <c r="DY6" s="609"/>
      <c r="DZ6" s="609"/>
      <c r="EA6" s="609"/>
      <c r="EB6" s="609"/>
      <c r="EC6" s="645"/>
    </row>
    <row r="7" spans="2:143" ht="11.25" customHeight="1" x14ac:dyDescent="0.15">
      <c r="B7" s="605" t="s">
        <v>222</v>
      </c>
      <c r="C7" s="606"/>
      <c r="D7" s="606"/>
      <c r="E7" s="606"/>
      <c r="F7" s="606"/>
      <c r="G7" s="606"/>
      <c r="H7" s="606"/>
      <c r="I7" s="606"/>
      <c r="J7" s="606"/>
      <c r="K7" s="606"/>
      <c r="L7" s="606"/>
      <c r="M7" s="606"/>
      <c r="N7" s="606"/>
      <c r="O7" s="606"/>
      <c r="P7" s="606"/>
      <c r="Q7" s="607"/>
      <c r="R7" s="608">
        <v>2357</v>
      </c>
      <c r="S7" s="609"/>
      <c r="T7" s="609"/>
      <c r="U7" s="609"/>
      <c r="V7" s="609"/>
      <c r="W7" s="609"/>
      <c r="X7" s="609"/>
      <c r="Y7" s="610"/>
      <c r="Z7" s="646">
        <v>0</v>
      </c>
      <c r="AA7" s="646"/>
      <c r="AB7" s="646"/>
      <c r="AC7" s="646"/>
      <c r="AD7" s="647">
        <v>2357</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1904937</v>
      </c>
      <c r="BH7" s="609"/>
      <c r="BI7" s="609"/>
      <c r="BJ7" s="609"/>
      <c r="BK7" s="609"/>
      <c r="BL7" s="609"/>
      <c r="BM7" s="609"/>
      <c r="BN7" s="610"/>
      <c r="BO7" s="646">
        <v>44</v>
      </c>
      <c r="BP7" s="646"/>
      <c r="BQ7" s="646"/>
      <c r="BR7" s="646"/>
      <c r="BS7" s="647">
        <v>65157</v>
      </c>
      <c r="BT7" s="647"/>
      <c r="BU7" s="647"/>
      <c r="BV7" s="647"/>
      <c r="BW7" s="647"/>
      <c r="BX7" s="647"/>
      <c r="BY7" s="647"/>
      <c r="BZ7" s="647"/>
      <c r="CA7" s="647"/>
      <c r="CB7" s="682"/>
      <c r="CD7" s="605" t="s">
        <v>224</v>
      </c>
      <c r="CE7" s="606"/>
      <c r="CF7" s="606"/>
      <c r="CG7" s="606"/>
      <c r="CH7" s="606"/>
      <c r="CI7" s="606"/>
      <c r="CJ7" s="606"/>
      <c r="CK7" s="606"/>
      <c r="CL7" s="606"/>
      <c r="CM7" s="606"/>
      <c r="CN7" s="606"/>
      <c r="CO7" s="606"/>
      <c r="CP7" s="606"/>
      <c r="CQ7" s="607"/>
      <c r="CR7" s="608">
        <v>1648803</v>
      </c>
      <c r="CS7" s="609"/>
      <c r="CT7" s="609"/>
      <c r="CU7" s="609"/>
      <c r="CV7" s="609"/>
      <c r="CW7" s="609"/>
      <c r="CX7" s="609"/>
      <c r="CY7" s="610"/>
      <c r="CZ7" s="646">
        <v>13.9</v>
      </c>
      <c r="DA7" s="646"/>
      <c r="DB7" s="646"/>
      <c r="DC7" s="646"/>
      <c r="DD7" s="614" t="s">
        <v>122</v>
      </c>
      <c r="DE7" s="609"/>
      <c r="DF7" s="609"/>
      <c r="DG7" s="609"/>
      <c r="DH7" s="609"/>
      <c r="DI7" s="609"/>
      <c r="DJ7" s="609"/>
      <c r="DK7" s="609"/>
      <c r="DL7" s="609"/>
      <c r="DM7" s="609"/>
      <c r="DN7" s="609"/>
      <c r="DO7" s="609"/>
      <c r="DP7" s="610"/>
      <c r="DQ7" s="614">
        <v>1470894</v>
      </c>
      <c r="DR7" s="609"/>
      <c r="DS7" s="609"/>
      <c r="DT7" s="609"/>
      <c r="DU7" s="609"/>
      <c r="DV7" s="609"/>
      <c r="DW7" s="609"/>
      <c r="DX7" s="609"/>
      <c r="DY7" s="609"/>
      <c r="DZ7" s="609"/>
      <c r="EA7" s="609"/>
      <c r="EB7" s="609"/>
      <c r="EC7" s="645"/>
    </row>
    <row r="8" spans="2:143" ht="11.25" customHeight="1" x14ac:dyDescent="0.15">
      <c r="B8" s="605" t="s">
        <v>225</v>
      </c>
      <c r="C8" s="606"/>
      <c r="D8" s="606"/>
      <c r="E8" s="606"/>
      <c r="F8" s="606"/>
      <c r="G8" s="606"/>
      <c r="H8" s="606"/>
      <c r="I8" s="606"/>
      <c r="J8" s="606"/>
      <c r="K8" s="606"/>
      <c r="L8" s="606"/>
      <c r="M8" s="606"/>
      <c r="N8" s="606"/>
      <c r="O8" s="606"/>
      <c r="P8" s="606"/>
      <c r="Q8" s="607"/>
      <c r="R8" s="608">
        <v>43074</v>
      </c>
      <c r="S8" s="609"/>
      <c r="T8" s="609"/>
      <c r="U8" s="609"/>
      <c r="V8" s="609"/>
      <c r="W8" s="609"/>
      <c r="X8" s="609"/>
      <c r="Y8" s="610"/>
      <c r="Z8" s="646">
        <v>0.3</v>
      </c>
      <c r="AA8" s="646"/>
      <c r="AB8" s="646"/>
      <c r="AC8" s="646"/>
      <c r="AD8" s="647">
        <v>43074</v>
      </c>
      <c r="AE8" s="647"/>
      <c r="AF8" s="647"/>
      <c r="AG8" s="647"/>
      <c r="AH8" s="647"/>
      <c r="AI8" s="647"/>
      <c r="AJ8" s="647"/>
      <c r="AK8" s="647"/>
      <c r="AL8" s="611">
        <v>0.6</v>
      </c>
      <c r="AM8" s="612"/>
      <c r="AN8" s="612"/>
      <c r="AO8" s="648"/>
      <c r="AP8" s="605" t="s">
        <v>226</v>
      </c>
      <c r="AQ8" s="606"/>
      <c r="AR8" s="606"/>
      <c r="AS8" s="606"/>
      <c r="AT8" s="606"/>
      <c r="AU8" s="606"/>
      <c r="AV8" s="606"/>
      <c r="AW8" s="606"/>
      <c r="AX8" s="606"/>
      <c r="AY8" s="606"/>
      <c r="AZ8" s="606"/>
      <c r="BA8" s="606"/>
      <c r="BB8" s="606"/>
      <c r="BC8" s="606"/>
      <c r="BD8" s="606"/>
      <c r="BE8" s="606"/>
      <c r="BF8" s="607"/>
      <c r="BG8" s="608">
        <v>51685</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227</v>
      </c>
      <c r="CE8" s="606"/>
      <c r="CF8" s="606"/>
      <c r="CG8" s="606"/>
      <c r="CH8" s="606"/>
      <c r="CI8" s="606"/>
      <c r="CJ8" s="606"/>
      <c r="CK8" s="606"/>
      <c r="CL8" s="606"/>
      <c r="CM8" s="606"/>
      <c r="CN8" s="606"/>
      <c r="CO8" s="606"/>
      <c r="CP8" s="606"/>
      <c r="CQ8" s="607"/>
      <c r="CR8" s="608">
        <v>3979967</v>
      </c>
      <c r="CS8" s="609"/>
      <c r="CT8" s="609"/>
      <c r="CU8" s="609"/>
      <c r="CV8" s="609"/>
      <c r="CW8" s="609"/>
      <c r="CX8" s="609"/>
      <c r="CY8" s="610"/>
      <c r="CZ8" s="646">
        <v>33.5</v>
      </c>
      <c r="DA8" s="646"/>
      <c r="DB8" s="646"/>
      <c r="DC8" s="646"/>
      <c r="DD8" s="614">
        <v>8406</v>
      </c>
      <c r="DE8" s="609"/>
      <c r="DF8" s="609"/>
      <c r="DG8" s="609"/>
      <c r="DH8" s="609"/>
      <c r="DI8" s="609"/>
      <c r="DJ8" s="609"/>
      <c r="DK8" s="609"/>
      <c r="DL8" s="609"/>
      <c r="DM8" s="609"/>
      <c r="DN8" s="609"/>
      <c r="DO8" s="609"/>
      <c r="DP8" s="610"/>
      <c r="DQ8" s="614">
        <v>2324071</v>
      </c>
      <c r="DR8" s="609"/>
      <c r="DS8" s="609"/>
      <c r="DT8" s="609"/>
      <c r="DU8" s="609"/>
      <c r="DV8" s="609"/>
      <c r="DW8" s="609"/>
      <c r="DX8" s="609"/>
      <c r="DY8" s="609"/>
      <c r="DZ8" s="609"/>
      <c r="EA8" s="609"/>
      <c r="EB8" s="609"/>
      <c r="EC8" s="645"/>
    </row>
    <row r="9" spans="2:143" ht="11.25" customHeight="1" x14ac:dyDescent="0.15">
      <c r="B9" s="605" t="s">
        <v>228</v>
      </c>
      <c r="C9" s="606"/>
      <c r="D9" s="606"/>
      <c r="E9" s="606"/>
      <c r="F9" s="606"/>
      <c r="G9" s="606"/>
      <c r="H9" s="606"/>
      <c r="I9" s="606"/>
      <c r="J9" s="606"/>
      <c r="K9" s="606"/>
      <c r="L9" s="606"/>
      <c r="M9" s="606"/>
      <c r="N9" s="606"/>
      <c r="O9" s="606"/>
      <c r="P9" s="606"/>
      <c r="Q9" s="607"/>
      <c r="R9" s="608">
        <v>45737</v>
      </c>
      <c r="S9" s="609"/>
      <c r="T9" s="609"/>
      <c r="U9" s="609"/>
      <c r="V9" s="609"/>
      <c r="W9" s="609"/>
      <c r="X9" s="609"/>
      <c r="Y9" s="610"/>
      <c r="Z9" s="646">
        <v>0.4</v>
      </c>
      <c r="AA9" s="646"/>
      <c r="AB9" s="646"/>
      <c r="AC9" s="646"/>
      <c r="AD9" s="647">
        <v>45737</v>
      </c>
      <c r="AE9" s="647"/>
      <c r="AF9" s="647"/>
      <c r="AG9" s="647"/>
      <c r="AH9" s="647"/>
      <c r="AI9" s="647"/>
      <c r="AJ9" s="647"/>
      <c r="AK9" s="647"/>
      <c r="AL9" s="611">
        <v>0.6</v>
      </c>
      <c r="AM9" s="612"/>
      <c r="AN9" s="612"/>
      <c r="AO9" s="648"/>
      <c r="AP9" s="605" t="s">
        <v>229</v>
      </c>
      <c r="AQ9" s="606"/>
      <c r="AR9" s="606"/>
      <c r="AS9" s="606"/>
      <c r="AT9" s="606"/>
      <c r="AU9" s="606"/>
      <c r="AV9" s="606"/>
      <c r="AW9" s="606"/>
      <c r="AX9" s="606"/>
      <c r="AY9" s="606"/>
      <c r="AZ9" s="606"/>
      <c r="BA9" s="606"/>
      <c r="BB9" s="606"/>
      <c r="BC9" s="606"/>
      <c r="BD9" s="606"/>
      <c r="BE9" s="606"/>
      <c r="BF9" s="607"/>
      <c r="BG9" s="608">
        <v>1560665</v>
      </c>
      <c r="BH9" s="609"/>
      <c r="BI9" s="609"/>
      <c r="BJ9" s="609"/>
      <c r="BK9" s="609"/>
      <c r="BL9" s="609"/>
      <c r="BM9" s="609"/>
      <c r="BN9" s="610"/>
      <c r="BO9" s="646">
        <v>36.1</v>
      </c>
      <c r="BP9" s="646"/>
      <c r="BQ9" s="646"/>
      <c r="BR9" s="646"/>
      <c r="BS9" s="647" t="s">
        <v>122</v>
      </c>
      <c r="BT9" s="647"/>
      <c r="BU9" s="647"/>
      <c r="BV9" s="647"/>
      <c r="BW9" s="647"/>
      <c r="BX9" s="647"/>
      <c r="BY9" s="647"/>
      <c r="BZ9" s="647"/>
      <c r="CA9" s="647"/>
      <c r="CB9" s="682"/>
      <c r="CD9" s="605" t="s">
        <v>230</v>
      </c>
      <c r="CE9" s="606"/>
      <c r="CF9" s="606"/>
      <c r="CG9" s="606"/>
      <c r="CH9" s="606"/>
      <c r="CI9" s="606"/>
      <c r="CJ9" s="606"/>
      <c r="CK9" s="606"/>
      <c r="CL9" s="606"/>
      <c r="CM9" s="606"/>
      <c r="CN9" s="606"/>
      <c r="CO9" s="606"/>
      <c r="CP9" s="606"/>
      <c r="CQ9" s="607"/>
      <c r="CR9" s="608">
        <v>1186176</v>
      </c>
      <c r="CS9" s="609"/>
      <c r="CT9" s="609"/>
      <c r="CU9" s="609"/>
      <c r="CV9" s="609"/>
      <c r="CW9" s="609"/>
      <c r="CX9" s="609"/>
      <c r="CY9" s="610"/>
      <c r="CZ9" s="646">
        <v>10</v>
      </c>
      <c r="DA9" s="646"/>
      <c r="DB9" s="646"/>
      <c r="DC9" s="646"/>
      <c r="DD9" s="614">
        <v>9977</v>
      </c>
      <c r="DE9" s="609"/>
      <c r="DF9" s="609"/>
      <c r="DG9" s="609"/>
      <c r="DH9" s="609"/>
      <c r="DI9" s="609"/>
      <c r="DJ9" s="609"/>
      <c r="DK9" s="609"/>
      <c r="DL9" s="609"/>
      <c r="DM9" s="609"/>
      <c r="DN9" s="609"/>
      <c r="DO9" s="609"/>
      <c r="DP9" s="610"/>
      <c r="DQ9" s="614">
        <v>918382</v>
      </c>
      <c r="DR9" s="609"/>
      <c r="DS9" s="609"/>
      <c r="DT9" s="609"/>
      <c r="DU9" s="609"/>
      <c r="DV9" s="609"/>
      <c r="DW9" s="609"/>
      <c r="DX9" s="609"/>
      <c r="DY9" s="609"/>
      <c r="DZ9" s="609"/>
      <c r="EA9" s="609"/>
      <c r="EB9" s="609"/>
      <c r="EC9" s="645"/>
    </row>
    <row r="10" spans="2:143" ht="11.25" customHeight="1" x14ac:dyDescent="0.15">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61336</v>
      </c>
      <c r="BH10" s="609"/>
      <c r="BI10" s="609"/>
      <c r="BJ10" s="609"/>
      <c r="BK10" s="609"/>
      <c r="BL10" s="609"/>
      <c r="BM10" s="609"/>
      <c r="BN10" s="610"/>
      <c r="BO10" s="646">
        <v>1.4</v>
      </c>
      <c r="BP10" s="646"/>
      <c r="BQ10" s="646"/>
      <c r="BR10" s="646"/>
      <c r="BS10" s="647" t="s">
        <v>122</v>
      </c>
      <c r="BT10" s="647"/>
      <c r="BU10" s="647"/>
      <c r="BV10" s="647"/>
      <c r="BW10" s="647"/>
      <c r="BX10" s="647"/>
      <c r="BY10" s="647"/>
      <c r="BZ10" s="647"/>
      <c r="CA10" s="647"/>
      <c r="CB10" s="682"/>
      <c r="CD10" s="605" t="s">
        <v>233</v>
      </c>
      <c r="CE10" s="606"/>
      <c r="CF10" s="606"/>
      <c r="CG10" s="606"/>
      <c r="CH10" s="606"/>
      <c r="CI10" s="606"/>
      <c r="CJ10" s="606"/>
      <c r="CK10" s="606"/>
      <c r="CL10" s="606"/>
      <c r="CM10" s="606"/>
      <c r="CN10" s="606"/>
      <c r="CO10" s="606"/>
      <c r="CP10" s="606"/>
      <c r="CQ10" s="607"/>
      <c r="CR10" s="608">
        <v>18055</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18055</v>
      </c>
      <c r="DR10" s="609"/>
      <c r="DS10" s="609"/>
      <c r="DT10" s="609"/>
      <c r="DU10" s="609"/>
      <c r="DV10" s="609"/>
      <c r="DW10" s="609"/>
      <c r="DX10" s="609"/>
      <c r="DY10" s="609"/>
      <c r="DZ10" s="609"/>
      <c r="EA10" s="609"/>
      <c r="EB10" s="609"/>
      <c r="EC10" s="645"/>
    </row>
    <row r="11" spans="2:143" ht="11.25" customHeight="1" x14ac:dyDescent="0.15">
      <c r="B11" s="605" t="s">
        <v>234</v>
      </c>
      <c r="C11" s="606"/>
      <c r="D11" s="606"/>
      <c r="E11" s="606"/>
      <c r="F11" s="606"/>
      <c r="G11" s="606"/>
      <c r="H11" s="606"/>
      <c r="I11" s="606"/>
      <c r="J11" s="606"/>
      <c r="K11" s="606"/>
      <c r="L11" s="606"/>
      <c r="M11" s="606"/>
      <c r="N11" s="606"/>
      <c r="O11" s="606"/>
      <c r="P11" s="606"/>
      <c r="Q11" s="607"/>
      <c r="R11" s="608">
        <v>631255</v>
      </c>
      <c r="S11" s="609"/>
      <c r="T11" s="609"/>
      <c r="U11" s="609"/>
      <c r="V11" s="609"/>
      <c r="W11" s="609"/>
      <c r="X11" s="609"/>
      <c r="Y11" s="610"/>
      <c r="Z11" s="611">
        <v>5.0999999999999996</v>
      </c>
      <c r="AA11" s="612"/>
      <c r="AB11" s="612"/>
      <c r="AC11" s="613"/>
      <c r="AD11" s="614">
        <v>631255</v>
      </c>
      <c r="AE11" s="609"/>
      <c r="AF11" s="609"/>
      <c r="AG11" s="609"/>
      <c r="AH11" s="609"/>
      <c r="AI11" s="609"/>
      <c r="AJ11" s="609"/>
      <c r="AK11" s="610"/>
      <c r="AL11" s="611">
        <v>8.4</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231251</v>
      </c>
      <c r="BH11" s="609"/>
      <c r="BI11" s="609"/>
      <c r="BJ11" s="609"/>
      <c r="BK11" s="609"/>
      <c r="BL11" s="609"/>
      <c r="BM11" s="609"/>
      <c r="BN11" s="610"/>
      <c r="BO11" s="646">
        <v>5.3</v>
      </c>
      <c r="BP11" s="646"/>
      <c r="BQ11" s="646"/>
      <c r="BR11" s="646"/>
      <c r="BS11" s="647">
        <v>65157</v>
      </c>
      <c r="BT11" s="647"/>
      <c r="BU11" s="647"/>
      <c r="BV11" s="647"/>
      <c r="BW11" s="647"/>
      <c r="BX11" s="647"/>
      <c r="BY11" s="647"/>
      <c r="BZ11" s="647"/>
      <c r="CA11" s="647"/>
      <c r="CB11" s="682"/>
      <c r="CD11" s="605" t="s">
        <v>236</v>
      </c>
      <c r="CE11" s="606"/>
      <c r="CF11" s="606"/>
      <c r="CG11" s="606"/>
      <c r="CH11" s="606"/>
      <c r="CI11" s="606"/>
      <c r="CJ11" s="606"/>
      <c r="CK11" s="606"/>
      <c r="CL11" s="606"/>
      <c r="CM11" s="606"/>
      <c r="CN11" s="606"/>
      <c r="CO11" s="606"/>
      <c r="CP11" s="606"/>
      <c r="CQ11" s="607"/>
      <c r="CR11" s="608">
        <v>267193</v>
      </c>
      <c r="CS11" s="609"/>
      <c r="CT11" s="609"/>
      <c r="CU11" s="609"/>
      <c r="CV11" s="609"/>
      <c r="CW11" s="609"/>
      <c r="CX11" s="609"/>
      <c r="CY11" s="610"/>
      <c r="CZ11" s="646">
        <v>2.2000000000000002</v>
      </c>
      <c r="DA11" s="646"/>
      <c r="DB11" s="646"/>
      <c r="DC11" s="646"/>
      <c r="DD11" s="614">
        <v>69580</v>
      </c>
      <c r="DE11" s="609"/>
      <c r="DF11" s="609"/>
      <c r="DG11" s="609"/>
      <c r="DH11" s="609"/>
      <c r="DI11" s="609"/>
      <c r="DJ11" s="609"/>
      <c r="DK11" s="609"/>
      <c r="DL11" s="609"/>
      <c r="DM11" s="609"/>
      <c r="DN11" s="609"/>
      <c r="DO11" s="609"/>
      <c r="DP11" s="610"/>
      <c r="DQ11" s="614">
        <v>123744</v>
      </c>
      <c r="DR11" s="609"/>
      <c r="DS11" s="609"/>
      <c r="DT11" s="609"/>
      <c r="DU11" s="609"/>
      <c r="DV11" s="609"/>
      <c r="DW11" s="609"/>
      <c r="DX11" s="609"/>
      <c r="DY11" s="609"/>
      <c r="DZ11" s="609"/>
      <c r="EA11" s="609"/>
      <c r="EB11" s="609"/>
      <c r="EC11" s="645"/>
    </row>
    <row r="12" spans="2:143" ht="11.25" customHeight="1" x14ac:dyDescent="0.15">
      <c r="B12" s="605" t="s">
        <v>237</v>
      </c>
      <c r="C12" s="606"/>
      <c r="D12" s="606"/>
      <c r="E12" s="606"/>
      <c r="F12" s="606"/>
      <c r="G12" s="606"/>
      <c r="H12" s="606"/>
      <c r="I12" s="606"/>
      <c r="J12" s="606"/>
      <c r="K12" s="606"/>
      <c r="L12" s="606"/>
      <c r="M12" s="606"/>
      <c r="N12" s="606"/>
      <c r="O12" s="606"/>
      <c r="P12" s="606"/>
      <c r="Q12" s="607"/>
      <c r="R12" s="608">
        <v>53825</v>
      </c>
      <c r="S12" s="609"/>
      <c r="T12" s="609"/>
      <c r="U12" s="609"/>
      <c r="V12" s="609"/>
      <c r="W12" s="609"/>
      <c r="X12" s="609"/>
      <c r="Y12" s="610"/>
      <c r="Z12" s="646">
        <v>0.4</v>
      </c>
      <c r="AA12" s="646"/>
      <c r="AB12" s="646"/>
      <c r="AC12" s="646"/>
      <c r="AD12" s="647">
        <v>53825</v>
      </c>
      <c r="AE12" s="647"/>
      <c r="AF12" s="647"/>
      <c r="AG12" s="647"/>
      <c r="AH12" s="647"/>
      <c r="AI12" s="647"/>
      <c r="AJ12" s="647"/>
      <c r="AK12" s="647"/>
      <c r="AL12" s="611">
        <v>0.7</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2086474</v>
      </c>
      <c r="BH12" s="609"/>
      <c r="BI12" s="609"/>
      <c r="BJ12" s="609"/>
      <c r="BK12" s="609"/>
      <c r="BL12" s="609"/>
      <c r="BM12" s="609"/>
      <c r="BN12" s="610"/>
      <c r="BO12" s="646">
        <v>48.2</v>
      </c>
      <c r="BP12" s="646"/>
      <c r="BQ12" s="646"/>
      <c r="BR12" s="646"/>
      <c r="BS12" s="647" t="s">
        <v>122</v>
      </c>
      <c r="BT12" s="647"/>
      <c r="BU12" s="647"/>
      <c r="BV12" s="647"/>
      <c r="BW12" s="647"/>
      <c r="BX12" s="647"/>
      <c r="BY12" s="647"/>
      <c r="BZ12" s="647"/>
      <c r="CA12" s="647"/>
      <c r="CB12" s="682"/>
      <c r="CD12" s="605" t="s">
        <v>239</v>
      </c>
      <c r="CE12" s="606"/>
      <c r="CF12" s="606"/>
      <c r="CG12" s="606"/>
      <c r="CH12" s="606"/>
      <c r="CI12" s="606"/>
      <c r="CJ12" s="606"/>
      <c r="CK12" s="606"/>
      <c r="CL12" s="606"/>
      <c r="CM12" s="606"/>
      <c r="CN12" s="606"/>
      <c r="CO12" s="606"/>
      <c r="CP12" s="606"/>
      <c r="CQ12" s="607"/>
      <c r="CR12" s="608">
        <v>127812</v>
      </c>
      <c r="CS12" s="609"/>
      <c r="CT12" s="609"/>
      <c r="CU12" s="609"/>
      <c r="CV12" s="609"/>
      <c r="CW12" s="609"/>
      <c r="CX12" s="609"/>
      <c r="CY12" s="610"/>
      <c r="CZ12" s="646">
        <v>1.1000000000000001</v>
      </c>
      <c r="DA12" s="646"/>
      <c r="DB12" s="646"/>
      <c r="DC12" s="646"/>
      <c r="DD12" s="614" t="s">
        <v>122</v>
      </c>
      <c r="DE12" s="609"/>
      <c r="DF12" s="609"/>
      <c r="DG12" s="609"/>
      <c r="DH12" s="609"/>
      <c r="DI12" s="609"/>
      <c r="DJ12" s="609"/>
      <c r="DK12" s="609"/>
      <c r="DL12" s="609"/>
      <c r="DM12" s="609"/>
      <c r="DN12" s="609"/>
      <c r="DO12" s="609"/>
      <c r="DP12" s="610"/>
      <c r="DQ12" s="614">
        <v>111873</v>
      </c>
      <c r="DR12" s="609"/>
      <c r="DS12" s="609"/>
      <c r="DT12" s="609"/>
      <c r="DU12" s="609"/>
      <c r="DV12" s="609"/>
      <c r="DW12" s="609"/>
      <c r="DX12" s="609"/>
      <c r="DY12" s="609"/>
      <c r="DZ12" s="609"/>
      <c r="EA12" s="609"/>
      <c r="EB12" s="609"/>
      <c r="EC12" s="645"/>
    </row>
    <row r="13" spans="2:143" ht="11.25" customHeight="1" x14ac:dyDescent="0.15">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2084349</v>
      </c>
      <c r="BH13" s="609"/>
      <c r="BI13" s="609"/>
      <c r="BJ13" s="609"/>
      <c r="BK13" s="609"/>
      <c r="BL13" s="609"/>
      <c r="BM13" s="609"/>
      <c r="BN13" s="610"/>
      <c r="BO13" s="646">
        <v>48.2</v>
      </c>
      <c r="BP13" s="646"/>
      <c r="BQ13" s="646"/>
      <c r="BR13" s="646"/>
      <c r="BS13" s="647" t="s">
        <v>122</v>
      </c>
      <c r="BT13" s="647"/>
      <c r="BU13" s="647"/>
      <c r="BV13" s="647"/>
      <c r="BW13" s="647"/>
      <c r="BX13" s="647"/>
      <c r="BY13" s="647"/>
      <c r="BZ13" s="647"/>
      <c r="CA13" s="647"/>
      <c r="CB13" s="682"/>
      <c r="CD13" s="605" t="s">
        <v>242</v>
      </c>
      <c r="CE13" s="606"/>
      <c r="CF13" s="606"/>
      <c r="CG13" s="606"/>
      <c r="CH13" s="606"/>
      <c r="CI13" s="606"/>
      <c r="CJ13" s="606"/>
      <c r="CK13" s="606"/>
      <c r="CL13" s="606"/>
      <c r="CM13" s="606"/>
      <c r="CN13" s="606"/>
      <c r="CO13" s="606"/>
      <c r="CP13" s="606"/>
      <c r="CQ13" s="607"/>
      <c r="CR13" s="608">
        <v>1011116</v>
      </c>
      <c r="CS13" s="609"/>
      <c r="CT13" s="609"/>
      <c r="CU13" s="609"/>
      <c r="CV13" s="609"/>
      <c r="CW13" s="609"/>
      <c r="CX13" s="609"/>
      <c r="CY13" s="610"/>
      <c r="CZ13" s="646">
        <v>8.5</v>
      </c>
      <c r="DA13" s="646"/>
      <c r="DB13" s="646"/>
      <c r="DC13" s="646"/>
      <c r="DD13" s="614">
        <v>232144</v>
      </c>
      <c r="DE13" s="609"/>
      <c r="DF13" s="609"/>
      <c r="DG13" s="609"/>
      <c r="DH13" s="609"/>
      <c r="DI13" s="609"/>
      <c r="DJ13" s="609"/>
      <c r="DK13" s="609"/>
      <c r="DL13" s="609"/>
      <c r="DM13" s="609"/>
      <c r="DN13" s="609"/>
      <c r="DO13" s="609"/>
      <c r="DP13" s="610"/>
      <c r="DQ13" s="614">
        <v>766844</v>
      </c>
      <c r="DR13" s="609"/>
      <c r="DS13" s="609"/>
      <c r="DT13" s="609"/>
      <c r="DU13" s="609"/>
      <c r="DV13" s="609"/>
      <c r="DW13" s="609"/>
      <c r="DX13" s="609"/>
      <c r="DY13" s="609"/>
      <c r="DZ13" s="609"/>
      <c r="EA13" s="609"/>
      <c r="EB13" s="609"/>
      <c r="EC13" s="645"/>
    </row>
    <row r="14" spans="2:143" ht="11.25" customHeight="1" x14ac:dyDescent="0.15">
      <c r="B14" s="605" t="s">
        <v>243</v>
      </c>
      <c r="C14" s="606"/>
      <c r="D14" s="606"/>
      <c r="E14" s="606"/>
      <c r="F14" s="606"/>
      <c r="G14" s="606"/>
      <c r="H14" s="606"/>
      <c r="I14" s="606"/>
      <c r="J14" s="606"/>
      <c r="K14" s="606"/>
      <c r="L14" s="606"/>
      <c r="M14" s="606"/>
      <c r="N14" s="606"/>
      <c r="O14" s="606"/>
      <c r="P14" s="606"/>
      <c r="Q14" s="607"/>
      <c r="R14" s="608">
        <v>1111</v>
      </c>
      <c r="S14" s="609"/>
      <c r="T14" s="609"/>
      <c r="U14" s="609"/>
      <c r="V14" s="609"/>
      <c r="W14" s="609"/>
      <c r="X14" s="609"/>
      <c r="Y14" s="610"/>
      <c r="Z14" s="646">
        <v>0</v>
      </c>
      <c r="AA14" s="646"/>
      <c r="AB14" s="646"/>
      <c r="AC14" s="646"/>
      <c r="AD14" s="647">
        <v>1111</v>
      </c>
      <c r="AE14" s="647"/>
      <c r="AF14" s="647"/>
      <c r="AG14" s="647"/>
      <c r="AH14" s="647"/>
      <c r="AI14" s="647"/>
      <c r="AJ14" s="647"/>
      <c r="AK14" s="647"/>
      <c r="AL14" s="611">
        <v>0</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77151</v>
      </c>
      <c r="BH14" s="609"/>
      <c r="BI14" s="609"/>
      <c r="BJ14" s="609"/>
      <c r="BK14" s="609"/>
      <c r="BL14" s="609"/>
      <c r="BM14" s="609"/>
      <c r="BN14" s="610"/>
      <c r="BO14" s="646">
        <v>1.8</v>
      </c>
      <c r="BP14" s="646"/>
      <c r="BQ14" s="646"/>
      <c r="BR14" s="646"/>
      <c r="BS14" s="647" t="s">
        <v>122</v>
      </c>
      <c r="BT14" s="647"/>
      <c r="BU14" s="647"/>
      <c r="BV14" s="647"/>
      <c r="BW14" s="647"/>
      <c r="BX14" s="647"/>
      <c r="BY14" s="647"/>
      <c r="BZ14" s="647"/>
      <c r="CA14" s="647"/>
      <c r="CB14" s="682"/>
      <c r="CD14" s="605" t="s">
        <v>245</v>
      </c>
      <c r="CE14" s="606"/>
      <c r="CF14" s="606"/>
      <c r="CG14" s="606"/>
      <c r="CH14" s="606"/>
      <c r="CI14" s="606"/>
      <c r="CJ14" s="606"/>
      <c r="CK14" s="606"/>
      <c r="CL14" s="606"/>
      <c r="CM14" s="606"/>
      <c r="CN14" s="606"/>
      <c r="CO14" s="606"/>
      <c r="CP14" s="606"/>
      <c r="CQ14" s="607"/>
      <c r="CR14" s="608">
        <v>655870</v>
      </c>
      <c r="CS14" s="609"/>
      <c r="CT14" s="609"/>
      <c r="CU14" s="609"/>
      <c r="CV14" s="609"/>
      <c r="CW14" s="609"/>
      <c r="CX14" s="609"/>
      <c r="CY14" s="610"/>
      <c r="CZ14" s="646">
        <v>5.5</v>
      </c>
      <c r="DA14" s="646"/>
      <c r="DB14" s="646"/>
      <c r="DC14" s="646"/>
      <c r="DD14" s="614">
        <v>175604</v>
      </c>
      <c r="DE14" s="609"/>
      <c r="DF14" s="609"/>
      <c r="DG14" s="609"/>
      <c r="DH14" s="609"/>
      <c r="DI14" s="609"/>
      <c r="DJ14" s="609"/>
      <c r="DK14" s="609"/>
      <c r="DL14" s="609"/>
      <c r="DM14" s="609"/>
      <c r="DN14" s="609"/>
      <c r="DO14" s="609"/>
      <c r="DP14" s="610"/>
      <c r="DQ14" s="614">
        <v>465786</v>
      </c>
      <c r="DR14" s="609"/>
      <c r="DS14" s="609"/>
      <c r="DT14" s="609"/>
      <c r="DU14" s="609"/>
      <c r="DV14" s="609"/>
      <c r="DW14" s="609"/>
      <c r="DX14" s="609"/>
      <c r="DY14" s="609"/>
      <c r="DZ14" s="609"/>
      <c r="EA14" s="609"/>
      <c r="EB14" s="609"/>
      <c r="EC14" s="645"/>
    </row>
    <row r="15" spans="2:143" ht="11.25" customHeight="1" x14ac:dyDescent="0.15">
      <c r="B15" s="605" t="s">
        <v>246</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156067</v>
      </c>
      <c r="BH15" s="609"/>
      <c r="BI15" s="609"/>
      <c r="BJ15" s="609"/>
      <c r="BK15" s="609"/>
      <c r="BL15" s="609"/>
      <c r="BM15" s="609"/>
      <c r="BN15" s="610"/>
      <c r="BO15" s="646">
        <v>3.6</v>
      </c>
      <c r="BP15" s="646"/>
      <c r="BQ15" s="646"/>
      <c r="BR15" s="646"/>
      <c r="BS15" s="647" t="s">
        <v>122</v>
      </c>
      <c r="BT15" s="647"/>
      <c r="BU15" s="647"/>
      <c r="BV15" s="647"/>
      <c r="BW15" s="647"/>
      <c r="BX15" s="647"/>
      <c r="BY15" s="647"/>
      <c r="BZ15" s="647"/>
      <c r="CA15" s="647"/>
      <c r="CB15" s="682"/>
      <c r="CD15" s="605" t="s">
        <v>248</v>
      </c>
      <c r="CE15" s="606"/>
      <c r="CF15" s="606"/>
      <c r="CG15" s="606"/>
      <c r="CH15" s="606"/>
      <c r="CI15" s="606"/>
      <c r="CJ15" s="606"/>
      <c r="CK15" s="606"/>
      <c r="CL15" s="606"/>
      <c r="CM15" s="606"/>
      <c r="CN15" s="606"/>
      <c r="CO15" s="606"/>
      <c r="CP15" s="606"/>
      <c r="CQ15" s="607"/>
      <c r="CR15" s="608">
        <v>1947852</v>
      </c>
      <c r="CS15" s="609"/>
      <c r="CT15" s="609"/>
      <c r="CU15" s="609"/>
      <c r="CV15" s="609"/>
      <c r="CW15" s="609"/>
      <c r="CX15" s="609"/>
      <c r="CY15" s="610"/>
      <c r="CZ15" s="646">
        <v>16.399999999999999</v>
      </c>
      <c r="DA15" s="646"/>
      <c r="DB15" s="646"/>
      <c r="DC15" s="646"/>
      <c r="DD15" s="614">
        <v>405411</v>
      </c>
      <c r="DE15" s="609"/>
      <c r="DF15" s="609"/>
      <c r="DG15" s="609"/>
      <c r="DH15" s="609"/>
      <c r="DI15" s="609"/>
      <c r="DJ15" s="609"/>
      <c r="DK15" s="609"/>
      <c r="DL15" s="609"/>
      <c r="DM15" s="609"/>
      <c r="DN15" s="609"/>
      <c r="DO15" s="609"/>
      <c r="DP15" s="610"/>
      <c r="DQ15" s="614">
        <v>1376857</v>
      </c>
      <c r="DR15" s="609"/>
      <c r="DS15" s="609"/>
      <c r="DT15" s="609"/>
      <c r="DU15" s="609"/>
      <c r="DV15" s="609"/>
      <c r="DW15" s="609"/>
      <c r="DX15" s="609"/>
      <c r="DY15" s="609"/>
      <c r="DZ15" s="609"/>
      <c r="EA15" s="609"/>
      <c r="EB15" s="609"/>
      <c r="EC15" s="645"/>
    </row>
    <row r="16" spans="2:143" ht="11.25" customHeight="1" x14ac:dyDescent="0.15">
      <c r="B16" s="605" t="s">
        <v>249</v>
      </c>
      <c r="C16" s="606"/>
      <c r="D16" s="606"/>
      <c r="E16" s="606"/>
      <c r="F16" s="606"/>
      <c r="G16" s="606"/>
      <c r="H16" s="606"/>
      <c r="I16" s="606"/>
      <c r="J16" s="606"/>
      <c r="K16" s="606"/>
      <c r="L16" s="606"/>
      <c r="M16" s="606"/>
      <c r="N16" s="606"/>
      <c r="O16" s="606"/>
      <c r="P16" s="606"/>
      <c r="Q16" s="607"/>
      <c r="R16" s="608">
        <v>20216</v>
      </c>
      <c r="S16" s="609"/>
      <c r="T16" s="609"/>
      <c r="U16" s="609"/>
      <c r="V16" s="609"/>
      <c r="W16" s="609"/>
      <c r="X16" s="609"/>
      <c r="Y16" s="610"/>
      <c r="Z16" s="646">
        <v>0.2</v>
      </c>
      <c r="AA16" s="646"/>
      <c r="AB16" s="646"/>
      <c r="AC16" s="646"/>
      <c r="AD16" s="647">
        <v>20216</v>
      </c>
      <c r="AE16" s="647"/>
      <c r="AF16" s="647"/>
      <c r="AG16" s="647"/>
      <c r="AH16" s="647"/>
      <c r="AI16" s="647"/>
      <c r="AJ16" s="647"/>
      <c r="AK16" s="647"/>
      <c r="AL16" s="611">
        <v>0.3</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251</v>
      </c>
      <c r="CE16" s="606"/>
      <c r="CF16" s="606"/>
      <c r="CG16" s="606"/>
      <c r="CH16" s="606"/>
      <c r="CI16" s="606"/>
      <c r="CJ16" s="606"/>
      <c r="CK16" s="606"/>
      <c r="CL16" s="606"/>
      <c r="CM16" s="606"/>
      <c r="CN16" s="606"/>
      <c r="CO16" s="606"/>
      <c r="CP16" s="606"/>
      <c r="CQ16" s="607"/>
      <c r="CR16" s="608">
        <v>2240</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1380</v>
      </c>
      <c r="DR16" s="609"/>
      <c r="DS16" s="609"/>
      <c r="DT16" s="609"/>
      <c r="DU16" s="609"/>
      <c r="DV16" s="609"/>
      <c r="DW16" s="609"/>
      <c r="DX16" s="609"/>
      <c r="DY16" s="609"/>
      <c r="DZ16" s="609"/>
      <c r="EA16" s="609"/>
      <c r="EB16" s="609"/>
      <c r="EC16" s="645"/>
    </row>
    <row r="17" spans="2:133" ht="11.25" customHeight="1" x14ac:dyDescent="0.15">
      <c r="B17" s="605" t="s">
        <v>252</v>
      </c>
      <c r="C17" s="606"/>
      <c r="D17" s="606"/>
      <c r="E17" s="606"/>
      <c r="F17" s="606"/>
      <c r="G17" s="606"/>
      <c r="H17" s="606"/>
      <c r="I17" s="606"/>
      <c r="J17" s="606"/>
      <c r="K17" s="606"/>
      <c r="L17" s="606"/>
      <c r="M17" s="606"/>
      <c r="N17" s="606"/>
      <c r="O17" s="606"/>
      <c r="P17" s="606"/>
      <c r="Q17" s="607"/>
      <c r="R17" s="608">
        <v>38299</v>
      </c>
      <c r="S17" s="609"/>
      <c r="T17" s="609"/>
      <c r="U17" s="609"/>
      <c r="V17" s="609"/>
      <c r="W17" s="609"/>
      <c r="X17" s="609"/>
      <c r="Y17" s="610"/>
      <c r="Z17" s="646">
        <v>0.3</v>
      </c>
      <c r="AA17" s="646"/>
      <c r="AB17" s="646"/>
      <c r="AC17" s="646"/>
      <c r="AD17" s="647">
        <v>38299</v>
      </c>
      <c r="AE17" s="647"/>
      <c r="AF17" s="647"/>
      <c r="AG17" s="647"/>
      <c r="AH17" s="647"/>
      <c r="AI17" s="647"/>
      <c r="AJ17" s="647"/>
      <c r="AK17" s="647"/>
      <c r="AL17" s="611">
        <v>0.5</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254</v>
      </c>
      <c r="CE17" s="606"/>
      <c r="CF17" s="606"/>
      <c r="CG17" s="606"/>
      <c r="CH17" s="606"/>
      <c r="CI17" s="606"/>
      <c r="CJ17" s="606"/>
      <c r="CK17" s="606"/>
      <c r="CL17" s="606"/>
      <c r="CM17" s="606"/>
      <c r="CN17" s="606"/>
      <c r="CO17" s="606"/>
      <c r="CP17" s="606"/>
      <c r="CQ17" s="607"/>
      <c r="CR17" s="608">
        <v>897759</v>
      </c>
      <c r="CS17" s="609"/>
      <c r="CT17" s="609"/>
      <c r="CU17" s="609"/>
      <c r="CV17" s="609"/>
      <c r="CW17" s="609"/>
      <c r="CX17" s="609"/>
      <c r="CY17" s="610"/>
      <c r="CZ17" s="646">
        <v>7.6</v>
      </c>
      <c r="DA17" s="646"/>
      <c r="DB17" s="646"/>
      <c r="DC17" s="646"/>
      <c r="DD17" s="614" t="s">
        <v>122</v>
      </c>
      <c r="DE17" s="609"/>
      <c r="DF17" s="609"/>
      <c r="DG17" s="609"/>
      <c r="DH17" s="609"/>
      <c r="DI17" s="609"/>
      <c r="DJ17" s="609"/>
      <c r="DK17" s="609"/>
      <c r="DL17" s="609"/>
      <c r="DM17" s="609"/>
      <c r="DN17" s="609"/>
      <c r="DO17" s="609"/>
      <c r="DP17" s="610"/>
      <c r="DQ17" s="614">
        <v>897759</v>
      </c>
      <c r="DR17" s="609"/>
      <c r="DS17" s="609"/>
      <c r="DT17" s="609"/>
      <c r="DU17" s="609"/>
      <c r="DV17" s="609"/>
      <c r="DW17" s="609"/>
      <c r="DX17" s="609"/>
      <c r="DY17" s="609"/>
      <c r="DZ17" s="609"/>
      <c r="EA17" s="609"/>
      <c r="EB17" s="609"/>
      <c r="EC17" s="645"/>
    </row>
    <row r="18" spans="2:133" ht="11.25" customHeight="1" x14ac:dyDescent="0.15">
      <c r="B18" s="605" t="s">
        <v>255</v>
      </c>
      <c r="C18" s="606"/>
      <c r="D18" s="606"/>
      <c r="E18" s="606"/>
      <c r="F18" s="606"/>
      <c r="G18" s="606"/>
      <c r="H18" s="606"/>
      <c r="I18" s="606"/>
      <c r="J18" s="606"/>
      <c r="K18" s="606"/>
      <c r="L18" s="606"/>
      <c r="M18" s="606"/>
      <c r="N18" s="606"/>
      <c r="O18" s="606"/>
      <c r="P18" s="606"/>
      <c r="Q18" s="607"/>
      <c r="R18" s="608">
        <v>24868</v>
      </c>
      <c r="S18" s="609"/>
      <c r="T18" s="609"/>
      <c r="U18" s="609"/>
      <c r="V18" s="609"/>
      <c r="W18" s="609"/>
      <c r="X18" s="609"/>
      <c r="Y18" s="610"/>
      <c r="Z18" s="646">
        <v>0.2</v>
      </c>
      <c r="AA18" s="646"/>
      <c r="AB18" s="646"/>
      <c r="AC18" s="646"/>
      <c r="AD18" s="647">
        <v>24868</v>
      </c>
      <c r="AE18" s="647"/>
      <c r="AF18" s="647"/>
      <c r="AG18" s="647"/>
      <c r="AH18" s="647"/>
      <c r="AI18" s="647"/>
      <c r="AJ18" s="647"/>
      <c r="AK18" s="647"/>
      <c r="AL18" s="611">
        <v>0.3</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257</v>
      </c>
      <c r="CE18" s="606"/>
      <c r="CF18" s="606"/>
      <c r="CG18" s="606"/>
      <c r="CH18" s="606"/>
      <c r="CI18" s="606"/>
      <c r="CJ18" s="606"/>
      <c r="CK18" s="606"/>
      <c r="CL18" s="606"/>
      <c r="CM18" s="606"/>
      <c r="CN18" s="606"/>
      <c r="CO18" s="606"/>
      <c r="CP18" s="606"/>
      <c r="CQ18" s="607"/>
      <c r="CR18" s="608">
        <v>2172</v>
      </c>
      <c r="CS18" s="609"/>
      <c r="CT18" s="609"/>
      <c r="CU18" s="609"/>
      <c r="CV18" s="609"/>
      <c r="CW18" s="609"/>
      <c r="CX18" s="609"/>
      <c r="CY18" s="610"/>
      <c r="CZ18" s="646">
        <v>0</v>
      </c>
      <c r="DA18" s="646"/>
      <c r="DB18" s="646"/>
      <c r="DC18" s="646"/>
      <c r="DD18" s="614" t="s">
        <v>122</v>
      </c>
      <c r="DE18" s="609"/>
      <c r="DF18" s="609"/>
      <c r="DG18" s="609"/>
      <c r="DH18" s="609"/>
      <c r="DI18" s="609"/>
      <c r="DJ18" s="609"/>
      <c r="DK18" s="609"/>
      <c r="DL18" s="609"/>
      <c r="DM18" s="609"/>
      <c r="DN18" s="609"/>
      <c r="DO18" s="609"/>
      <c r="DP18" s="610"/>
      <c r="DQ18" s="614">
        <v>2172</v>
      </c>
      <c r="DR18" s="609"/>
      <c r="DS18" s="609"/>
      <c r="DT18" s="609"/>
      <c r="DU18" s="609"/>
      <c r="DV18" s="609"/>
      <c r="DW18" s="609"/>
      <c r="DX18" s="609"/>
      <c r="DY18" s="609"/>
      <c r="DZ18" s="609"/>
      <c r="EA18" s="609"/>
      <c r="EB18" s="609"/>
      <c r="EC18" s="645"/>
    </row>
    <row r="19" spans="2:133" ht="11.25" customHeight="1" x14ac:dyDescent="0.15">
      <c r="B19" s="605" t="s">
        <v>258</v>
      </c>
      <c r="C19" s="606"/>
      <c r="D19" s="606"/>
      <c r="E19" s="606"/>
      <c r="F19" s="606"/>
      <c r="G19" s="606"/>
      <c r="H19" s="606"/>
      <c r="I19" s="606"/>
      <c r="J19" s="606"/>
      <c r="K19" s="606"/>
      <c r="L19" s="606"/>
      <c r="M19" s="606"/>
      <c r="N19" s="606"/>
      <c r="O19" s="606"/>
      <c r="P19" s="606"/>
      <c r="Q19" s="607"/>
      <c r="R19" s="608">
        <v>23982</v>
      </c>
      <c r="S19" s="609"/>
      <c r="T19" s="609"/>
      <c r="U19" s="609"/>
      <c r="V19" s="609"/>
      <c r="W19" s="609"/>
      <c r="X19" s="609"/>
      <c r="Y19" s="610"/>
      <c r="Z19" s="646">
        <v>0.2</v>
      </c>
      <c r="AA19" s="646"/>
      <c r="AB19" s="646"/>
      <c r="AC19" s="646"/>
      <c r="AD19" s="647">
        <v>23982</v>
      </c>
      <c r="AE19" s="647"/>
      <c r="AF19" s="647"/>
      <c r="AG19" s="647"/>
      <c r="AH19" s="647"/>
      <c r="AI19" s="647"/>
      <c r="AJ19" s="647"/>
      <c r="AK19" s="647"/>
      <c r="AL19" s="611">
        <v>0.3</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100034</v>
      </c>
      <c r="BH19" s="609"/>
      <c r="BI19" s="609"/>
      <c r="BJ19" s="609"/>
      <c r="BK19" s="609"/>
      <c r="BL19" s="609"/>
      <c r="BM19" s="609"/>
      <c r="BN19" s="610"/>
      <c r="BO19" s="646">
        <v>2.2999999999999998</v>
      </c>
      <c r="BP19" s="646"/>
      <c r="BQ19" s="646"/>
      <c r="BR19" s="646"/>
      <c r="BS19" s="647" t="s">
        <v>122</v>
      </c>
      <c r="BT19" s="647"/>
      <c r="BU19" s="647"/>
      <c r="BV19" s="647"/>
      <c r="BW19" s="647"/>
      <c r="BX19" s="647"/>
      <c r="BY19" s="647"/>
      <c r="BZ19" s="647"/>
      <c r="CA19" s="647"/>
      <c r="CB19" s="682"/>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261</v>
      </c>
      <c r="C20" s="684"/>
      <c r="D20" s="684"/>
      <c r="E20" s="684"/>
      <c r="F20" s="684"/>
      <c r="G20" s="684"/>
      <c r="H20" s="684"/>
      <c r="I20" s="684"/>
      <c r="J20" s="684"/>
      <c r="K20" s="684"/>
      <c r="L20" s="684"/>
      <c r="M20" s="684"/>
      <c r="N20" s="684"/>
      <c r="O20" s="684"/>
      <c r="P20" s="684"/>
      <c r="Q20" s="685"/>
      <c r="R20" s="608">
        <v>886</v>
      </c>
      <c r="S20" s="609"/>
      <c r="T20" s="609"/>
      <c r="U20" s="609"/>
      <c r="V20" s="609"/>
      <c r="W20" s="609"/>
      <c r="X20" s="609"/>
      <c r="Y20" s="610"/>
      <c r="Z20" s="646">
        <v>0</v>
      </c>
      <c r="AA20" s="646"/>
      <c r="AB20" s="646"/>
      <c r="AC20" s="646"/>
      <c r="AD20" s="647">
        <v>886</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100034</v>
      </c>
      <c r="BH20" s="609"/>
      <c r="BI20" s="609"/>
      <c r="BJ20" s="609"/>
      <c r="BK20" s="609"/>
      <c r="BL20" s="609"/>
      <c r="BM20" s="609"/>
      <c r="BN20" s="610"/>
      <c r="BO20" s="646">
        <v>2.2999999999999998</v>
      </c>
      <c r="BP20" s="646"/>
      <c r="BQ20" s="646"/>
      <c r="BR20" s="646"/>
      <c r="BS20" s="647" t="s">
        <v>122</v>
      </c>
      <c r="BT20" s="647"/>
      <c r="BU20" s="647"/>
      <c r="BV20" s="647"/>
      <c r="BW20" s="647"/>
      <c r="BX20" s="647"/>
      <c r="BY20" s="647"/>
      <c r="BZ20" s="647"/>
      <c r="CA20" s="647"/>
      <c r="CB20" s="682"/>
      <c r="CD20" s="605" t="s">
        <v>263</v>
      </c>
      <c r="CE20" s="606"/>
      <c r="CF20" s="606"/>
      <c r="CG20" s="606"/>
      <c r="CH20" s="606"/>
      <c r="CI20" s="606"/>
      <c r="CJ20" s="606"/>
      <c r="CK20" s="606"/>
      <c r="CL20" s="606"/>
      <c r="CM20" s="606"/>
      <c r="CN20" s="606"/>
      <c r="CO20" s="606"/>
      <c r="CP20" s="606"/>
      <c r="CQ20" s="607"/>
      <c r="CR20" s="608">
        <v>11884547</v>
      </c>
      <c r="CS20" s="609"/>
      <c r="CT20" s="609"/>
      <c r="CU20" s="609"/>
      <c r="CV20" s="609"/>
      <c r="CW20" s="609"/>
      <c r="CX20" s="609"/>
      <c r="CY20" s="610"/>
      <c r="CZ20" s="646">
        <v>100</v>
      </c>
      <c r="DA20" s="646"/>
      <c r="DB20" s="646"/>
      <c r="DC20" s="646"/>
      <c r="DD20" s="614">
        <v>901122</v>
      </c>
      <c r="DE20" s="609"/>
      <c r="DF20" s="609"/>
      <c r="DG20" s="609"/>
      <c r="DH20" s="609"/>
      <c r="DI20" s="609"/>
      <c r="DJ20" s="609"/>
      <c r="DK20" s="609"/>
      <c r="DL20" s="609"/>
      <c r="DM20" s="609"/>
      <c r="DN20" s="609"/>
      <c r="DO20" s="609"/>
      <c r="DP20" s="610"/>
      <c r="DQ20" s="614">
        <v>8617349</v>
      </c>
      <c r="DR20" s="609"/>
      <c r="DS20" s="609"/>
      <c r="DT20" s="609"/>
      <c r="DU20" s="609"/>
      <c r="DV20" s="609"/>
      <c r="DW20" s="609"/>
      <c r="DX20" s="609"/>
      <c r="DY20" s="609"/>
      <c r="DZ20" s="609"/>
      <c r="EA20" s="609"/>
      <c r="EB20" s="609"/>
      <c r="EC20" s="645"/>
    </row>
    <row r="21" spans="2:133" ht="11.25" customHeight="1" x14ac:dyDescent="0.15">
      <c r="B21" s="605" t="s">
        <v>264</v>
      </c>
      <c r="C21" s="606"/>
      <c r="D21" s="606"/>
      <c r="E21" s="606"/>
      <c r="F21" s="606"/>
      <c r="G21" s="606"/>
      <c r="H21" s="606"/>
      <c r="I21" s="606"/>
      <c r="J21" s="606"/>
      <c r="K21" s="606"/>
      <c r="L21" s="606"/>
      <c r="M21" s="606"/>
      <c r="N21" s="606"/>
      <c r="O21" s="606"/>
      <c r="P21" s="606"/>
      <c r="Q21" s="607"/>
      <c r="R21" s="608">
        <v>2388445</v>
      </c>
      <c r="S21" s="609"/>
      <c r="T21" s="609"/>
      <c r="U21" s="609"/>
      <c r="V21" s="609"/>
      <c r="W21" s="609"/>
      <c r="X21" s="609"/>
      <c r="Y21" s="610"/>
      <c r="Z21" s="646">
        <v>19.2</v>
      </c>
      <c r="AA21" s="646"/>
      <c r="AB21" s="646"/>
      <c r="AC21" s="646"/>
      <c r="AD21" s="647">
        <v>2197686</v>
      </c>
      <c r="AE21" s="647"/>
      <c r="AF21" s="647"/>
      <c r="AG21" s="647"/>
      <c r="AH21" s="647"/>
      <c r="AI21" s="647"/>
      <c r="AJ21" s="647"/>
      <c r="AK21" s="647"/>
      <c r="AL21" s="611">
        <v>29.3</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266</v>
      </c>
      <c r="C22" s="606"/>
      <c r="D22" s="606"/>
      <c r="E22" s="606"/>
      <c r="F22" s="606"/>
      <c r="G22" s="606"/>
      <c r="H22" s="606"/>
      <c r="I22" s="606"/>
      <c r="J22" s="606"/>
      <c r="K22" s="606"/>
      <c r="L22" s="606"/>
      <c r="M22" s="606"/>
      <c r="N22" s="606"/>
      <c r="O22" s="606"/>
      <c r="P22" s="606"/>
      <c r="Q22" s="607"/>
      <c r="R22" s="608">
        <v>2197686</v>
      </c>
      <c r="S22" s="609"/>
      <c r="T22" s="609"/>
      <c r="U22" s="609"/>
      <c r="V22" s="609"/>
      <c r="W22" s="609"/>
      <c r="X22" s="609"/>
      <c r="Y22" s="610"/>
      <c r="Z22" s="646">
        <v>17.600000000000001</v>
      </c>
      <c r="AA22" s="646"/>
      <c r="AB22" s="646"/>
      <c r="AC22" s="646"/>
      <c r="AD22" s="647">
        <v>2197686</v>
      </c>
      <c r="AE22" s="647"/>
      <c r="AF22" s="647"/>
      <c r="AG22" s="647"/>
      <c r="AH22" s="647"/>
      <c r="AI22" s="647"/>
      <c r="AJ22" s="647"/>
      <c r="AK22" s="647"/>
      <c r="AL22" s="611">
        <v>29.3</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269</v>
      </c>
      <c r="C23" s="606"/>
      <c r="D23" s="606"/>
      <c r="E23" s="606"/>
      <c r="F23" s="606"/>
      <c r="G23" s="606"/>
      <c r="H23" s="606"/>
      <c r="I23" s="606"/>
      <c r="J23" s="606"/>
      <c r="K23" s="606"/>
      <c r="L23" s="606"/>
      <c r="M23" s="606"/>
      <c r="N23" s="606"/>
      <c r="O23" s="606"/>
      <c r="P23" s="606"/>
      <c r="Q23" s="607"/>
      <c r="R23" s="608">
        <v>190759</v>
      </c>
      <c r="S23" s="609"/>
      <c r="T23" s="609"/>
      <c r="U23" s="609"/>
      <c r="V23" s="609"/>
      <c r="W23" s="609"/>
      <c r="X23" s="609"/>
      <c r="Y23" s="610"/>
      <c r="Z23" s="646">
        <v>1.5</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v>100034</v>
      </c>
      <c r="BH23" s="609"/>
      <c r="BI23" s="609"/>
      <c r="BJ23" s="609"/>
      <c r="BK23" s="609"/>
      <c r="BL23" s="609"/>
      <c r="BM23" s="609"/>
      <c r="BN23" s="610"/>
      <c r="BO23" s="646">
        <v>2.2999999999999998</v>
      </c>
      <c r="BP23" s="646"/>
      <c r="BQ23" s="646"/>
      <c r="BR23" s="646"/>
      <c r="BS23" s="647" t="s">
        <v>122</v>
      </c>
      <c r="BT23" s="647"/>
      <c r="BU23" s="647"/>
      <c r="BV23" s="647"/>
      <c r="BW23" s="647"/>
      <c r="BX23" s="647"/>
      <c r="BY23" s="647"/>
      <c r="BZ23" s="647"/>
      <c r="CA23" s="647"/>
      <c r="CB23" s="682"/>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15">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278</v>
      </c>
      <c r="CE24" s="667"/>
      <c r="CF24" s="667"/>
      <c r="CG24" s="667"/>
      <c r="CH24" s="667"/>
      <c r="CI24" s="667"/>
      <c r="CJ24" s="667"/>
      <c r="CK24" s="667"/>
      <c r="CL24" s="667"/>
      <c r="CM24" s="667"/>
      <c r="CN24" s="667"/>
      <c r="CO24" s="667"/>
      <c r="CP24" s="667"/>
      <c r="CQ24" s="668"/>
      <c r="CR24" s="663">
        <v>5724177</v>
      </c>
      <c r="CS24" s="664"/>
      <c r="CT24" s="664"/>
      <c r="CU24" s="664"/>
      <c r="CV24" s="664"/>
      <c r="CW24" s="664"/>
      <c r="CX24" s="664"/>
      <c r="CY24" s="689"/>
      <c r="CZ24" s="690">
        <v>48.2</v>
      </c>
      <c r="DA24" s="672"/>
      <c r="DB24" s="672"/>
      <c r="DC24" s="692"/>
      <c r="DD24" s="688">
        <v>4214950</v>
      </c>
      <c r="DE24" s="664"/>
      <c r="DF24" s="664"/>
      <c r="DG24" s="664"/>
      <c r="DH24" s="664"/>
      <c r="DI24" s="664"/>
      <c r="DJ24" s="664"/>
      <c r="DK24" s="689"/>
      <c r="DL24" s="688">
        <v>3484970</v>
      </c>
      <c r="DM24" s="664"/>
      <c r="DN24" s="664"/>
      <c r="DO24" s="664"/>
      <c r="DP24" s="664"/>
      <c r="DQ24" s="664"/>
      <c r="DR24" s="664"/>
      <c r="DS24" s="664"/>
      <c r="DT24" s="664"/>
      <c r="DU24" s="664"/>
      <c r="DV24" s="689"/>
      <c r="DW24" s="690">
        <v>46.1</v>
      </c>
      <c r="DX24" s="672"/>
      <c r="DY24" s="672"/>
      <c r="DZ24" s="672"/>
      <c r="EA24" s="672"/>
      <c r="EB24" s="672"/>
      <c r="EC24" s="691"/>
    </row>
    <row r="25" spans="2:133" ht="11.25" customHeight="1" x14ac:dyDescent="0.15">
      <c r="B25" s="605" t="s">
        <v>279</v>
      </c>
      <c r="C25" s="606"/>
      <c r="D25" s="606"/>
      <c r="E25" s="606"/>
      <c r="F25" s="606"/>
      <c r="G25" s="606"/>
      <c r="H25" s="606"/>
      <c r="I25" s="606"/>
      <c r="J25" s="606"/>
      <c r="K25" s="606"/>
      <c r="L25" s="606"/>
      <c r="M25" s="606"/>
      <c r="N25" s="606"/>
      <c r="O25" s="606"/>
      <c r="P25" s="606"/>
      <c r="Q25" s="607"/>
      <c r="R25" s="608">
        <v>7683011</v>
      </c>
      <c r="S25" s="609"/>
      <c r="T25" s="609"/>
      <c r="U25" s="609"/>
      <c r="V25" s="609"/>
      <c r="W25" s="609"/>
      <c r="X25" s="609"/>
      <c r="Y25" s="610"/>
      <c r="Z25" s="646">
        <v>61.7</v>
      </c>
      <c r="AA25" s="646"/>
      <c r="AB25" s="646"/>
      <c r="AC25" s="646"/>
      <c r="AD25" s="647">
        <v>7392218</v>
      </c>
      <c r="AE25" s="647"/>
      <c r="AF25" s="647"/>
      <c r="AG25" s="647"/>
      <c r="AH25" s="647"/>
      <c r="AI25" s="647"/>
      <c r="AJ25" s="647"/>
      <c r="AK25" s="647"/>
      <c r="AL25" s="611">
        <v>98.5</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281</v>
      </c>
      <c r="CE25" s="606"/>
      <c r="CF25" s="606"/>
      <c r="CG25" s="606"/>
      <c r="CH25" s="606"/>
      <c r="CI25" s="606"/>
      <c r="CJ25" s="606"/>
      <c r="CK25" s="606"/>
      <c r="CL25" s="606"/>
      <c r="CM25" s="606"/>
      <c r="CN25" s="606"/>
      <c r="CO25" s="606"/>
      <c r="CP25" s="606"/>
      <c r="CQ25" s="607"/>
      <c r="CR25" s="608">
        <v>2677579</v>
      </c>
      <c r="CS25" s="621"/>
      <c r="CT25" s="621"/>
      <c r="CU25" s="621"/>
      <c r="CV25" s="621"/>
      <c r="CW25" s="621"/>
      <c r="CX25" s="621"/>
      <c r="CY25" s="622"/>
      <c r="CZ25" s="611">
        <v>22.5</v>
      </c>
      <c r="DA25" s="623"/>
      <c r="DB25" s="623"/>
      <c r="DC25" s="624"/>
      <c r="DD25" s="614">
        <v>2471714</v>
      </c>
      <c r="DE25" s="621"/>
      <c r="DF25" s="621"/>
      <c r="DG25" s="621"/>
      <c r="DH25" s="621"/>
      <c r="DI25" s="621"/>
      <c r="DJ25" s="621"/>
      <c r="DK25" s="622"/>
      <c r="DL25" s="614">
        <v>2071289</v>
      </c>
      <c r="DM25" s="621"/>
      <c r="DN25" s="621"/>
      <c r="DO25" s="621"/>
      <c r="DP25" s="621"/>
      <c r="DQ25" s="621"/>
      <c r="DR25" s="621"/>
      <c r="DS25" s="621"/>
      <c r="DT25" s="621"/>
      <c r="DU25" s="621"/>
      <c r="DV25" s="622"/>
      <c r="DW25" s="611">
        <v>27.4</v>
      </c>
      <c r="DX25" s="623"/>
      <c r="DY25" s="623"/>
      <c r="DZ25" s="623"/>
      <c r="EA25" s="623"/>
      <c r="EB25" s="623"/>
      <c r="EC25" s="635"/>
    </row>
    <row r="26" spans="2:133" ht="11.25" customHeight="1" x14ac:dyDescent="0.15">
      <c r="B26" s="605" t="s">
        <v>282</v>
      </c>
      <c r="C26" s="606"/>
      <c r="D26" s="606"/>
      <c r="E26" s="606"/>
      <c r="F26" s="606"/>
      <c r="G26" s="606"/>
      <c r="H26" s="606"/>
      <c r="I26" s="606"/>
      <c r="J26" s="606"/>
      <c r="K26" s="606"/>
      <c r="L26" s="606"/>
      <c r="M26" s="606"/>
      <c r="N26" s="606"/>
      <c r="O26" s="606"/>
      <c r="P26" s="606"/>
      <c r="Q26" s="607"/>
      <c r="R26" s="608">
        <v>4009</v>
      </c>
      <c r="S26" s="609"/>
      <c r="T26" s="609"/>
      <c r="U26" s="609"/>
      <c r="V26" s="609"/>
      <c r="W26" s="609"/>
      <c r="X26" s="609"/>
      <c r="Y26" s="610"/>
      <c r="Z26" s="646">
        <v>0</v>
      </c>
      <c r="AA26" s="646"/>
      <c r="AB26" s="646"/>
      <c r="AC26" s="646"/>
      <c r="AD26" s="647">
        <v>4009</v>
      </c>
      <c r="AE26" s="647"/>
      <c r="AF26" s="647"/>
      <c r="AG26" s="647"/>
      <c r="AH26" s="647"/>
      <c r="AI26" s="647"/>
      <c r="AJ26" s="647"/>
      <c r="AK26" s="647"/>
      <c r="AL26" s="611">
        <v>0.1</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284</v>
      </c>
      <c r="CE26" s="606"/>
      <c r="CF26" s="606"/>
      <c r="CG26" s="606"/>
      <c r="CH26" s="606"/>
      <c r="CI26" s="606"/>
      <c r="CJ26" s="606"/>
      <c r="CK26" s="606"/>
      <c r="CL26" s="606"/>
      <c r="CM26" s="606"/>
      <c r="CN26" s="606"/>
      <c r="CO26" s="606"/>
      <c r="CP26" s="606"/>
      <c r="CQ26" s="607"/>
      <c r="CR26" s="608">
        <v>1564264</v>
      </c>
      <c r="CS26" s="609"/>
      <c r="CT26" s="609"/>
      <c r="CU26" s="609"/>
      <c r="CV26" s="609"/>
      <c r="CW26" s="609"/>
      <c r="CX26" s="609"/>
      <c r="CY26" s="610"/>
      <c r="CZ26" s="611">
        <v>13.2</v>
      </c>
      <c r="DA26" s="623"/>
      <c r="DB26" s="623"/>
      <c r="DC26" s="624"/>
      <c r="DD26" s="614">
        <v>1496850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285</v>
      </c>
      <c r="C27" s="606"/>
      <c r="D27" s="606"/>
      <c r="E27" s="606"/>
      <c r="F27" s="606"/>
      <c r="G27" s="606"/>
      <c r="H27" s="606"/>
      <c r="I27" s="606"/>
      <c r="J27" s="606"/>
      <c r="K27" s="606"/>
      <c r="L27" s="606"/>
      <c r="M27" s="606"/>
      <c r="N27" s="606"/>
      <c r="O27" s="606"/>
      <c r="P27" s="606"/>
      <c r="Q27" s="607"/>
      <c r="R27" s="608">
        <v>858</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4324663</v>
      </c>
      <c r="BH27" s="609"/>
      <c r="BI27" s="609"/>
      <c r="BJ27" s="609"/>
      <c r="BK27" s="609"/>
      <c r="BL27" s="609"/>
      <c r="BM27" s="609"/>
      <c r="BN27" s="610"/>
      <c r="BO27" s="646">
        <v>100</v>
      </c>
      <c r="BP27" s="646"/>
      <c r="BQ27" s="646"/>
      <c r="BR27" s="646"/>
      <c r="BS27" s="647">
        <v>65157</v>
      </c>
      <c r="BT27" s="647"/>
      <c r="BU27" s="647"/>
      <c r="BV27" s="647"/>
      <c r="BW27" s="647"/>
      <c r="BX27" s="647"/>
      <c r="BY27" s="647"/>
      <c r="BZ27" s="647"/>
      <c r="CA27" s="647"/>
      <c r="CB27" s="682"/>
      <c r="CD27" s="605" t="s">
        <v>287</v>
      </c>
      <c r="CE27" s="606"/>
      <c r="CF27" s="606"/>
      <c r="CG27" s="606"/>
      <c r="CH27" s="606"/>
      <c r="CI27" s="606"/>
      <c r="CJ27" s="606"/>
      <c r="CK27" s="606"/>
      <c r="CL27" s="606"/>
      <c r="CM27" s="606"/>
      <c r="CN27" s="606"/>
      <c r="CO27" s="606"/>
      <c r="CP27" s="606"/>
      <c r="CQ27" s="607"/>
      <c r="CR27" s="608">
        <v>2148839</v>
      </c>
      <c r="CS27" s="621"/>
      <c r="CT27" s="621"/>
      <c r="CU27" s="621"/>
      <c r="CV27" s="621"/>
      <c r="CW27" s="621"/>
      <c r="CX27" s="621"/>
      <c r="CY27" s="622"/>
      <c r="CZ27" s="611">
        <v>18.100000000000001</v>
      </c>
      <c r="DA27" s="623"/>
      <c r="DB27" s="623"/>
      <c r="DC27" s="624"/>
      <c r="DD27" s="614">
        <v>845477</v>
      </c>
      <c r="DE27" s="621"/>
      <c r="DF27" s="621"/>
      <c r="DG27" s="621"/>
      <c r="DH27" s="621"/>
      <c r="DI27" s="621"/>
      <c r="DJ27" s="621"/>
      <c r="DK27" s="622"/>
      <c r="DL27" s="614">
        <v>533157</v>
      </c>
      <c r="DM27" s="621"/>
      <c r="DN27" s="621"/>
      <c r="DO27" s="621"/>
      <c r="DP27" s="621"/>
      <c r="DQ27" s="621"/>
      <c r="DR27" s="621"/>
      <c r="DS27" s="621"/>
      <c r="DT27" s="621"/>
      <c r="DU27" s="621"/>
      <c r="DV27" s="622"/>
      <c r="DW27" s="611">
        <v>7.1</v>
      </c>
      <c r="DX27" s="623"/>
      <c r="DY27" s="623"/>
      <c r="DZ27" s="623"/>
      <c r="EA27" s="623"/>
      <c r="EB27" s="623"/>
      <c r="EC27" s="635"/>
    </row>
    <row r="28" spans="2:133" ht="11.25" customHeight="1" x14ac:dyDescent="0.15">
      <c r="B28" s="605" t="s">
        <v>288</v>
      </c>
      <c r="C28" s="606"/>
      <c r="D28" s="606"/>
      <c r="E28" s="606"/>
      <c r="F28" s="606"/>
      <c r="G28" s="606"/>
      <c r="H28" s="606"/>
      <c r="I28" s="606"/>
      <c r="J28" s="606"/>
      <c r="K28" s="606"/>
      <c r="L28" s="606"/>
      <c r="M28" s="606"/>
      <c r="N28" s="606"/>
      <c r="O28" s="606"/>
      <c r="P28" s="606"/>
      <c r="Q28" s="607"/>
      <c r="R28" s="608">
        <v>161860</v>
      </c>
      <c r="S28" s="609"/>
      <c r="T28" s="609"/>
      <c r="U28" s="609"/>
      <c r="V28" s="609"/>
      <c r="W28" s="609"/>
      <c r="X28" s="609"/>
      <c r="Y28" s="610"/>
      <c r="Z28" s="646">
        <v>1.3</v>
      </c>
      <c r="AA28" s="646"/>
      <c r="AB28" s="646"/>
      <c r="AC28" s="646"/>
      <c r="AD28" s="647">
        <v>82586</v>
      </c>
      <c r="AE28" s="647"/>
      <c r="AF28" s="647"/>
      <c r="AG28" s="647"/>
      <c r="AH28" s="647"/>
      <c r="AI28" s="647"/>
      <c r="AJ28" s="647"/>
      <c r="AK28" s="647"/>
      <c r="AL28" s="611">
        <v>1.1000000000000001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897759</v>
      </c>
      <c r="CS28" s="609"/>
      <c r="CT28" s="609"/>
      <c r="CU28" s="609"/>
      <c r="CV28" s="609"/>
      <c r="CW28" s="609"/>
      <c r="CX28" s="609"/>
      <c r="CY28" s="610"/>
      <c r="CZ28" s="611">
        <v>7.6</v>
      </c>
      <c r="DA28" s="623"/>
      <c r="DB28" s="623"/>
      <c r="DC28" s="624"/>
      <c r="DD28" s="614">
        <v>897759</v>
      </c>
      <c r="DE28" s="609"/>
      <c r="DF28" s="609"/>
      <c r="DG28" s="609"/>
      <c r="DH28" s="609"/>
      <c r="DI28" s="609"/>
      <c r="DJ28" s="609"/>
      <c r="DK28" s="610"/>
      <c r="DL28" s="614">
        <v>880524</v>
      </c>
      <c r="DM28" s="609"/>
      <c r="DN28" s="609"/>
      <c r="DO28" s="609"/>
      <c r="DP28" s="609"/>
      <c r="DQ28" s="609"/>
      <c r="DR28" s="609"/>
      <c r="DS28" s="609"/>
      <c r="DT28" s="609"/>
      <c r="DU28" s="609"/>
      <c r="DV28" s="610"/>
      <c r="DW28" s="611">
        <v>11.6</v>
      </c>
      <c r="DX28" s="623"/>
      <c r="DY28" s="623"/>
      <c r="DZ28" s="623"/>
      <c r="EA28" s="623"/>
      <c r="EB28" s="623"/>
      <c r="EC28" s="635"/>
    </row>
    <row r="29" spans="2:133" ht="11.25" customHeight="1" x14ac:dyDescent="0.15">
      <c r="B29" s="605" t="s">
        <v>290</v>
      </c>
      <c r="C29" s="606"/>
      <c r="D29" s="606"/>
      <c r="E29" s="606"/>
      <c r="F29" s="606"/>
      <c r="G29" s="606"/>
      <c r="H29" s="606"/>
      <c r="I29" s="606"/>
      <c r="J29" s="606"/>
      <c r="K29" s="606"/>
      <c r="L29" s="606"/>
      <c r="M29" s="606"/>
      <c r="N29" s="606"/>
      <c r="O29" s="606"/>
      <c r="P29" s="606"/>
      <c r="Q29" s="607"/>
      <c r="R29" s="608">
        <v>22091</v>
      </c>
      <c r="S29" s="609"/>
      <c r="T29" s="609"/>
      <c r="U29" s="609"/>
      <c r="V29" s="609"/>
      <c r="W29" s="609"/>
      <c r="X29" s="609"/>
      <c r="Y29" s="610"/>
      <c r="Z29" s="646">
        <v>0.2</v>
      </c>
      <c r="AA29" s="646"/>
      <c r="AB29" s="646"/>
      <c r="AC29" s="646"/>
      <c r="AD29" s="647">
        <v>100</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291</v>
      </c>
      <c r="CE29" s="628"/>
      <c r="CF29" s="605" t="s">
        <v>66</v>
      </c>
      <c r="CG29" s="606"/>
      <c r="CH29" s="606"/>
      <c r="CI29" s="606"/>
      <c r="CJ29" s="606"/>
      <c r="CK29" s="606"/>
      <c r="CL29" s="606"/>
      <c r="CM29" s="606"/>
      <c r="CN29" s="606"/>
      <c r="CO29" s="606"/>
      <c r="CP29" s="606"/>
      <c r="CQ29" s="607"/>
      <c r="CR29" s="608">
        <v>897759</v>
      </c>
      <c r="CS29" s="621"/>
      <c r="CT29" s="621"/>
      <c r="CU29" s="621"/>
      <c r="CV29" s="621"/>
      <c r="CW29" s="621"/>
      <c r="CX29" s="621"/>
      <c r="CY29" s="622"/>
      <c r="CZ29" s="611">
        <v>7.6</v>
      </c>
      <c r="DA29" s="623"/>
      <c r="DB29" s="623"/>
      <c r="DC29" s="624"/>
      <c r="DD29" s="614">
        <v>897759</v>
      </c>
      <c r="DE29" s="621"/>
      <c r="DF29" s="621"/>
      <c r="DG29" s="621"/>
      <c r="DH29" s="621"/>
      <c r="DI29" s="621"/>
      <c r="DJ29" s="621"/>
      <c r="DK29" s="622"/>
      <c r="DL29" s="614">
        <v>880524</v>
      </c>
      <c r="DM29" s="621"/>
      <c r="DN29" s="621"/>
      <c r="DO29" s="621"/>
      <c r="DP29" s="621"/>
      <c r="DQ29" s="621"/>
      <c r="DR29" s="621"/>
      <c r="DS29" s="621"/>
      <c r="DT29" s="621"/>
      <c r="DU29" s="621"/>
      <c r="DV29" s="622"/>
      <c r="DW29" s="611">
        <v>11.6</v>
      </c>
      <c r="DX29" s="623"/>
      <c r="DY29" s="623"/>
      <c r="DZ29" s="623"/>
      <c r="EA29" s="623"/>
      <c r="EB29" s="623"/>
      <c r="EC29" s="635"/>
    </row>
    <row r="30" spans="2:133" ht="11.25" customHeight="1" x14ac:dyDescent="0.15">
      <c r="B30" s="605" t="s">
        <v>292</v>
      </c>
      <c r="C30" s="606"/>
      <c r="D30" s="606"/>
      <c r="E30" s="606"/>
      <c r="F30" s="606"/>
      <c r="G30" s="606"/>
      <c r="H30" s="606"/>
      <c r="I30" s="606"/>
      <c r="J30" s="606"/>
      <c r="K30" s="606"/>
      <c r="L30" s="606"/>
      <c r="M30" s="606"/>
      <c r="N30" s="606"/>
      <c r="O30" s="606"/>
      <c r="P30" s="606"/>
      <c r="Q30" s="607"/>
      <c r="R30" s="608">
        <v>1821237</v>
      </c>
      <c r="S30" s="609"/>
      <c r="T30" s="609"/>
      <c r="U30" s="609"/>
      <c r="V30" s="609"/>
      <c r="W30" s="609"/>
      <c r="X30" s="609"/>
      <c r="Y30" s="610"/>
      <c r="Z30" s="646">
        <v>14.6</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0"/>
      <c r="BI30" s="680"/>
      <c r="BJ30" s="680"/>
      <c r="BK30" s="680"/>
      <c r="BL30" s="680"/>
      <c r="BM30" s="680"/>
      <c r="BN30" s="680"/>
      <c r="BO30" s="680"/>
      <c r="BP30" s="680"/>
      <c r="BQ30" s="681"/>
      <c r="BR30" s="660" t="s">
        <v>294</v>
      </c>
      <c r="BS30" s="680"/>
      <c r="BT30" s="680"/>
      <c r="BU30" s="680"/>
      <c r="BV30" s="680"/>
      <c r="BW30" s="680"/>
      <c r="BX30" s="680"/>
      <c r="BY30" s="680"/>
      <c r="BZ30" s="680"/>
      <c r="CA30" s="680"/>
      <c r="CB30" s="681"/>
      <c r="CD30" s="629"/>
      <c r="CE30" s="630"/>
      <c r="CF30" s="605" t="s">
        <v>295</v>
      </c>
      <c r="CG30" s="606"/>
      <c r="CH30" s="606"/>
      <c r="CI30" s="606"/>
      <c r="CJ30" s="606"/>
      <c r="CK30" s="606"/>
      <c r="CL30" s="606"/>
      <c r="CM30" s="606"/>
      <c r="CN30" s="606"/>
      <c r="CO30" s="606"/>
      <c r="CP30" s="606"/>
      <c r="CQ30" s="607"/>
      <c r="CR30" s="608">
        <v>876983</v>
      </c>
      <c r="CS30" s="609"/>
      <c r="CT30" s="609"/>
      <c r="CU30" s="609"/>
      <c r="CV30" s="609"/>
      <c r="CW30" s="609"/>
      <c r="CX30" s="609"/>
      <c r="CY30" s="610"/>
      <c r="CZ30" s="611">
        <v>7.4</v>
      </c>
      <c r="DA30" s="623"/>
      <c r="DB30" s="623"/>
      <c r="DC30" s="624"/>
      <c r="DD30" s="614">
        <v>876983</v>
      </c>
      <c r="DE30" s="609"/>
      <c r="DF30" s="609"/>
      <c r="DG30" s="609"/>
      <c r="DH30" s="609"/>
      <c r="DI30" s="609"/>
      <c r="DJ30" s="609"/>
      <c r="DK30" s="610"/>
      <c r="DL30" s="614">
        <v>859748</v>
      </c>
      <c r="DM30" s="609"/>
      <c r="DN30" s="609"/>
      <c r="DO30" s="609"/>
      <c r="DP30" s="609"/>
      <c r="DQ30" s="609"/>
      <c r="DR30" s="609"/>
      <c r="DS30" s="609"/>
      <c r="DT30" s="609"/>
      <c r="DU30" s="609"/>
      <c r="DV30" s="610"/>
      <c r="DW30" s="611">
        <v>11.4</v>
      </c>
      <c r="DX30" s="623"/>
      <c r="DY30" s="623"/>
      <c r="DZ30" s="623"/>
      <c r="EA30" s="623"/>
      <c r="EB30" s="623"/>
      <c r="EC30" s="635"/>
    </row>
    <row r="31" spans="2:133" ht="11.25" customHeight="1" x14ac:dyDescent="0.15">
      <c r="B31" s="683" t="s">
        <v>296</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297</v>
      </c>
      <c r="AQ31" s="675"/>
      <c r="AR31" s="675"/>
      <c r="AS31" s="675"/>
      <c r="AT31" s="676" t="s">
        <v>298</v>
      </c>
      <c r="AU31" s="212"/>
      <c r="AV31" s="212"/>
      <c r="AW31" s="212"/>
      <c r="AX31" s="666" t="s">
        <v>176</v>
      </c>
      <c r="AY31" s="667"/>
      <c r="AZ31" s="667"/>
      <c r="BA31" s="667"/>
      <c r="BB31" s="667"/>
      <c r="BC31" s="667"/>
      <c r="BD31" s="667"/>
      <c r="BE31" s="667"/>
      <c r="BF31" s="668"/>
      <c r="BG31" s="670">
        <v>99.6</v>
      </c>
      <c r="BH31" s="671"/>
      <c r="BI31" s="671"/>
      <c r="BJ31" s="671"/>
      <c r="BK31" s="671"/>
      <c r="BL31" s="671"/>
      <c r="BM31" s="672">
        <v>96.9</v>
      </c>
      <c r="BN31" s="671"/>
      <c r="BO31" s="671"/>
      <c r="BP31" s="671"/>
      <c r="BQ31" s="673"/>
      <c r="BR31" s="670">
        <v>99.6</v>
      </c>
      <c r="BS31" s="671"/>
      <c r="BT31" s="671"/>
      <c r="BU31" s="671"/>
      <c r="BV31" s="671"/>
      <c r="BW31" s="671"/>
      <c r="BX31" s="672">
        <v>96.3</v>
      </c>
      <c r="BY31" s="671"/>
      <c r="BZ31" s="671"/>
      <c r="CA31" s="671"/>
      <c r="CB31" s="673"/>
      <c r="CD31" s="629"/>
      <c r="CE31" s="630"/>
      <c r="CF31" s="605" t="s">
        <v>299</v>
      </c>
      <c r="CG31" s="606"/>
      <c r="CH31" s="606"/>
      <c r="CI31" s="606"/>
      <c r="CJ31" s="606"/>
      <c r="CK31" s="606"/>
      <c r="CL31" s="606"/>
      <c r="CM31" s="606"/>
      <c r="CN31" s="606"/>
      <c r="CO31" s="606"/>
      <c r="CP31" s="606"/>
      <c r="CQ31" s="607"/>
      <c r="CR31" s="608">
        <v>20776</v>
      </c>
      <c r="CS31" s="621"/>
      <c r="CT31" s="621"/>
      <c r="CU31" s="621"/>
      <c r="CV31" s="621"/>
      <c r="CW31" s="621"/>
      <c r="CX31" s="621"/>
      <c r="CY31" s="622"/>
      <c r="CZ31" s="611">
        <v>0.2</v>
      </c>
      <c r="DA31" s="623"/>
      <c r="DB31" s="623"/>
      <c r="DC31" s="624"/>
      <c r="DD31" s="614">
        <v>20776</v>
      </c>
      <c r="DE31" s="621"/>
      <c r="DF31" s="621"/>
      <c r="DG31" s="621"/>
      <c r="DH31" s="621"/>
      <c r="DI31" s="621"/>
      <c r="DJ31" s="621"/>
      <c r="DK31" s="622"/>
      <c r="DL31" s="614">
        <v>20776</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300</v>
      </c>
      <c r="C32" s="606"/>
      <c r="D32" s="606"/>
      <c r="E32" s="606"/>
      <c r="F32" s="606"/>
      <c r="G32" s="606"/>
      <c r="H32" s="606"/>
      <c r="I32" s="606"/>
      <c r="J32" s="606"/>
      <c r="K32" s="606"/>
      <c r="L32" s="606"/>
      <c r="M32" s="606"/>
      <c r="N32" s="606"/>
      <c r="O32" s="606"/>
      <c r="P32" s="606"/>
      <c r="Q32" s="607"/>
      <c r="R32" s="608">
        <v>851810</v>
      </c>
      <c r="S32" s="609"/>
      <c r="T32" s="609"/>
      <c r="U32" s="609"/>
      <c r="V32" s="609"/>
      <c r="W32" s="609"/>
      <c r="X32" s="609"/>
      <c r="Y32" s="610"/>
      <c r="Z32" s="646">
        <v>6.8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301</v>
      </c>
      <c r="AX32" s="605" t="s">
        <v>302</v>
      </c>
      <c r="AY32" s="606"/>
      <c r="AZ32" s="606"/>
      <c r="BA32" s="606"/>
      <c r="BB32" s="606"/>
      <c r="BC32" s="606"/>
      <c r="BD32" s="606"/>
      <c r="BE32" s="606"/>
      <c r="BF32" s="607"/>
      <c r="BG32" s="679">
        <v>99.6</v>
      </c>
      <c r="BH32" s="621"/>
      <c r="BI32" s="621"/>
      <c r="BJ32" s="621"/>
      <c r="BK32" s="621"/>
      <c r="BL32" s="621"/>
      <c r="BM32" s="612">
        <v>98.3</v>
      </c>
      <c r="BN32" s="621"/>
      <c r="BO32" s="621"/>
      <c r="BP32" s="621"/>
      <c r="BQ32" s="644"/>
      <c r="BR32" s="679">
        <v>99.6</v>
      </c>
      <c r="BS32" s="621"/>
      <c r="BT32" s="621"/>
      <c r="BU32" s="621"/>
      <c r="BV32" s="621"/>
      <c r="BW32" s="621"/>
      <c r="BX32" s="612">
        <v>98.2</v>
      </c>
      <c r="BY32" s="621"/>
      <c r="BZ32" s="621"/>
      <c r="CA32" s="621"/>
      <c r="CB32" s="644"/>
      <c r="CD32" s="631"/>
      <c r="CE32" s="632"/>
      <c r="CF32" s="605" t="s">
        <v>303</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304</v>
      </c>
      <c r="C33" s="606"/>
      <c r="D33" s="606"/>
      <c r="E33" s="606"/>
      <c r="F33" s="606"/>
      <c r="G33" s="606"/>
      <c r="H33" s="606"/>
      <c r="I33" s="606"/>
      <c r="J33" s="606"/>
      <c r="K33" s="606"/>
      <c r="L33" s="606"/>
      <c r="M33" s="606"/>
      <c r="N33" s="606"/>
      <c r="O33" s="606"/>
      <c r="P33" s="606"/>
      <c r="Q33" s="607"/>
      <c r="R33" s="608">
        <v>86010</v>
      </c>
      <c r="S33" s="609"/>
      <c r="T33" s="609"/>
      <c r="U33" s="609"/>
      <c r="V33" s="609"/>
      <c r="W33" s="609"/>
      <c r="X33" s="609"/>
      <c r="Y33" s="610"/>
      <c r="Z33" s="646">
        <v>0.7</v>
      </c>
      <c r="AA33" s="646"/>
      <c r="AB33" s="646"/>
      <c r="AC33" s="646"/>
      <c r="AD33" s="647">
        <v>28905</v>
      </c>
      <c r="AE33" s="647"/>
      <c r="AF33" s="647"/>
      <c r="AG33" s="647"/>
      <c r="AH33" s="647"/>
      <c r="AI33" s="647"/>
      <c r="AJ33" s="647"/>
      <c r="AK33" s="647"/>
      <c r="AL33" s="611">
        <v>0.4</v>
      </c>
      <c r="AM33" s="612"/>
      <c r="AN33" s="612"/>
      <c r="AO33" s="648"/>
      <c r="AP33" s="651"/>
      <c r="AQ33" s="652"/>
      <c r="AR33" s="652"/>
      <c r="AS33" s="652"/>
      <c r="AT33" s="678"/>
      <c r="AU33" s="213"/>
      <c r="AV33" s="213"/>
      <c r="AW33" s="213"/>
      <c r="AX33" s="589" t="s">
        <v>305</v>
      </c>
      <c r="AY33" s="590"/>
      <c r="AZ33" s="590"/>
      <c r="BA33" s="590"/>
      <c r="BB33" s="590"/>
      <c r="BC33" s="590"/>
      <c r="BD33" s="590"/>
      <c r="BE33" s="590"/>
      <c r="BF33" s="591"/>
      <c r="BG33" s="669">
        <v>99.6</v>
      </c>
      <c r="BH33" s="593"/>
      <c r="BI33" s="593"/>
      <c r="BJ33" s="593"/>
      <c r="BK33" s="593"/>
      <c r="BL33" s="593"/>
      <c r="BM33" s="639">
        <v>95.4</v>
      </c>
      <c r="BN33" s="593"/>
      <c r="BO33" s="593"/>
      <c r="BP33" s="593"/>
      <c r="BQ33" s="656"/>
      <c r="BR33" s="669">
        <v>99.5</v>
      </c>
      <c r="BS33" s="593"/>
      <c r="BT33" s="593"/>
      <c r="BU33" s="593"/>
      <c r="BV33" s="593"/>
      <c r="BW33" s="593"/>
      <c r="BX33" s="639">
        <v>94.2</v>
      </c>
      <c r="BY33" s="593"/>
      <c r="BZ33" s="593"/>
      <c r="CA33" s="593"/>
      <c r="CB33" s="656"/>
      <c r="CD33" s="605" t="s">
        <v>306</v>
      </c>
      <c r="CE33" s="606"/>
      <c r="CF33" s="606"/>
      <c r="CG33" s="606"/>
      <c r="CH33" s="606"/>
      <c r="CI33" s="606"/>
      <c r="CJ33" s="606"/>
      <c r="CK33" s="606"/>
      <c r="CL33" s="606"/>
      <c r="CM33" s="606"/>
      <c r="CN33" s="606"/>
      <c r="CO33" s="606"/>
      <c r="CP33" s="606"/>
      <c r="CQ33" s="607"/>
      <c r="CR33" s="608">
        <v>5257008</v>
      </c>
      <c r="CS33" s="621"/>
      <c r="CT33" s="621"/>
      <c r="CU33" s="621"/>
      <c r="CV33" s="621"/>
      <c r="CW33" s="621"/>
      <c r="CX33" s="621"/>
      <c r="CY33" s="622"/>
      <c r="CZ33" s="611">
        <v>44.2</v>
      </c>
      <c r="DA33" s="623"/>
      <c r="DB33" s="623"/>
      <c r="DC33" s="624"/>
      <c r="DD33" s="614">
        <v>4320324</v>
      </c>
      <c r="DE33" s="621"/>
      <c r="DF33" s="621"/>
      <c r="DG33" s="621"/>
      <c r="DH33" s="621"/>
      <c r="DI33" s="621"/>
      <c r="DJ33" s="621"/>
      <c r="DK33" s="622"/>
      <c r="DL33" s="614">
        <v>3249974</v>
      </c>
      <c r="DM33" s="621"/>
      <c r="DN33" s="621"/>
      <c r="DO33" s="621"/>
      <c r="DP33" s="621"/>
      <c r="DQ33" s="621"/>
      <c r="DR33" s="621"/>
      <c r="DS33" s="621"/>
      <c r="DT33" s="621"/>
      <c r="DU33" s="621"/>
      <c r="DV33" s="622"/>
      <c r="DW33" s="611">
        <v>43</v>
      </c>
      <c r="DX33" s="623"/>
      <c r="DY33" s="623"/>
      <c r="DZ33" s="623"/>
      <c r="EA33" s="623"/>
      <c r="EB33" s="623"/>
      <c r="EC33" s="635"/>
    </row>
    <row r="34" spans="2:133" ht="11.25" customHeight="1" x14ac:dyDescent="0.15">
      <c r="B34" s="605" t="s">
        <v>307</v>
      </c>
      <c r="C34" s="606"/>
      <c r="D34" s="606"/>
      <c r="E34" s="606"/>
      <c r="F34" s="606"/>
      <c r="G34" s="606"/>
      <c r="H34" s="606"/>
      <c r="I34" s="606"/>
      <c r="J34" s="606"/>
      <c r="K34" s="606"/>
      <c r="L34" s="606"/>
      <c r="M34" s="606"/>
      <c r="N34" s="606"/>
      <c r="O34" s="606"/>
      <c r="P34" s="606"/>
      <c r="Q34" s="607"/>
      <c r="R34" s="608">
        <v>33146</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308</v>
      </c>
      <c r="CE34" s="606"/>
      <c r="CF34" s="606"/>
      <c r="CG34" s="606"/>
      <c r="CH34" s="606"/>
      <c r="CI34" s="606"/>
      <c r="CJ34" s="606"/>
      <c r="CK34" s="606"/>
      <c r="CL34" s="606"/>
      <c r="CM34" s="606"/>
      <c r="CN34" s="606"/>
      <c r="CO34" s="606"/>
      <c r="CP34" s="606"/>
      <c r="CQ34" s="607"/>
      <c r="CR34" s="608">
        <v>2378175</v>
      </c>
      <c r="CS34" s="609"/>
      <c r="CT34" s="609"/>
      <c r="CU34" s="609"/>
      <c r="CV34" s="609"/>
      <c r="CW34" s="609"/>
      <c r="CX34" s="609"/>
      <c r="CY34" s="610"/>
      <c r="CZ34" s="611">
        <v>20</v>
      </c>
      <c r="DA34" s="623"/>
      <c r="DB34" s="623"/>
      <c r="DC34" s="624"/>
      <c r="DD34" s="614">
        <v>1872093</v>
      </c>
      <c r="DE34" s="609"/>
      <c r="DF34" s="609"/>
      <c r="DG34" s="609"/>
      <c r="DH34" s="609"/>
      <c r="DI34" s="609"/>
      <c r="DJ34" s="609"/>
      <c r="DK34" s="610"/>
      <c r="DL34" s="614">
        <v>1668833</v>
      </c>
      <c r="DM34" s="609"/>
      <c r="DN34" s="609"/>
      <c r="DO34" s="609"/>
      <c r="DP34" s="609"/>
      <c r="DQ34" s="609"/>
      <c r="DR34" s="609"/>
      <c r="DS34" s="609"/>
      <c r="DT34" s="609"/>
      <c r="DU34" s="609"/>
      <c r="DV34" s="610"/>
      <c r="DW34" s="611">
        <v>22.1</v>
      </c>
      <c r="DX34" s="623"/>
      <c r="DY34" s="623"/>
      <c r="DZ34" s="623"/>
      <c r="EA34" s="623"/>
      <c r="EB34" s="623"/>
      <c r="EC34" s="635"/>
    </row>
    <row r="35" spans="2:133" ht="11.25" customHeight="1" x14ac:dyDescent="0.15">
      <c r="B35" s="605" t="s">
        <v>309</v>
      </c>
      <c r="C35" s="606"/>
      <c r="D35" s="606"/>
      <c r="E35" s="606"/>
      <c r="F35" s="606"/>
      <c r="G35" s="606"/>
      <c r="H35" s="606"/>
      <c r="I35" s="606"/>
      <c r="J35" s="606"/>
      <c r="K35" s="606"/>
      <c r="L35" s="606"/>
      <c r="M35" s="606"/>
      <c r="N35" s="606"/>
      <c r="O35" s="606"/>
      <c r="P35" s="606"/>
      <c r="Q35" s="607"/>
      <c r="R35" s="608">
        <v>580329</v>
      </c>
      <c r="S35" s="609"/>
      <c r="T35" s="609"/>
      <c r="U35" s="609"/>
      <c r="V35" s="609"/>
      <c r="W35" s="609"/>
      <c r="X35" s="609"/>
      <c r="Y35" s="610"/>
      <c r="Z35" s="646">
        <v>4.7</v>
      </c>
      <c r="AA35" s="646"/>
      <c r="AB35" s="646"/>
      <c r="AC35" s="646"/>
      <c r="AD35" s="647" t="s">
        <v>122</v>
      </c>
      <c r="AE35" s="647"/>
      <c r="AF35" s="647"/>
      <c r="AG35" s="647"/>
      <c r="AH35" s="647"/>
      <c r="AI35" s="647"/>
      <c r="AJ35" s="647"/>
      <c r="AK35" s="647"/>
      <c r="AL35" s="611" t="s">
        <v>122</v>
      </c>
      <c r="AM35" s="612"/>
      <c r="AN35" s="612"/>
      <c r="AO35" s="648"/>
      <c r="AP35" s="21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79468</v>
      </c>
      <c r="CS35" s="621"/>
      <c r="CT35" s="621"/>
      <c r="CU35" s="621"/>
      <c r="CV35" s="621"/>
      <c r="CW35" s="621"/>
      <c r="CX35" s="621"/>
      <c r="CY35" s="622"/>
      <c r="CZ35" s="611">
        <v>0.7</v>
      </c>
      <c r="DA35" s="623"/>
      <c r="DB35" s="623"/>
      <c r="DC35" s="624"/>
      <c r="DD35" s="614">
        <v>57876</v>
      </c>
      <c r="DE35" s="621"/>
      <c r="DF35" s="621"/>
      <c r="DG35" s="621"/>
      <c r="DH35" s="621"/>
      <c r="DI35" s="621"/>
      <c r="DJ35" s="621"/>
      <c r="DK35" s="622"/>
      <c r="DL35" s="614">
        <v>57803</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313</v>
      </c>
      <c r="C36" s="606"/>
      <c r="D36" s="606"/>
      <c r="E36" s="606"/>
      <c r="F36" s="606"/>
      <c r="G36" s="606"/>
      <c r="H36" s="606"/>
      <c r="I36" s="606"/>
      <c r="J36" s="606"/>
      <c r="K36" s="606"/>
      <c r="L36" s="606"/>
      <c r="M36" s="606"/>
      <c r="N36" s="606"/>
      <c r="O36" s="606"/>
      <c r="P36" s="606"/>
      <c r="Q36" s="607"/>
      <c r="R36" s="608">
        <v>351502</v>
      </c>
      <c r="S36" s="609"/>
      <c r="T36" s="609"/>
      <c r="U36" s="609"/>
      <c r="V36" s="609"/>
      <c r="W36" s="609"/>
      <c r="X36" s="609"/>
      <c r="Y36" s="610"/>
      <c r="Z36" s="646">
        <v>2.8</v>
      </c>
      <c r="AA36" s="646"/>
      <c r="AB36" s="646"/>
      <c r="AC36" s="646"/>
      <c r="AD36" s="647" t="s">
        <v>122</v>
      </c>
      <c r="AE36" s="647"/>
      <c r="AF36" s="647"/>
      <c r="AG36" s="647"/>
      <c r="AH36" s="647"/>
      <c r="AI36" s="647"/>
      <c r="AJ36" s="647"/>
      <c r="AK36" s="647"/>
      <c r="AL36" s="611" t="s">
        <v>122</v>
      </c>
      <c r="AM36" s="612"/>
      <c r="AN36" s="612"/>
      <c r="AO36" s="648"/>
      <c r="AP36" s="216"/>
      <c r="AQ36" s="657" t="s">
        <v>314</v>
      </c>
      <c r="AR36" s="658"/>
      <c r="AS36" s="658"/>
      <c r="AT36" s="658"/>
      <c r="AU36" s="658"/>
      <c r="AV36" s="658"/>
      <c r="AW36" s="658"/>
      <c r="AX36" s="658"/>
      <c r="AY36" s="659"/>
      <c r="AZ36" s="663">
        <v>1441712</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61355</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1388424</v>
      </c>
      <c r="CS36" s="609"/>
      <c r="CT36" s="609"/>
      <c r="CU36" s="609"/>
      <c r="CV36" s="609"/>
      <c r="CW36" s="609"/>
      <c r="CX36" s="609"/>
      <c r="CY36" s="610"/>
      <c r="CZ36" s="611">
        <v>11.7</v>
      </c>
      <c r="DA36" s="623"/>
      <c r="DB36" s="623"/>
      <c r="DC36" s="624"/>
      <c r="DD36" s="614">
        <v>1202875</v>
      </c>
      <c r="DE36" s="609"/>
      <c r="DF36" s="609"/>
      <c r="DG36" s="609"/>
      <c r="DH36" s="609"/>
      <c r="DI36" s="609"/>
      <c r="DJ36" s="609"/>
      <c r="DK36" s="610"/>
      <c r="DL36" s="614">
        <v>626098</v>
      </c>
      <c r="DM36" s="609"/>
      <c r="DN36" s="609"/>
      <c r="DO36" s="609"/>
      <c r="DP36" s="609"/>
      <c r="DQ36" s="609"/>
      <c r="DR36" s="609"/>
      <c r="DS36" s="609"/>
      <c r="DT36" s="609"/>
      <c r="DU36" s="609"/>
      <c r="DV36" s="610"/>
      <c r="DW36" s="611">
        <v>8.3000000000000007</v>
      </c>
      <c r="DX36" s="623"/>
      <c r="DY36" s="623"/>
      <c r="DZ36" s="623"/>
      <c r="EA36" s="623"/>
      <c r="EB36" s="623"/>
      <c r="EC36" s="635"/>
    </row>
    <row r="37" spans="2:133" ht="11.25" customHeight="1" x14ac:dyDescent="0.15">
      <c r="B37" s="605" t="s">
        <v>317</v>
      </c>
      <c r="C37" s="606"/>
      <c r="D37" s="606"/>
      <c r="E37" s="606"/>
      <c r="F37" s="606"/>
      <c r="G37" s="606"/>
      <c r="H37" s="606"/>
      <c r="I37" s="606"/>
      <c r="J37" s="606"/>
      <c r="K37" s="606"/>
      <c r="L37" s="606"/>
      <c r="M37" s="606"/>
      <c r="N37" s="606"/>
      <c r="O37" s="606"/>
      <c r="P37" s="606"/>
      <c r="Q37" s="607"/>
      <c r="R37" s="608">
        <v>252784</v>
      </c>
      <c r="S37" s="609"/>
      <c r="T37" s="609"/>
      <c r="U37" s="609"/>
      <c r="V37" s="609"/>
      <c r="W37" s="609"/>
      <c r="X37" s="609"/>
      <c r="Y37" s="610"/>
      <c r="Z37" s="646">
        <v>2</v>
      </c>
      <c r="AA37" s="646"/>
      <c r="AB37" s="646"/>
      <c r="AC37" s="646"/>
      <c r="AD37" s="647">
        <v>110</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299569</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49466</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291799</v>
      </c>
      <c r="CS37" s="621"/>
      <c r="CT37" s="621"/>
      <c r="CU37" s="621"/>
      <c r="CV37" s="621"/>
      <c r="CW37" s="621"/>
      <c r="CX37" s="621"/>
      <c r="CY37" s="622"/>
      <c r="CZ37" s="611">
        <v>2.5</v>
      </c>
      <c r="DA37" s="623"/>
      <c r="DB37" s="623"/>
      <c r="DC37" s="624"/>
      <c r="DD37" s="614">
        <v>291799</v>
      </c>
      <c r="DE37" s="621"/>
      <c r="DF37" s="621"/>
      <c r="DG37" s="621"/>
      <c r="DH37" s="621"/>
      <c r="DI37" s="621"/>
      <c r="DJ37" s="621"/>
      <c r="DK37" s="622"/>
      <c r="DL37" s="614">
        <v>291799</v>
      </c>
      <c r="DM37" s="621"/>
      <c r="DN37" s="621"/>
      <c r="DO37" s="621"/>
      <c r="DP37" s="621"/>
      <c r="DQ37" s="621"/>
      <c r="DR37" s="621"/>
      <c r="DS37" s="621"/>
      <c r="DT37" s="621"/>
      <c r="DU37" s="621"/>
      <c r="DV37" s="622"/>
      <c r="DW37" s="611">
        <v>3.9</v>
      </c>
      <c r="DX37" s="623"/>
      <c r="DY37" s="623"/>
      <c r="DZ37" s="623"/>
      <c r="EA37" s="623"/>
      <c r="EB37" s="623"/>
      <c r="EC37" s="635"/>
    </row>
    <row r="38" spans="2:133" ht="11.25" customHeight="1" x14ac:dyDescent="0.15">
      <c r="B38" s="605" t="s">
        <v>321</v>
      </c>
      <c r="C38" s="606"/>
      <c r="D38" s="606"/>
      <c r="E38" s="606"/>
      <c r="F38" s="606"/>
      <c r="G38" s="606"/>
      <c r="H38" s="606"/>
      <c r="I38" s="606"/>
      <c r="J38" s="606"/>
      <c r="K38" s="606"/>
      <c r="L38" s="606"/>
      <c r="M38" s="606"/>
      <c r="N38" s="606"/>
      <c r="O38" s="606"/>
      <c r="P38" s="606"/>
      <c r="Q38" s="607"/>
      <c r="R38" s="608">
        <v>611707</v>
      </c>
      <c r="S38" s="609"/>
      <c r="T38" s="609"/>
      <c r="U38" s="609"/>
      <c r="V38" s="609"/>
      <c r="W38" s="609"/>
      <c r="X38" s="609"/>
      <c r="Y38" s="610"/>
      <c r="Z38" s="646">
        <v>4.9000000000000004</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59028</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3682</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1083115</v>
      </c>
      <c r="CS38" s="609"/>
      <c r="CT38" s="609"/>
      <c r="CU38" s="609"/>
      <c r="CV38" s="609"/>
      <c r="CW38" s="609"/>
      <c r="CX38" s="609"/>
      <c r="CY38" s="610"/>
      <c r="CZ38" s="611">
        <v>9.1</v>
      </c>
      <c r="DA38" s="623"/>
      <c r="DB38" s="623"/>
      <c r="DC38" s="624"/>
      <c r="DD38" s="614">
        <v>893178</v>
      </c>
      <c r="DE38" s="609"/>
      <c r="DF38" s="609"/>
      <c r="DG38" s="609"/>
      <c r="DH38" s="609"/>
      <c r="DI38" s="609"/>
      <c r="DJ38" s="609"/>
      <c r="DK38" s="610"/>
      <c r="DL38" s="614">
        <v>893178</v>
      </c>
      <c r="DM38" s="609"/>
      <c r="DN38" s="609"/>
      <c r="DO38" s="609"/>
      <c r="DP38" s="609"/>
      <c r="DQ38" s="609"/>
      <c r="DR38" s="609"/>
      <c r="DS38" s="609"/>
      <c r="DT38" s="609"/>
      <c r="DU38" s="609"/>
      <c r="DV38" s="610"/>
      <c r="DW38" s="611">
        <v>11.8</v>
      </c>
      <c r="DX38" s="623"/>
      <c r="DY38" s="623"/>
      <c r="DZ38" s="623"/>
      <c r="EA38" s="623"/>
      <c r="EB38" s="623"/>
      <c r="EC38" s="635"/>
    </row>
    <row r="39" spans="2:133" ht="11.25" customHeight="1" x14ac:dyDescent="0.15">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t="s">
        <v>122</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5690</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312086</v>
      </c>
      <c r="CS39" s="621"/>
      <c r="CT39" s="621"/>
      <c r="CU39" s="621"/>
      <c r="CV39" s="621"/>
      <c r="CW39" s="621"/>
      <c r="CX39" s="621"/>
      <c r="CY39" s="622"/>
      <c r="CZ39" s="611">
        <v>2.6</v>
      </c>
      <c r="DA39" s="623"/>
      <c r="DB39" s="623"/>
      <c r="DC39" s="624"/>
      <c r="DD39" s="614">
        <v>290240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329</v>
      </c>
      <c r="C40" s="606"/>
      <c r="D40" s="606"/>
      <c r="E40" s="606"/>
      <c r="F40" s="606"/>
      <c r="G40" s="606"/>
      <c r="H40" s="606"/>
      <c r="I40" s="606"/>
      <c r="J40" s="606"/>
      <c r="K40" s="606"/>
      <c r="L40" s="606"/>
      <c r="M40" s="606"/>
      <c r="N40" s="606"/>
      <c r="O40" s="606"/>
      <c r="P40" s="606"/>
      <c r="Q40" s="607"/>
      <c r="R40" s="608">
        <v>50707</v>
      </c>
      <c r="S40" s="609"/>
      <c r="T40" s="609"/>
      <c r="U40" s="609"/>
      <c r="V40" s="609"/>
      <c r="W40" s="609"/>
      <c r="X40" s="609"/>
      <c r="Y40" s="610"/>
      <c r="Z40" s="646">
        <v>0.4</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17"/>
      <c r="BM40" s="606" t="s">
        <v>332</v>
      </c>
      <c r="BN40" s="606"/>
      <c r="BO40" s="606"/>
      <c r="BP40" s="606"/>
      <c r="BQ40" s="606"/>
      <c r="BR40" s="606"/>
      <c r="BS40" s="606"/>
      <c r="BT40" s="606"/>
      <c r="BU40" s="607"/>
      <c r="BV40" s="608">
        <v>94</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15740</v>
      </c>
      <c r="CS40" s="609"/>
      <c r="CT40" s="609"/>
      <c r="CU40" s="609"/>
      <c r="CV40" s="609"/>
      <c r="CW40" s="609"/>
      <c r="CX40" s="609"/>
      <c r="CY40" s="610"/>
      <c r="CZ40" s="611">
        <v>0.1</v>
      </c>
      <c r="DA40" s="623"/>
      <c r="DB40" s="623"/>
      <c r="DC40" s="624"/>
      <c r="DD40" s="614">
        <v>4062</v>
      </c>
      <c r="DE40" s="609"/>
      <c r="DF40" s="609"/>
      <c r="DG40" s="609"/>
      <c r="DH40" s="609"/>
      <c r="DI40" s="609"/>
      <c r="DJ40" s="609"/>
      <c r="DK40" s="610"/>
      <c r="DL40" s="614">
        <v>4062</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15">
      <c r="B41" s="589" t="s">
        <v>334</v>
      </c>
      <c r="C41" s="590"/>
      <c r="D41" s="590"/>
      <c r="E41" s="590"/>
      <c r="F41" s="590"/>
      <c r="G41" s="590"/>
      <c r="H41" s="590"/>
      <c r="I41" s="590"/>
      <c r="J41" s="590"/>
      <c r="K41" s="590"/>
      <c r="L41" s="590"/>
      <c r="M41" s="590"/>
      <c r="N41" s="590"/>
      <c r="O41" s="590"/>
      <c r="P41" s="590"/>
      <c r="Q41" s="591"/>
      <c r="R41" s="592">
        <v>12460354</v>
      </c>
      <c r="S41" s="633"/>
      <c r="T41" s="633"/>
      <c r="U41" s="633"/>
      <c r="V41" s="633"/>
      <c r="W41" s="633"/>
      <c r="X41" s="633"/>
      <c r="Y41" s="636"/>
      <c r="Z41" s="637">
        <v>100</v>
      </c>
      <c r="AA41" s="637"/>
      <c r="AB41" s="637"/>
      <c r="AC41" s="637"/>
      <c r="AD41" s="638">
        <v>7507928</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195168</v>
      </c>
      <c r="BA41" s="609"/>
      <c r="BB41" s="609"/>
      <c r="BC41" s="609"/>
      <c r="BD41" s="621"/>
      <c r="BE41" s="621"/>
      <c r="BF41" s="644"/>
      <c r="BG41" s="649"/>
      <c r="BH41" s="650"/>
      <c r="BI41" s="650"/>
      <c r="BJ41" s="650"/>
      <c r="BK41" s="650"/>
      <c r="BL41" s="217"/>
      <c r="BM41" s="606" t="s">
        <v>336</v>
      </c>
      <c r="BN41" s="606"/>
      <c r="BO41" s="606"/>
      <c r="BP41" s="606"/>
      <c r="BQ41" s="606"/>
      <c r="BR41" s="606"/>
      <c r="BS41" s="606"/>
      <c r="BT41" s="606"/>
      <c r="BU41" s="607"/>
      <c r="BV41" s="608" t="s">
        <v>122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338</v>
      </c>
      <c r="AR42" s="654"/>
      <c r="AS42" s="654"/>
      <c r="AT42" s="654"/>
      <c r="AU42" s="654"/>
      <c r="AV42" s="654"/>
      <c r="AW42" s="654"/>
      <c r="AX42" s="654"/>
      <c r="AY42" s="655"/>
      <c r="AZ42" s="592">
        <v>887947</v>
      </c>
      <c r="BA42" s="633"/>
      <c r="BB42" s="633"/>
      <c r="BC42" s="633"/>
      <c r="BD42" s="593"/>
      <c r="BE42" s="593"/>
      <c r="BF42" s="656"/>
      <c r="BG42" s="651"/>
      <c r="BH42" s="652"/>
      <c r="BI42" s="652"/>
      <c r="BJ42" s="652"/>
      <c r="BK42" s="652"/>
      <c r="BL42" s="218"/>
      <c r="BM42" s="590" t="s">
        <v>339</v>
      </c>
      <c r="BN42" s="590"/>
      <c r="BO42" s="590"/>
      <c r="BP42" s="590"/>
      <c r="BQ42" s="590"/>
      <c r="BR42" s="590"/>
      <c r="BS42" s="590"/>
      <c r="BT42" s="590"/>
      <c r="BU42" s="591"/>
      <c r="BV42" s="592">
        <v>383</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903362</v>
      </c>
      <c r="CS42" s="621"/>
      <c r="CT42" s="621"/>
      <c r="CU42" s="621"/>
      <c r="CV42" s="621"/>
      <c r="CW42" s="621"/>
      <c r="CX42" s="621"/>
      <c r="CY42" s="622"/>
      <c r="CZ42" s="611">
        <v>7.6</v>
      </c>
      <c r="DA42" s="623"/>
      <c r="DB42" s="623"/>
      <c r="DC42" s="624"/>
      <c r="DD42" s="614">
        <v>82075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341</v>
      </c>
      <c r="CD43" s="605" t="s">
        <v>342</v>
      </c>
      <c r="CE43" s="606"/>
      <c r="CF43" s="606"/>
      <c r="CG43" s="606"/>
      <c r="CH43" s="606"/>
      <c r="CI43" s="606"/>
      <c r="CJ43" s="606"/>
      <c r="CK43" s="606"/>
      <c r="CL43" s="606"/>
      <c r="CM43" s="606"/>
      <c r="CN43" s="606"/>
      <c r="CO43" s="606"/>
      <c r="CP43" s="606"/>
      <c r="CQ43" s="607"/>
      <c r="CR43" s="608">
        <v>18640</v>
      </c>
      <c r="CS43" s="621"/>
      <c r="CT43" s="621"/>
      <c r="CU43" s="621"/>
      <c r="CV43" s="621"/>
      <c r="CW43" s="621"/>
      <c r="CX43" s="621"/>
      <c r="CY43" s="622"/>
      <c r="CZ43" s="611">
        <v>0.2</v>
      </c>
      <c r="DA43" s="623"/>
      <c r="DB43" s="623"/>
      <c r="DC43" s="624"/>
      <c r="DD43" s="614">
        <v>18509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901122</v>
      </c>
      <c r="CS44" s="609"/>
      <c r="CT44" s="609"/>
      <c r="CU44" s="609"/>
      <c r="CV44" s="609"/>
      <c r="CW44" s="609"/>
      <c r="CX44" s="609"/>
      <c r="CY44" s="610"/>
      <c r="CZ44" s="611">
        <v>7.6</v>
      </c>
      <c r="DA44" s="612"/>
      <c r="DB44" s="612"/>
      <c r="DC44" s="613"/>
      <c r="DD44" s="614">
        <v>80695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224496</v>
      </c>
      <c r="CS45" s="621"/>
      <c r="CT45" s="621"/>
      <c r="CU45" s="621"/>
      <c r="CV45" s="621"/>
      <c r="CW45" s="621"/>
      <c r="CX45" s="621"/>
      <c r="CY45" s="622"/>
      <c r="CZ45" s="611">
        <v>1.9</v>
      </c>
      <c r="DA45" s="623"/>
      <c r="DB45" s="623"/>
      <c r="DC45" s="624"/>
      <c r="DD45" s="614">
        <v>8496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347</v>
      </c>
      <c r="CG46" s="606"/>
      <c r="CH46" s="606"/>
      <c r="CI46" s="606"/>
      <c r="CJ46" s="606"/>
      <c r="CK46" s="606"/>
      <c r="CL46" s="606"/>
      <c r="CM46" s="606"/>
      <c r="CN46" s="606"/>
      <c r="CO46" s="606"/>
      <c r="CP46" s="606"/>
      <c r="CQ46" s="607"/>
      <c r="CR46" s="608">
        <v>674103</v>
      </c>
      <c r="CS46" s="609"/>
      <c r="CT46" s="609"/>
      <c r="CU46" s="609"/>
      <c r="CV46" s="609"/>
      <c r="CW46" s="609"/>
      <c r="CX46" s="609"/>
      <c r="CY46" s="610"/>
      <c r="CZ46" s="611">
        <v>5.7</v>
      </c>
      <c r="DA46" s="612"/>
      <c r="DB46" s="612"/>
      <c r="DC46" s="613"/>
      <c r="DD46" s="614">
        <v>71676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348</v>
      </c>
      <c r="CG47" s="606"/>
      <c r="CH47" s="606"/>
      <c r="CI47" s="606"/>
      <c r="CJ47" s="606"/>
      <c r="CK47" s="606"/>
      <c r="CL47" s="606"/>
      <c r="CM47" s="606"/>
      <c r="CN47" s="606"/>
      <c r="CO47" s="606"/>
      <c r="CP47" s="606"/>
      <c r="CQ47" s="607"/>
      <c r="CR47" s="608">
        <v>2240</v>
      </c>
      <c r="CS47" s="621"/>
      <c r="CT47" s="621"/>
      <c r="CU47" s="621"/>
      <c r="CV47" s="621"/>
      <c r="CW47" s="621"/>
      <c r="CX47" s="621"/>
      <c r="CY47" s="622"/>
      <c r="CZ47" s="611">
        <v>0</v>
      </c>
      <c r="DA47" s="623"/>
      <c r="DB47" s="623"/>
      <c r="DC47" s="624"/>
      <c r="DD47" s="614">
        <v>1380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350</v>
      </c>
      <c r="CE49" s="590"/>
      <c r="CF49" s="590"/>
      <c r="CG49" s="590"/>
      <c r="CH49" s="590"/>
      <c r="CI49" s="590"/>
      <c r="CJ49" s="590"/>
      <c r="CK49" s="590"/>
      <c r="CL49" s="590"/>
      <c r="CM49" s="590"/>
      <c r="CN49" s="590"/>
      <c r="CO49" s="590"/>
      <c r="CP49" s="590"/>
      <c r="CQ49" s="591"/>
      <c r="CR49" s="592">
        <v>11884547</v>
      </c>
      <c r="CS49" s="593"/>
      <c r="CT49" s="593"/>
      <c r="CU49" s="593"/>
      <c r="CV49" s="593"/>
      <c r="CW49" s="593"/>
      <c r="CX49" s="593"/>
      <c r="CY49" s="594"/>
      <c r="CZ49" s="595">
        <v>100</v>
      </c>
      <c r="DA49" s="596"/>
      <c r="DB49" s="596"/>
      <c r="DC49" s="597"/>
      <c r="DD49" s="598">
        <v>8617349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13rR6mBJet/HLhrEYBPkLEjCrNZKbN1AQMm/vlKOBsCFWAdydAeEJ3obrJw6Lf7pliUk9c7wtrtTlb99T7Jmmw==" saltValue="9qwyRBsOxFRyfotkjrF18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352</v>
      </c>
      <c r="DK2" s="1079"/>
      <c r="DL2" s="1079"/>
      <c r="DM2" s="1079"/>
      <c r="DN2" s="1079"/>
      <c r="DO2" s="1080"/>
      <c r="DP2" s="222"/>
      <c r="DQ2" s="1078" t="s">
        <v>353</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26"/>
      <c r="BA5" s="226"/>
      <c r="BB5" s="226"/>
      <c r="BC5" s="226"/>
      <c r="BD5" s="226"/>
      <c r="BE5" s="227"/>
      <c r="BF5" s="227"/>
      <c r="BG5" s="227"/>
      <c r="BH5" s="227"/>
      <c r="BI5" s="227"/>
      <c r="BJ5" s="227"/>
      <c r="BK5" s="227"/>
      <c r="BL5" s="227"/>
      <c r="BM5" s="227"/>
      <c r="BN5" s="227"/>
      <c r="BO5" s="227"/>
      <c r="BP5" s="227"/>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373</v>
      </c>
      <c r="C7" s="1035"/>
      <c r="D7" s="1035"/>
      <c r="E7" s="1035"/>
      <c r="F7" s="1035"/>
      <c r="G7" s="1035"/>
      <c r="H7" s="1035"/>
      <c r="I7" s="1035"/>
      <c r="J7" s="1035"/>
      <c r="K7" s="1035"/>
      <c r="L7" s="1035"/>
      <c r="M7" s="1035"/>
      <c r="N7" s="1035"/>
      <c r="O7" s="1035"/>
      <c r="P7" s="1036"/>
      <c r="Q7" s="1089">
        <v>12503</v>
      </c>
      <c r="R7" s="1090"/>
      <c r="S7" s="1090"/>
      <c r="T7" s="1090"/>
      <c r="U7" s="1090"/>
      <c r="V7" s="1090">
        <v>11933</v>
      </c>
      <c r="W7" s="1090"/>
      <c r="X7" s="1090"/>
      <c r="Y7" s="1090"/>
      <c r="Z7" s="1090"/>
      <c r="AA7" s="1090">
        <v>570</v>
      </c>
      <c r="AB7" s="1090"/>
      <c r="AC7" s="1090"/>
      <c r="AD7" s="1090"/>
      <c r="AE7" s="1091"/>
      <c r="AF7" s="1092">
        <v>554</v>
      </c>
      <c r="AG7" s="1093"/>
      <c r="AH7" s="1093"/>
      <c r="AI7" s="1093"/>
      <c r="AJ7" s="1094"/>
      <c r="AK7" s="1095">
        <v>533</v>
      </c>
      <c r="AL7" s="1096"/>
      <c r="AM7" s="1096"/>
      <c r="AN7" s="1096"/>
      <c r="AO7" s="1096"/>
      <c r="AP7" s="1096">
        <v>8165</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554</v>
      </c>
      <c r="BT7" s="1087"/>
      <c r="BU7" s="1087"/>
      <c r="BV7" s="1087"/>
      <c r="BW7" s="1087"/>
      <c r="BX7" s="1087"/>
      <c r="BY7" s="1087"/>
      <c r="BZ7" s="1087"/>
      <c r="CA7" s="1087"/>
      <c r="CB7" s="1087"/>
      <c r="CC7" s="1087"/>
      <c r="CD7" s="1087"/>
      <c r="CE7" s="1087"/>
      <c r="CF7" s="1087"/>
      <c r="CG7" s="1099"/>
      <c r="CH7" s="1083">
        <v>9</v>
      </c>
      <c r="CI7" s="1084"/>
      <c r="CJ7" s="1084"/>
      <c r="CK7" s="1084"/>
      <c r="CL7" s="1085"/>
      <c r="CM7" s="1083">
        <v>239</v>
      </c>
      <c r="CN7" s="1084"/>
      <c r="CO7" s="1084"/>
      <c r="CP7" s="1084"/>
      <c r="CQ7" s="1085"/>
      <c r="CR7" s="1083">
        <v>35</v>
      </c>
      <c r="CS7" s="1084"/>
      <c r="CT7" s="1084"/>
      <c r="CU7" s="1084"/>
      <c r="CV7" s="1085"/>
      <c r="CW7" s="1083" t="s">
        <v>546</v>
      </c>
      <c r="CX7" s="1084"/>
      <c r="CY7" s="1084"/>
      <c r="CZ7" s="1084"/>
      <c r="DA7" s="1085"/>
      <c r="DB7" s="1083" t="s">
        <v>546</v>
      </c>
      <c r="DC7" s="1084"/>
      <c r="DD7" s="1084"/>
      <c r="DE7" s="1084"/>
      <c r="DF7" s="1085"/>
      <c r="DG7" s="1083" t="s">
        <v>546</v>
      </c>
      <c r="DH7" s="1084"/>
      <c r="DI7" s="1084"/>
      <c r="DJ7" s="1084"/>
      <c r="DK7" s="1085"/>
      <c r="DL7" s="1083" t="s">
        <v>546</v>
      </c>
      <c r="DM7" s="1084"/>
      <c r="DN7" s="1084"/>
      <c r="DO7" s="1084"/>
      <c r="DP7" s="1085"/>
      <c r="DQ7" s="1083" t="s">
        <v>557</v>
      </c>
      <c r="DR7" s="1084"/>
      <c r="DS7" s="1084"/>
      <c r="DT7" s="1084"/>
      <c r="DU7" s="1085"/>
      <c r="DV7" s="1086"/>
      <c r="DW7" s="1087"/>
      <c r="DX7" s="1087"/>
      <c r="DY7" s="1087"/>
      <c r="DZ7" s="1088"/>
      <c r="EA7" s="228"/>
    </row>
    <row r="8" spans="1:131" s="229" customFormat="1" ht="26.25" customHeight="1" x14ac:dyDescent="0.15">
      <c r="A8" s="232">
        <v>2</v>
      </c>
      <c r="B8" s="1017" t="s">
        <v>374</v>
      </c>
      <c r="C8" s="1018"/>
      <c r="D8" s="1018"/>
      <c r="E8" s="1018"/>
      <c r="F8" s="1018"/>
      <c r="G8" s="1018"/>
      <c r="H8" s="1018"/>
      <c r="I8" s="1018"/>
      <c r="J8" s="1018"/>
      <c r="K8" s="1018"/>
      <c r="L8" s="1018"/>
      <c r="M8" s="1018"/>
      <c r="N8" s="1018"/>
      <c r="O8" s="1018"/>
      <c r="P8" s="1019"/>
      <c r="Q8" s="1025">
        <v>23</v>
      </c>
      <c r="R8" s="1026"/>
      <c r="S8" s="1026"/>
      <c r="T8" s="1026"/>
      <c r="U8" s="1026"/>
      <c r="V8" s="1026">
        <v>17</v>
      </c>
      <c r="W8" s="1026"/>
      <c r="X8" s="1026"/>
      <c r="Y8" s="1026"/>
      <c r="Z8" s="1026"/>
      <c r="AA8" s="1026">
        <v>6</v>
      </c>
      <c r="AB8" s="1026"/>
      <c r="AC8" s="1026"/>
      <c r="AD8" s="1026"/>
      <c r="AE8" s="1027"/>
      <c r="AF8" s="1022" t="s">
        <v>122</v>
      </c>
      <c r="AG8" s="1023"/>
      <c r="AH8" s="1023"/>
      <c r="AI8" s="1023"/>
      <c r="AJ8" s="1024"/>
      <c r="AK8" s="1067">
        <v>10</v>
      </c>
      <c r="AL8" s="1068"/>
      <c r="AM8" s="1068"/>
      <c r="AN8" s="1068"/>
      <c r="AO8" s="1068"/>
      <c r="AP8" s="1068" t="s">
        <v>546</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555</v>
      </c>
      <c r="BT8" s="980"/>
      <c r="BU8" s="980"/>
      <c r="BV8" s="980"/>
      <c r="BW8" s="980"/>
      <c r="BX8" s="980"/>
      <c r="BY8" s="980"/>
      <c r="BZ8" s="980"/>
      <c r="CA8" s="980"/>
      <c r="CB8" s="980"/>
      <c r="CC8" s="980"/>
      <c r="CD8" s="980"/>
      <c r="CE8" s="980"/>
      <c r="CF8" s="980"/>
      <c r="CG8" s="1001"/>
      <c r="CH8" s="976">
        <v>-184</v>
      </c>
      <c r="CI8" s="977"/>
      <c r="CJ8" s="977"/>
      <c r="CK8" s="977"/>
      <c r="CL8" s="978"/>
      <c r="CM8" s="976">
        <v>37</v>
      </c>
      <c r="CN8" s="977"/>
      <c r="CO8" s="977"/>
      <c r="CP8" s="977"/>
      <c r="CQ8" s="978"/>
      <c r="CR8" s="976">
        <v>2</v>
      </c>
      <c r="CS8" s="977"/>
      <c r="CT8" s="977"/>
      <c r="CU8" s="977"/>
      <c r="CV8" s="978"/>
      <c r="CW8" s="976" t="s">
        <v>546</v>
      </c>
      <c r="CX8" s="977"/>
      <c r="CY8" s="977"/>
      <c r="CZ8" s="977"/>
      <c r="DA8" s="978"/>
      <c r="DB8" s="976" t="s">
        <v>546</v>
      </c>
      <c r="DC8" s="977"/>
      <c r="DD8" s="977"/>
      <c r="DE8" s="977"/>
      <c r="DF8" s="978"/>
      <c r="DG8" s="976" t="s">
        <v>546</v>
      </c>
      <c r="DH8" s="977"/>
      <c r="DI8" s="977"/>
      <c r="DJ8" s="977"/>
      <c r="DK8" s="978"/>
      <c r="DL8" s="976" t="s">
        <v>546</v>
      </c>
      <c r="DM8" s="977"/>
      <c r="DN8" s="977"/>
      <c r="DO8" s="977"/>
      <c r="DP8" s="978"/>
      <c r="DQ8" s="976" t="s">
        <v>546</v>
      </c>
      <c r="DR8" s="977"/>
      <c r="DS8" s="977"/>
      <c r="DT8" s="977"/>
      <c r="DU8" s="978"/>
      <c r="DV8" s="979" t="s">
        <v>556</v>
      </c>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554</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363</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388</v>
      </c>
      <c r="C28" s="1035"/>
      <c r="D28" s="1035"/>
      <c r="E28" s="1035"/>
      <c r="F28" s="1035"/>
      <c r="G28" s="1035"/>
      <c r="H28" s="1035"/>
      <c r="I28" s="1035"/>
      <c r="J28" s="1035"/>
      <c r="K28" s="1035"/>
      <c r="L28" s="1035"/>
      <c r="M28" s="1035"/>
      <c r="N28" s="1035"/>
      <c r="O28" s="1035"/>
      <c r="P28" s="1036"/>
      <c r="Q28" s="1037">
        <v>3246</v>
      </c>
      <c r="R28" s="1038"/>
      <c r="S28" s="1038"/>
      <c r="T28" s="1038"/>
      <c r="U28" s="1038"/>
      <c r="V28" s="1038">
        <v>3184</v>
      </c>
      <c r="W28" s="1038"/>
      <c r="X28" s="1038"/>
      <c r="Y28" s="1038"/>
      <c r="Z28" s="1038"/>
      <c r="AA28" s="1038">
        <v>62</v>
      </c>
      <c r="AB28" s="1038"/>
      <c r="AC28" s="1038"/>
      <c r="AD28" s="1038"/>
      <c r="AE28" s="1039"/>
      <c r="AF28" s="1040">
        <v>62</v>
      </c>
      <c r="AG28" s="1038"/>
      <c r="AH28" s="1038"/>
      <c r="AI28" s="1038"/>
      <c r="AJ28" s="1041"/>
      <c r="AK28" s="1029">
        <v>240</v>
      </c>
      <c r="AL28" s="1030"/>
      <c r="AM28" s="1030"/>
      <c r="AN28" s="1030"/>
      <c r="AO28" s="1030"/>
      <c r="AP28" s="1030" t="s">
        <v>547</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389</v>
      </c>
      <c r="C29" s="1018"/>
      <c r="D29" s="1018"/>
      <c r="E29" s="1018"/>
      <c r="F29" s="1018"/>
      <c r="G29" s="1018"/>
      <c r="H29" s="1018"/>
      <c r="I29" s="1018"/>
      <c r="J29" s="1018"/>
      <c r="K29" s="1018"/>
      <c r="L29" s="1018"/>
      <c r="M29" s="1018"/>
      <c r="N29" s="1018"/>
      <c r="O29" s="1018"/>
      <c r="P29" s="1019"/>
      <c r="Q29" s="1025">
        <v>2416</v>
      </c>
      <c r="R29" s="1026"/>
      <c r="S29" s="1026"/>
      <c r="T29" s="1026"/>
      <c r="U29" s="1026"/>
      <c r="V29" s="1026">
        <v>2350</v>
      </c>
      <c r="W29" s="1026"/>
      <c r="X29" s="1026"/>
      <c r="Y29" s="1026"/>
      <c r="Z29" s="1026"/>
      <c r="AA29" s="1026">
        <v>66</v>
      </c>
      <c r="AB29" s="1026"/>
      <c r="AC29" s="1026"/>
      <c r="AD29" s="1026"/>
      <c r="AE29" s="1027"/>
      <c r="AF29" s="1022">
        <v>66</v>
      </c>
      <c r="AG29" s="1023"/>
      <c r="AH29" s="1023"/>
      <c r="AI29" s="1023"/>
      <c r="AJ29" s="1024"/>
      <c r="AK29" s="967">
        <v>355</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390</v>
      </c>
      <c r="C30" s="1018"/>
      <c r="D30" s="1018"/>
      <c r="E30" s="1018"/>
      <c r="F30" s="1018"/>
      <c r="G30" s="1018"/>
      <c r="H30" s="1018"/>
      <c r="I30" s="1018"/>
      <c r="J30" s="1018"/>
      <c r="K30" s="1018"/>
      <c r="L30" s="1018"/>
      <c r="M30" s="1018"/>
      <c r="N30" s="1018"/>
      <c r="O30" s="1018"/>
      <c r="P30" s="1019"/>
      <c r="Q30" s="1025">
        <v>1006</v>
      </c>
      <c r="R30" s="1026"/>
      <c r="S30" s="1026"/>
      <c r="T30" s="1026"/>
      <c r="U30" s="1026"/>
      <c r="V30" s="1026">
        <v>991</v>
      </c>
      <c r="W30" s="1026"/>
      <c r="X30" s="1026"/>
      <c r="Y30" s="1026"/>
      <c r="Z30" s="1026"/>
      <c r="AA30" s="1026">
        <v>15</v>
      </c>
      <c r="AB30" s="1026"/>
      <c r="AC30" s="1026"/>
      <c r="AD30" s="1026"/>
      <c r="AE30" s="1027"/>
      <c r="AF30" s="1022">
        <v>15</v>
      </c>
      <c r="AG30" s="1023"/>
      <c r="AH30" s="1023"/>
      <c r="AI30" s="1023"/>
      <c r="AJ30" s="1024"/>
      <c r="AK30" s="967">
        <v>484</v>
      </c>
      <c r="AL30" s="958"/>
      <c r="AM30" s="958"/>
      <c r="AN30" s="958"/>
      <c r="AO30" s="958"/>
      <c r="AP30" s="958" t="s">
        <v>546</v>
      </c>
      <c r="AQ30" s="958"/>
      <c r="AR30" s="958"/>
      <c r="AS30" s="958"/>
      <c r="AT30" s="958"/>
      <c r="AU30" s="958" t="s">
        <v>546</v>
      </c>
      <c r="AV30" s="958"/>
      <c r="AW30" s="958"/>
      <c r="AX30" s="958"/>
      <c r="AY30" s="958"/>
      <c r="AZ30" s="1028" t="s">
        <v>547</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391</v>
      </c>
      <c r="C31" s="1018"/>
      <c r="D31" s="1018"/>
      <c r="E31" s="1018"/>
      <c r="F31" s="1018"/>
      <c r="G31" s="1018"/>
      <c r="H31" s="1018"/>
      <c r="I31" s="1018"/>
      <c r="J31" s="1018"/>
      <c r="K31" s="1018"/>
      <c r="L31" s="1018"/>
      <c r="M31" s="1018"/>
      <c r="N31" s="1018"/>
      <c r="O31" s="1018"/>
      <c r="P31" s="1019"/>
      <c r="Q31" s="1025">
        <v>633</v>
      </c>
      <c r="R31" s="1026"/>
      <c r="S31" s="1026"/>
      <c r="T31" s="1026"/>
      <c r="U31" s="1026"/>
      <c r="V31" s="1026">
        <v>801</v>
      </c>
      <c r="W31" s="1026"/>
      <c r="X31" s="1026"/>
      <c r="Y31" s="1026"/>
      <c r="Z31" s="1026"/>
      <c r="AA31" s="1026">
        <v>-168</v>
      </c>
      <c r="AB31" s="1026"/>
      <c r="AC31" s="1026"/>
      <c r="AD31" s="1026"/>
      <c r="AE31" s="1027"/>
      <c r="AF31" s="1022">
        <v>338</v>
      </c>
      <c r="AG31" s="1023"/>
      <c r="AH31" s="1023"/>
      <c r="AI31" s="1023"/>
      <c r="AJ31" s="1024"/>
      <c r="AK31" s="967">
        <v>1</v>
      </c>
      <c r="AL31" s="958"/>
      <c r="AM31" s="958"/>
      <c r="AN31" s="958"/>
      <c r="AO31" s="958"/>
      <c r="AP31" s="958">
        <v>320</v>
      </c>
      <c r="AQ31" s="958"/>
      <c r="AR31" s="958"/>
      <c r="AS31" s="958"/>
      <c r="AT31" s="958"/>
      <c r="AU31" s="958"/>
      <c r="AV31" s="958"/>
      <c r="AW31" s="958"/>
      <c r="AX31" s="958"/>
      <c r="AY31" s="958"/>
      <c r="AZ31" s="1028" t="s">
        <v>546</v>
      </c>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393</v>
      </c>
      <c r="C32" s="1018"/>
      <c r="D32" s="1018"/>
      <c r="E32" s="1018"/>
      <c r="F32" s="1018"/>
      <c r="G32" s="1018"/>
      <c r="H32" s="1018"/>
      <c r="I32" s="1018"/>
      <c r="J32" s="1018"/>
      <c r="K32" s="1018"/>
      <c r="L32" s="1018"/>
      <c r="M32" s="1018"/>
      <c r="N32" s="1018"/>
      <c r="O32" s="1018"/>
      <c r="P32" s="1019"/>
      <c r="Q32" s="1025">
        <v>1098</v>
      </c>
      <c r="R32" s="1026"/>
      <c r="S32" s="1026"/>
      <c r="T32" s="1026"/>
      <c r="U32" s="1026"/>
      <c r="V32" s="1026">
        <v>1129</v>
      </c>
      <c r="W32" s="1026"/>
      <c r="X32" s="1026"/>
      <c r="Y32" s="1026"/>
      <c r="Z32" s="1026"/>
      <c r="AA32" s="1026">
        <v>-31</v>
      </c>
      <c r="AB32" s="1026"/>
      <c r="AC32" s="1026"/>
      <c r="AD32" s="1026"/>
      <c r="AE32" s="1027"/>
      <c r="AF32" s="1022">
        <v>314</v>
      </c>
      <c r="AG32" s="1023"/>
      <c r="AH32" s="1023"/>
      <c r="AI32" s="1023"/>
      <c r="AJ32" s="1024"/>
      <c r="AK32" s="967">
        <v>266</v>
      </c>
      <c r="AL32" s="958"/>
      <c r="AM32" s="958"/>
      <c r="AN32" s="958"/>
      <c r="AO32" s="958"/>
      <c r="AP32" s="958">
        <v>2397</v>
      </c>
      <c r="AQ32" s="958"/>
      <c r="AR32" s="958"/>
      <c r="AS32" s="958"/>
      <c r="AT32" s="958"/>
      <c r="AU32" s="958">
        <v>196</v>
      </c>
      <c r="AV32" s="958"/>
      <c r="AW32" s="958"/>
      <c r="AX32" s="958"/>
      <c r="AY32" s="958"/>
      <c r="AZ32" s="1028" t="s">
        <v>546</v>
      </c>
      <c r="BA32" s="1028"/>
      <c r="BB32" s="1028"/>
      <c r="BC32" s="1028"/>
      <c r="BD32" s="1028"/>
      <c r="BE32" s="959" t="s">
        <v>392</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795</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363</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548</v>
      </c>
      <c r="C68" s="973"/>
      <c r="D68" s="973"/>
      <c r="E68" s="973"/>
      <c r="F68" s="973"/>
      <c r="G68" s="973"/>
      <c r="H68" s="973"/>
      <c r="I68" s="973"/>
      <c r="J68" s="973"/>
      <c r="K68" s="973"/>
      <c r="L68" s="973"/>
      <c r="M68" s="973"/>
      <c r="N68" s="973"/>
      <c r="O68" s="973"/>
      <c r="P68" s="974"/>
      <c r="Q68" s="975">
        <v>11414</v>
      </c>
      <c r="R68" s="969"/>
      <c r="S68" s="969"/>
      <c r="T68" s="969"/>
      <c r="U68" s="969"/>
      <c r="V68" s="969">
        <v>7873</v>
      </c>
      <c r="W68" s="969"/>
      <c r="X68" s="969"/>
      <c r="Y68" s="969"/>
      <c r="Z68" s="969"/>
      <c r="AA68" s="969">
        <v>3541</v>
      </c>
      <c r="AB68" s="969"/>
      <c r="AC68" s="969"/>
      <c r="AD68" s="969"/>
      <c r="AE68" s="969"/>
      <c r="AF68" s="969">
        <v>3541</v>
      </c>
      <c r="AG68" s="969"/>
      <c r="AH68" s="969"/>
      <c r="AI68" s="969"/>
      <c r="AJ68" s="969"/>
      <c r="AK68" s="969" t="s">
        <v>546</v>
      </c>
      <c r="AL68" s="969"/>
      <c r="AM68" s="969"/>
      <c r="AN68" s="969"/>
      <c r="AO68" s="969"/>
      <c r="AP68" s="969" t="s">
        <v>546</v>
      </c>
      <c r="AQ68" s="969"/>
      <c r="AR68" s="969"/>
      <c r="AS68" s="969"/>
      <c r="AT68" s="969"/>
      <c r="AU68" s="969" t="s">
        <v>546</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549</v>
      </c>
      <c r="C69" s="962"/>
      <c r="D69" s="962"/>
      <c r="E69" s="962"/>
      <c r="F69" s="962"/>
      <c r="G69" s="962"/>
      <c r="H69" s="962"/>
      <c r="I69" s="962"/>
      <c r="J69" s="962"/>
      <c r="K69" s="962"/>
      <c r="L69" s="962"/>
      <c r="M69" s="962"/>
      <c r="N69" s="962"/>
      <c r="O69" s="962"/>
      <c r="P69" s="963"/>
      <c r="Q69" s="964">
        <v>12</v>
      </c>
      <c r="R69" s="958"/>
      <c r="S69" s="958"/>
      <c r="T69" s="958"/>
      <c r="U69" s="958"/>
      <c r="V69" s="958">
        <v>11</v>
      </c>
      <c r="W69" s="958"/>
      <c r="X69" s="958"/>
      <c r="Y69" s="958"/>
      <c r="Z69" s="958"/>
      <c r="AA69" s="958">
        <v>1</v>
      </c>
      <c r="AB69" s="958"/>
      <c r="AC69" s="958"/>
      <c r="AD69" s="958"/>
      <c r="AE69" s="958"/>
      <c r="AF69" s="958">
        <v>1</v>
      </c>
      <c r="AG69" s="958"/>
      <c r="AH69" s="958"/>
      <c r="AI69" s="958"/>
      <c r="AJ69" s="958"/>
      <c r="AK69" s="958" t="s">
        <v>546</v>
      </c>
      <c r="AL69" s="958"/>
      <c r="AM69" s="958"/>
      <c r="AN69" s="958"/>
      <c r="AO69" s="958"/>
      <c r="AP69" s="958" t="s">
        <v>546</v>
      </c>
      <c r="AQ69" s="958"/>
      <c r="AR69" s="958"/>
      <c r="AS69" s="958"/>
      <c r="AT69" s="958"/>
      <c r="AU69" s="958" t="s">
        <v>546</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550</v>
      </c>
      <c r="C70" s="962"/>
      <c r="D70" s="962"/>
      <c r="E70" s="962"/>
      <c r="F70" s="962"/>
      <c r="G70" s="962"/>
      <c r="H70" s="962"/>
      <c r="I70" s="962"/>
      <c r="J70" s="962"/>
      <c r="K70" s="962"/>
      <c r="L70" s="962"/>
      <c r="M70" s="962"/>
      <c r="N70" s="962"/>
      <c r="O70" s="962"/>
      <c r="P70" s="963"/>
      <c r="Q70" s="964">
        <v>503</v>
      </c>
      <c r="R70" s="958"/>
      <c r="S70" s="958"/>
      <c r="T70" s="958"/>
      <c r="U70" s="958"/>
      <c r="V70" s="958">
        <v>171</v>
      </c>
      <c r="W70" s="958"/>
      <c r="X70" s="958"/>
      <c r="Y70" s="958"/>
      <c r="Z70" s="958"/>
      <c r="AA70" s="958">
        <v>332</v>
      </c>
      <c r="AB70" s="958"/>
      <c r="AC70" s="958"/>
      <c r="AD70" s="958"/>
      <c r="AE70" s="958"/>
      <c r="AF70" s="958">
        <v>332</v>
      </c>
      <c r="AG70" s="958"/>
      <c r="AH70" s="958"/>
      <c r="AI70" s="958"/>
      <c r="AJ70" s="958"/>
      <c r="AK70" s="958" t="s">
        <v>546</v>
      </c>
      <c r="AL70" s="958"/>
      <c r="AM70" s="958"/>
      <c r="AN70" s="958"/>
      <c r="AO70" s="958"/>
      <c r="AP70" s="958" t="s">
        <v>546</v>
      </c>
      <c r="AQ70" s="958"/>
      <c r="AR70" s="958"/>
      <c r="AS70" s="958"/>
      <c r="AT70" s="958"/>
      <c r="AU70" s="958" t="s">
        <v>546</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551</v>
      </c>
      <c r="C71" s="962"/>
      <c r="D71" s="962"/>
      <c r="E71" s="962"/>
      <c r="F71" s="962"/>
      <c r="G71" s="962"/>
      <c r="H71" s="962"/>
      <c r="I71" s="962"/>
      <c r="J71" s="962"/>
      <c r="K71" s="962"/>
      <c r="L71" s="962"/>
      <c r="M71" s="962"/>
      <c r="N71" s="962"/>
      <c r="O71" s="962"/>
      <c r="P71" s="963"/>
      <c r="Q71" s="964">
        <v>684</v>
      </c>
      <c r="R71" s="958"/>
      <c r="S71" s="958"/>
      <c r="T71" s="958"/>
      <c r="U71" s="958"/>
      <c r="V71" s="958">
        <v>181</v>
      </c>
      <c r="W71" s="958"/>
      <c r="X71" s="958"/>
      <c r="Y71" s="958"/>
      <c r="Z71" s="958"/>
      <c r="AA71" s="958">
        <v>503</v>
      </c>
      <c r="AB71" s="958"/>
      <c r="AC71" s="958"/>
      <c r="AD71" s="958"/>
      <c r="AE71" s="958"/>
      <c r="AF71" s="958">
        <v>503</v>
      </c>
      <c r="AG71" s="958"/>
      <c r="AH71" s="958"/>
      <c r="AI71" s="958"/>
      <c r="AJ71" s="958"/>
      <c r="AK71" s="958" t="s">
        <v>546</v>
      </c>
      <c r="AL71" s="958"/>
      <c r="AM71" s="958"/>
      <c r="AN71" s="958"/>
      <c r="AO71" s="958"/>
      <c r="AP71" s="958" t="s">
        <v>546</v>
      </c>
      <c r="AQ71" s="958"/>
      <c r="AR71" s="958"/>
      <c r="AS71" s="958"/>
      <c r="AT71" s="958"/>
      <c r="AU71" s="958" t="s">
        <v>546</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552</v>
      </c>
      <c r="C72" s="962"/>
      <c r="D72" s="962"/>
      <c r="E72" s="962"/>
      <c r="F72" s="962"/>
      <c r="G72" s="962"/>
      <c r="H72" s="962"/>
      <c r="I72" s="962"/>
      <c r="J72" s="962"/>
      <c r="K72" s="962"/>
      <c r="L72" s="962"/>
      <c r="M72" s="962"/>
      <c r="N72" s="962"/>
      <c r="O72" s="962"/>
      <c r="P72" s="963"/>
      <c r="Q72" s="964">
        <v>871279</v>
      </c>
      <c r="R72" s="958"/>
      <c r="S72" s="958"/>
      <c r="T72" s="958"/>
      <c r="U72" s="958"/>
      <c r="V72" s="958">
        <v>850651</v>
      </c>
      <c r="W72" s="958"/>
      <c r="X72" s="958"/>
      <c r="Y72" s="958"/>
      <c r="Z72" s="958"/>
      <c r="AA72" s="958">
        <v>20628</v>
      </c>
      <c r="AB72" s="958"/>
      <c r="AC72" s="958"/>
      <c r="AD72" s="958"/>
      <c r="AE72" s="958"/>
      <c r="AF72" s="958">
        <v>20628</v>
      </c>
      <c r="AG72" s="958"/>
      <c r="AH72" s="958"/>
      <c r="AI72" s="958"/>
      <c r="AJ72" s="958"/>
      <c r="AK72" s="958">
        <v>10502</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553</v>
      </c>
      <c r="C73" s="962"/>
      <c r="D73" s="962"/>
      <c r="E73" s="962"/>
      <c r="F73" s="962"/>
      <c r="G73" s="962"/>
      <c r="H73" s="962"/>
      <c r="I73" s="962"/>
      <c r="J73" s="962"/>
      <c r="K73" s="962"/>
      <c r="L73" s="962"/>
      <c r="M73" s="962"/>
      <c r="N73" s="962"/>
      <c r="O73" s="962"/>
      <c r="P73" s="963"/>
      <c r="Q73" s="964">
        <v>2510</v>
      </c>
      <c r="R73" s="958"/>
      <c r="S73" s="958"/>
      <c r="T73" s="958"/>
      <c r="U73" s="958"/>
      <c r="V73" s="958">
        <v>2374</v>
      </c>
      <c r="W73" s="958"/>
      <c r="X73" s="958"/>
      <c r="Y73" s="958"/>
      <c r="Z73" s="958"/>
      <c r="AA73" s="958">
        <v>136</v>
      </c>
      <c r="AB73" s="958"/>
      <c r="AC73" s="958"/>
      <c r="AD73" s="958"/>
      <c r="AE73" s="958"/>
      <c r="AF73" s="958">
        <v>125</v>
      </c>
      <c r="AG73" s="958"/>
      <c r="AH73" s="958"/>
      <c r="AI73" s="958"/>
      <c r="AJ73" s="958"/>
      <c r="AK73" s="958" t="s">
        <v>546</v>
      </c>
      <c r="AL73" s="958"/>
      <c r="AM73" s="958"/>
      <c r="AN73" s="958"/>
      <c r="AO73" s="958"/>
      <c r="AP73" s="958" t="s">
        <v>546</v>
      </c>
      <c r="AQ73" s="958"/>
      <c r="AR73" s="958"/>
      <c r="AS73" s="958"/>
      <c r="AT73" s="958"/>
      <c r="AU73" s="958" t="s">
        <v>546</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293</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293</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293</v>
      </c>
      <c r="DR109" s="883"/>
      <c r="DS109" s="883"/>
      <c r="DT109" s="883"/>
      <c r="DU109" s="884"/>
      <c r="DV109" s="885" t="s">
        <v>410</v>
      </c>
      <c r="DW109" s="883"/>
      <c r="DX109" s="883"/>
      <c r="DY109" s="883"/>
      <c r="DZ109" s="916"/>
    </row>
    <row r="110" spans="1:131" s="224"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771295</v>
      </c>
      <c r="AB110" s="876"/>
      <c r="AC110" s="876"/>
      <c r="AD110" s="876"/>
      <c r="AE110" s="877"/>
      <c r="AF110" s="878">
        <v>880983</v>
      </c>
      <c r="AG110" s="876"/>
      <c r="AH110" s="876"/>
      <c r="AI110" s="876"/>
      <c r="AJ110" s="877"/>
      <c r="AK110" s="878">
        <v>897759</v>
      </c>
      <c r="AL110" s="876"/>
      <c r="AM110" s="876"/>
      <c r="AN110" s="876"/>
      <c r="AO110" s="877"/>
      <c r="AP110" s="879">
        <v>14.1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8804269</v>
      </c>
      <c r="BR110" s="829"/>
      <c r="BS110" s="829"/>
      <c r="BT110" s="829"/>
      <c r="BU110" s="829"/>
      <c r="BV110" s="829">
        <v>8429797</v>
      </c>
      <c r="BW110" s="829"/>
      <c r="BX110" s="829"/>
      <c r="BY110" s="829"/>
      <c r="BZ110" s="829"/>
      <c r="CA110" s="829">
        <v>8164521</v>
      </c>
      <c r="CB110" s="829"/>
      <c r="CC110" s="829"/>
      <c r="CD110" s="829"/>
      <c r="CE110" s="829"/>
      <c r="CF110" s="853">
        <v>128</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257073</v>
      </c>
      <c r="BR111" s="804"/>
      <c r="BS111" s="804"/>
      <c r="BT111" s="804"/>
      <c r="BU111" s="804"/>
      <c r="BV111" s="804">
        <v>169024</v>
      </c>
      <c r="BW111" s="804"/>
      <c r="BX111" s="804"/>
      <c r="BY111" s="804"/>
      <c r="BZ111" s="804"/>
      <c r="CA111" s="804">
        <v>81985</v>
      </c>
      <c r="CB111" s="804"/>
      <c r="CC111" s="804"/>
      <c r="CD111" s="804"/>
      <c r="CE111" s="804"/>
      <c r="CF111" s="862">
        <v>1.3</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1092104</v>
      </c>
      <c r="BR112" s="804"/>
      <c r="BS112" s="804"/>
      <c r="BT112" s="804"/>
      <c r="BU112" s="804"/>
      <c r="BV112" s="804">
        <v>928908</v>
      </c>
      <c r="BW112" s="804"/>
      <c r="BX112" s="804"/>
      <c r="BY112" s="804"/>
      <c r="BZ112" s="804"/>
      <c r="CA112" s="804">
        <v>996495</v>
      </c>
      <c r="CB112" s="804"/>
      <c r="CC112" s="804"/>
      <c r="CD112" s="804"/>
      <c r="CE112" s="804"/>
      <c r="CF112" s="862">
        <v>15.6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256511</v>
      </c>
      <c r="AB113" s="906"/>
      <c r="AC113" s="906"/>
      <c r="AD113" s="906"/>
      <c r="AE113" s="907"/>
      <c r="AF113" s="908">
        <v>253421</v>
      </c>
      <c r="AG113" s="906"/>
      <c r="AH113" s="906"/>
      <c r="AI113" s="906"/>
      <c r="AJ113" s="907"/>
      <c r="AK113" s="908">
        <v>200411</v>
      </c>
      <c r="AL113" s="906"/>
      <c r="AM113" s="906"/>
      <c r="AN113" s="906"/>
      <c r="AO113" s="907"/>
      <c r="AP113" s="909">
        <v>3.1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131246</v>
      </c>
      <c r="BR113" s="804"/>
      <c r="BS113" s="804"/>
      <c r="BT113" s="804"/>
      <c r="BU113" s="804"/>
      <c r="BV113" s="804">
        <v>31340</v>
      </c>
      <c r="BW113" s="804"/>
      <c r="BX113" s="804"/>
      <c r="BY113" s="804"/>
      <c r="BZ113" s="804"/>
      <c r="CA113" s="804" t="s">
        <v>122</v>
      </c>
      <c r="CB113" s="804"/>
      <c r="CC113" s="804"/>
      <c r="CD113" s="804"/>
      <c r="CE113" s="804"/>
      <c r="CF113" s="862" t="s">
        <v>122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163087</v>
      </c>
      <c r="AB114" s="767"/>
      <c r="AC114" s="767"/>
      <c r="AD114" s="767"/>
      <c r="AE114" s="768"/>
      <c r="AF114" s="769">
        <v>101035</v>
      </c>
      <c r="AG114" s="767"/>
      <c r="AH114" s="767"/>
      <c r="AI114" s="767"/>
      <c r="AJ114" s="768"/>
      <c r="AK114" s="769">
        <v>31689</v>
      </c>
      <c r="AL114" s="767"/>
      <c r="AM114" s="767"/>
      <c r="AN114" s="767"/>
      <c r="AO114" s="768"/>
      <c r="AP114" s="811">
        <v>0.5</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t="s">
        <v>122</v>
      </c>
      <c r="BR114" s="804"/>
      <c r="BS114" s="804"/>
      <c r="BT114" s="804"/>
      <c r="BU114" s="804"/>
      <c r="BV114" s="804" t="s">
        <v>122</v>
      </c>
      <c r="BW114" s="804"/>
      <c r="BX114" s="804"/>
      <c r="BY114" s="804"/>
      <c r="BZ114" s="804"/>
      <c r="CA114" s="804" t="s">
        <v>122</v>
      </c>
      <c r="CB114" s="804"/>
      <c r="CC114" s="804"/>
      <c r="CD114" s="804"/>
      <c r="CE114" s="804"/>
      <c r="CF114" s="862" t="s">
        <v>122</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524</v>
      </c>
      <c r="AB115" s="906"/>
      <c r="AC115" s="906"/>
      <c r="AD115" s="906"/>
      <c r="AE115" s="907"/>
      <c r="AF115" s="908">
        <v>343</v>
      </c>
      <c r="AG115" s="906"/>
      <c r="AH115" s="906"/>
      <c r="AI115" s="906"/>
      <c r="AJ115" s="907"/>
      <c r="AK115" s="908">
        <v>265</v>
      </c>
      <c r="AL115" s="906"/>
      <c r="AM115" s="906"/>
      <c r="AN115" s="906"/>
      <c r="AO115" s="907"/>
      <c r="AP115" s="909">
        <v>0</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v>9183</v>
      </c>
      <c r="BR115" s="804"/>
      <c r="BS115" s="804"/>
      <c r="BT115" s="804"/>
      <c r="BU115" s="804"/>
      <c r="BV115" s="804">
        <v>8627</v>
      </c>
      <c r="BW115" s="804"/>
      <c r="BX115" s="804"/>
      <c r="BY115" s="804"/>
      <c r="BZ115" s="804"/>
      <c r="CA115" s="804">
        <v>8071</v>
      </c>
      <c r="CB115" s="804"/>
      <c r="CC115" s="804"/>
      <c r="CD115" s="804"/>
      <c r="CE115" s="804"/>
      <c r="CF115" s="862">
        <v>0.1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1191417</v>
      </c>
      <c r="AB117" s="890"/>
      <c r="AC117" s="890"/>
      <c r="AD117" s="890"/>
      <c r="AE117" s="891"/>
      <c r="AF117" s="892">
        <v>1235782</v>
      </c>
      <c r="AG117" s="890"/>
      <c r="AH117" s="890"/>
      <c r="AI117" s="890"/>
      <c r="AJ117" s="891"/>
      <c r="AK117" s="892">
        <v>1130124</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293</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176</v>
      </c>
      <c r="BA119" s="245"/>
      <c r="BB119" s="245"/>
      <c r="BC119" s="245"/>
      <c r="BD119" s="245"/>
      <c r="BE119" s="245"/>
      <c r="BF119" s="245"/>
      <c r="BG119" s="245"/>
      <c r="BH119" s="245"/>
      <c r="BI119" s="245"/>
      <c r="BJ119" s="245"/>
      <c r="BK119" s="245"/>
      <c r="BL119" s="245"/>
      <c r="BM119" s="245"/>
      <c r="BN119" s="245"/>
      <c r="BO119" s="864" t="s">
        <v>440</v>
      </c>
      <c r="BP119" s="865"/>
      <c r="BQ119" s="866">
        <v>10293875</v>
      </c>
      <c r="BR119" s="832"/>
      <c r="BS119" s="832"/>
      <c r="BT119" s="832"/>
      <c r="BU119" s="832"/>
      <c r="BV119" s="832">
        <v>9567696</v>
      </c>
      <c r="BW119" s="832"/>
      <c r="BX119" s="832"/>
      <c r="BY119" s="832"/>
      <c r="BZ119" s="832"/>
      <c r="CA119" s="832">
        <v>9251072</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257073</v>
      </c>
      <c r="DH119" s="751"/>
      <c r="DI119" s="751"/>
      <c r="DJ119" s="751"/>
      <c r="DK119" s="752"/>
      <c r="DL119" s="753">
        <v>169024</v>
      </c>
      <c r="DM119" s="751"/>
      <c r="DN119" s="751"/>
      <c r="DO119" s="751"/>
      <c r="DP119" s="752"/>
      <c r="DQ119" s="753">
        <v>81985</v>
      </c>
      <c r="DR119" s="751"/>
      <c r="DS119" s="751"/>
      <c r="DT119" s="751"/>
      <c r="DU119" s="752"/>
      <c r="DV119" s="835">
        <v>1.3</v>
      </c>
      <c r="DW119" s="836"/>
      <c r="DX119" s="836"/>
      <c r="DY119" s="836"/>
      <c r="DZ119" s="837"/>
    </row>
    <row r="120" spans="1:130" s="224"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5425289</v>
      </c>
      <c r="BR120" s="829"/>
      <c r="BS120" s="829"/>
      <c r="BT120" s="829"/>
      <c r="BU120" s="829"/>
      <c r="BV120" s="829">
        <v>5440544</v>
      </c>
      <c r="BW120" s="829"/>
      <c r="BX120" s="829"/>
      <c r="BY120" s="829"/>
      <c r="BZ120" s="829"/>
      <c r="CA120" s="829">
        <v>5229202</v>
      </c>
      <c r="CB120" s="829"/>
      <c r="CC120" s="829"/>
      <c r="CD120" s="829"/>
      <c r="CE120" s="829"/>
      <c r="CF120" s="853">
        <v>82</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1092104</v>
      </c>
      <c r="DH120" s="829"/>
      <c r="DI120" s="829"/>
      <c r="DJ120" s="829"/>
      <c r="DK120" s="829"/>
      <c r="DL120" s="829">
        <v>928908</v>
      </c>
      <c r="DM120" s="829"/>
      <c r="DN120" s="829"/>
      <c r="DO120" s="829"/>
      <c r="DP120" s="829"/>
      <c r="DQ120" s="829">
        <v>996495</v>
      </c>
      <c r="DR120" s="829"/>
      <c r="DS120" s="829"/>
      <c r="DT120" s="829"/>
      <c r="DU120" s="829"/>
      <c r="DV120" s="830">
        <v>15.6</v>
      </c>
      <c r="DW120" s="830"/>
      <c r="DX120" s="830"/>
      <c r="DY120" s="830"/>
      <c r="DZ120" s="831"/>
    </row>
    <row r="121" spans="1:130" s="224"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204786</v>
      </c>
      <c r="BR121" s="804"/>
      <c r="BS121" s="804"/>
      <c r="BT121" s="804"/>
      <c r="BU121" s="804"/>
      <c r="BV121" s="804">
        <v>233838</v>
      </c>
      <c r="BW121" s="804"/>
      <c r="BX121" s="804"/>
      <c r="BY121" s="804"/>
      <c r="BZ121" s="804"/>
      <c r="CA121" s="804">
        <v>266405</v>
      </c>
      <c r="CB121" s="804"/>
      <c r="CC121" s="804"/>
      <c r="CD121" s="804"/>
      <c r="CE121" s="804"/>
      <c r="CF121" s="862">
        <v>4.2</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9009210</v>
      </c>
      <c r="BR122" s="832"/>
      <c r="BS122" s="832"/>
      <c r="BT122" s="832"/>
      <c r="BU122" s="832"/>
      <c r="BV122" s="832">
        <v>8388868</v>
      </c>
      <c r="BW122" s="832"/>
      <c r="BX122" s="832"/>
      <c r="BY122" s="832"/>
      <c r="BZ122" s="832"/>
      <c r="CA122" s="832">
        <v>7908933</v>
      </c>
      <c r="CB122" s="832"/>
      <c r="CC122" s="832"/>
      <c r="CD122" s="832"/>
      <c r="CE122" s="832"/>
      <c r="CF122" s="833">
        <v>124</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176</v>
      </c>
      <c r="BA123" s="245"/>
      <c r="BB123" s="245"/>
      <c r="BC123" s="245"/>
      <c r="BD123" s="245"/>
      <c r="BE123" s="245"/>
      <c r="BF123" s="245"/>
      <c r="BG123" s="245"/>
      <c r="BH123" s="245"/>
      <c r="BI123" s="245"/>
      <c r="BJ123" s="245"/>
      <c r="BK123" s="245"/>
      <c r="BL123" s="245"/>
      <c r="BM123" s="245"/>
      <c r="BN123" s="245"/>
      <c r="BO123" s="864" t="s">
        <v>448</v>
      </c>
      <c r="BP123" s="865"/>
      <c r="BQ123" s="819">
        <v>14639285</v>
      </c>
      <c r="BR123" s="820"/>
      <c r="BS123" s="820"/>
      <c r="BT123" s="820"/>
      <c r="BU123" s="820"/>
      <c r="BV123" s="820">
        <v>14063250</v>
      </c>
      <c r="BW123" s="820"/>
      <c r="BX123" s="820"/>
      <c r="BY123" s="820"/>
      <c r="BZ123" s="820"/>
      <c r="CA123" s="820">
        <v>13404540</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524</v>
      </c>
      <c r="AB126" s="767"/>
      <c r="AC126" s="767"/>
      <c r="AD126" s="767"/>
      <c r="AE126" s="768"/>
      <c r="AF126" s="769">
        <v>343</v>
      </c>
      <c r="AG126" s="767"/>
      <c r="AH126" s="767"/>
      <c r="AI126" s="767"/>
      <c r="AJ126" s="768"/>
      <c r="AK126" s="769">
        <v>265</v>
      </c>
      <c r="AL126" s="767"/>
      <c r="AM126" s="767"/>
      <c r="AN126" s="767"/>
      <c r="AO126" s="768"/>
      <c r="AP126" s="811">
        <v>0</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68733</v>
      </c>
      <c r="AB128" s="788"/>
      <c r="AC128" s="788"/>
      <c r="AD128" s="788"/>
      <c r="AE128" s="789"/>
      <c r="AF128" s="790">
        <v>99927</v>
      </c>
      <c r="AG128" s="788"/>
      <c r="AH128" s="788"/>
      <c r="AI128" s="788"/>
      <c r="AJ128" s="789"/>
      <c r="AK128" s="790">
        <v>94915</v>
      </c>
      <c r="AL128" s="788"/>
      <c r="AM128" s="788"/>
      <c r="AN128" s="788"/>
      <c r="AO128" s="789"/>
      <c r="AP128" s="791"/>
      <c r="AQ128" s="792"/>
      <c r="AR128" s="792"/>
      <c r="AS128" s="792"/>
      <c r="AT128" s="793"/>
      <c r="AU128" s="226"/>
      <c r="AV128" s="226"/>
      <c r="AW128" s="226"/>
      <c r="AX128" s="794" t="s">
        <v>462</v>
      </c>
      <c r="AY128" s="795"/>
      <c r="AZ128" s="795"/>
      <c r="BA128" s="795"/>
      <c r="BB128" s="795"/>
      <c r="BC128" s="795"/>
      <c r="BD128" s="795"/>
      <c r="BE128" s="796"/>
      <c r="BF128" s="773" t="s">
        <v>122</v>
      </c>
      <c r="BG128" s="774"/>
      <c r="BH128" s="774"/>
      <c r="BI128" s="774"/>
      <c r="BJ128" s="774"/>
      <c r="BK128" s="774"/>
      <c r="BL128" s="797"/>
      <c r="BM128" s="773">
        <v>13.96</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v>9183</v>
      </c>
      <c r="DH128" s="778"/>
      <c r="DI128" s="778"/>
      <c r="DJ128" s="778"/>
      <c r="DK128" s="778"/>
      <c r="DL128" s="778">
        <v>8627</v>
      </c>
      <c r="DM128" s="778"/>
      <c r="DN128" s="778"/>
      <c r="DO128" s="778"/>
      <c r="DP128" s="778"/>
      <c r="DQ128" s="778">
        <v>8071</v>
      </c>
      <c r="DR128" s="778"/>
      <c r="DS128" s="778"/>
      <c r="DT128" s="778"/>
      <c r="DU128" s="778"/>
      <c r="DV128" s="779">
        <v>0.1</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7308636</v>
      </c>
      <c r="AB129" s="767"/>
      <c r="AC129" s="767"/>
      <c r="AD129" s="767"/>
      <c r="AE129" s="768"/>
      <c r="AF129" s="769">
        <v>7149784</v>
      </c>
      <c r="AG129" s="767"/>
      <c r="AH129" s="767"/>
      <c r="AI129" s="767"/>
      <c r="AJ129" s="768"/>
      <c r="AK129" s="769">
        <v>7269474</v>
      </c>
      <c r="AL129" s="767"/>
      <c r="AM129" s="767"/>
      <c r="AN129" s="767"/>
      <c r="AO129" s="768"/>
      <c r="AP129" s="770"/>
      <c r="AQ129" s="771"/>
      <c r="AR129" s="771"/>
      <c r="AS129" s="771"/>
      <c r="AT129" s="772"/>
      <c r="AU129" s="227"/>
      <c r="AV129" s="227"/>
      <c r="AW129" s="227"/>
      <c r="AX129" s="738" t="s">
        <v>465</v>
      </c>
      <c r="AY129" s="739"/>
      <c r="AZ129" s="739"/>
      <c r="BA129" s="739"/>
      <c r="BB129" s="739"/>
      <c r="BC129" s="739"/>
      <c r="BD129" s="739"/>
      <c r="BE129" s="740"/>
      <c r="BF129" s="757" t="s">
        <v>122</v>
      </c>
      <c r="BG129" s="758"/>
      <c r="BH129" s="758"/>
      <c r="BI129" s="758"/>
      <c r="BJ129" s="758"/>
      <c r="BK129" s="758"/>
      <c r="BL129" s="759"/>
      <c r="BM129" s="757">
        <v>18.96</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951106</v>
      </c>
      <c r="AB130" s="767"/>
      <c r="AC130" s="767"/>
      <c r="AD130" s="767"/>
      <c r="AE130" s="768"/>
      <c r="AF130" s="769">
        <v>906495</v>
      </c>
      <c r="AG130" s="767"/>
      <c r="AH130" s="767"/>
      <c r="AI130" s="767"/>
      <c r="AJ130" s="768"/>
      <c r="AK130" s="769">
        <v>892094</v>
      </c>
      <c r="AL130" s="767"/>
      <c r="AM130" s="767"/>
      <c r="AN130" s="767"/>
      <c r="AO130" s="768"/>
      <c r="AP130" s="770"/>
      <c r="AQ130" s="771"/>
      <c r="AR130" s="771"/>
      <c r="AS130" s="771"/>
      <c r="AT130" s="772"/>
      <c r="AU130" s="227"/>
      <c r="AV130" s="227"/>
      <c r="AW130" s="227"/>
      <c r="AX130" s="738" t="s">
        <v>468</v>
      </c>
      <c r="AY130" s="739"/>
      <c r="AZ130" s="739"/>
      <c r="BA130" s="739"/>
      <c r="BB130" s="739"/>
      <c r="BC130" s="739"/>
      <c r="BD130" s="739"/>
      <c r="BE130" s="740"/>
      <c r="BF130" s="741">
        <v>2.8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6357530</v>
      </c>
      <c r="AB131" s="751"/>
      <c r="AC131" s="751"/>
      <c r="AD131" s="751"/>
      <c r="AE131" s="752"/>
      <c r="AF131" s="753">
        <v>6243289</v>
      </c>
      <c r="AG131" s="751"/>
      <c r="AH131" s="751"/>
      <c r="AI131" s="751"/>
      <c r="AJ131" s="752"/>
      <c r="AK131" s="753">
        <v>6377380</v>
      </c>
      <c r="AL131" s="751"/>
      <c r="AM131" s="751"/>
      <c r="AN131" s="751"/>
      <c r="AO131" s="752"/>
      <c r="AP131" s="754"/>
      <c r="AQ131" s="755"/>
      <c r="AR131" s="755"/>
      <c r="AS131" s="755"/>
      <c r="AT131" s="756"/>
      <c r="AU131" s="227"/>
      <c r="AV131" s="227"/>
      <c r="AW131" s="227"/>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2.6988154199999999</v>
      </c>
      <c r="AB132" s="732"/>
      <c r="AC132" s="732"/>
      <c r="AD132" s="732"/>
      <c r="AE132" s="733"/>
      <c r="AF132" s="734">
        <v>3.6737046769999999</v>
      </c>
      <c r="AG132" s="732"/>
      <c r="AH132" s="732"/>
      <c r="AI132" s="732"/>
      <c r="AJ132" s="733"/>
      <c r="AK132" s="734">
        <v>2.2441033780000001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3</v>
      </c>
      <c r="AB133" s="711"/>
      <c r="AC133" s="711"/>
      <c r="AD133" s="711"/>
      <c r="AE133" s="712"/>
      <c r="AF133" s="710">
        <v>2.8</v>
      </c>
      <c r="AG133" s="711"/>
      <c r="AH133" s="711"/>
      <c r="AI133" s="711"/>
      <c r="AJ133" s="712"/>
      <c r="AK133" s="710">
        <v>2.8</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4LGcFl93zUKrCXza+HPgNxs33CErLo1bN+QYe6tai1H4T1XvBRPujGecq7+eOtVtcqa1cdTLJERTQ7EZFyThvg==" saltValue="MGuLwnNYCWNxWZtDlRra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40" workbookViewId="0">
      <selection activeCell="AV51" sqref="AV51"/>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TTyO4fG5ru2TUwWlR1zu1CagVmJNUn0JCsRemSUTaJuKAQJYihnRs5dhr1RZeyAbCAUw6GYa7+9Fdq8DtNqx5g==" saltValue="do9mcWkXMUd5VC3e0xyl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zoomScaleNormal="100" zoomScaleSheetLayoutView="100"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ZbapapKH+EP6LSIf+ygsyMLlb7AUcr58VFMOJ7lcDGULIbQ3f7SifE2FB5vBCdKkg24BXzU2mP+LBJ15C/zug==" saltValue="iAO3jNrZHP8KgrGMQRN9T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05" t="s">
        <v>477</v>
      </c>
      <c r="AP7" s="265"/>
      <c r="AQ7" s="266" t="s">
        <v>478</v>
      </c>
      <c r="AR7" s="267"/>
    </row>
    <row r="8" spans="1:46" x14ac:dyDescent="0.15">
      <c r="A8" s="259"/>
      <c r="AK8" s="268"/>
      <c r="AL8" s="269"/>
      <c r="AM8" s="269"/>
      <c r="AN8" s="270"/>
      <c r="AO8" s="1106"/>
      <c r="AP8" s="271" t="s">
        <v>479</v>
      </c>
      <c r="AQ8" s="272" t="s">
        <v>480</v>
      </c>
      <c r="AR8" s="273" t="s">
        <v>481</v>
      </c>
    </row>
    <row r="9" spans="1:46" x14ac:dyDescent="0.15">
      <c r="A9" s="259"/>
      <c r="AK9" s="1117" t="s">
        <v>482</v>
      </c>
      <c r="AL9" s="1118"/>
      <c r="AM9" s="1118"/>
      <c r="AN9" s="1119"/>
      <c r="AO9" s="274">
        <v>2677579</v>
      </c>
      <c r="AP9" s="274">
        <v>92013</v>
      </c>
      <c r="AQ9" s="275">
        <v>67248</v>
      </c>
      <c r="AR9" s="276">
        <v>36.799999999999997</v>
      </c>
    </row>
    <row r="10" spans="1:46" ht="13.5" customHeight="1" x14ac:dyDescent="0.15">
      <c r="A10" s="259"/>
      <c r="AK10" s="1117" t="s">
        <v>483</v>
      </c>
      <c r="AL10" s="1118"/>
      <c r="AM10" s="1118"/>
      <c r="AN10" s="1119"/>
      <c r="AO10" s="277">
        <v>9630</v>
      </c>
      <c r="AP10" s="277">
        <v>331</v>
      </c>
      <c r="AQ10" s="278">
        <v>9038</v>
      </c>
      <c r="AR10" s="279">
        <v>-96.3</v>
      </c>
    </row>
    <row r="11" spans="1:46" ht="13.5" customHeight="1" x14ac:dyDescent="0.15">
      <c r="A11" s="259"/>
      <c r="AK11" s="1117" t="s">
        <v>484</v>
      </c>
      <c r="AL11" s="1118"/>
      <c r="AM11" s="1118"/>
      <c r="AN11" s="1119"/>
      <c r="AO11" s="277" t="s">
        <v>485</v>
      </c>
      <c r="AP11" s="277" t="s">
        <v>485</v>
      </c>
      <c r="AQ11" s="278">
        <v>320</v>
      </c>
      <c r="AR11" s="279" t="s">
        <v>485</v>
      </c>
    </row>
    <row r="12" spans="1:46" ht="13.5" customHeight="1" x14ac:dyDescent="0.15">
      <c r="A12" s="259"/>
      <c r="AK12" s="1117" t="s">
        <v>486</v>
      </c>
      <c r="AL12" s="1118"/>
      <c r="AM12" s="1118"/>
      <c r="AN12" s="1119"/>
      <c r="AO12" s="277" t="s">
        <v>485</v>
      </c>
      <c r="AP12" s="277" t="s">
        <v>485</v>
      </c>
      <c r="AQ12" s="278">
        <v>22</v>
      </c>
      <c r="AR12" s="279" t="s">
        <v>485</v>
      </c>
    </row>
    <row r="13" spans="1:46" ht="13.5" customHeight="1" x14ac:dyDescent="0.15">
      <c r="A13" s="259"/>
      <c r="AK13" s="1117" t="s">
        <v>487</v>
      </c>
      <c r="AL13" s="1118"/>
      <c r="AM13" s="1118"/>
      <c r="AN13" s="1119"/>
      <c r="AO13" s="277">
        <v>63012</v>
      </c>
      <c r="AP13" s="277">
        <v>2165</v>
      </c>
      <c r="AQ13" s="278">
        <v>2764</v>
      </c>
      <c r="AR13" s="279">
        <v>-21.7</v>
      </c>
    </row>
    <row r="14" spans="1:46" ht="13.5" customHeight="1" x14ac:dyDescent="0.15">
      <c r="A14" s="259"/>
      <c r="AK14" s="1117" t="s">
        <v>488</v>
      </c>
      <c r="AL14" s="1118"/>
      <c r="AM14" s="1118"/>
      <c r="AN14" s="1119"/>
      <c r="AO14" s="277">
        <v>18640</v>
      </c>
      <c r="AP14" s="277">
        <v>641</v>
      </c>
      <c r="AQ14" s="278">
        <v>1165</v>
      </c>
      <c r="AR14" s="279">
        <v>-45</v>
      </c>
    </row>
    <row r="15" spans="1:46" ht="13.5" customHeight="1" x14ac:dyDescent="0.15">
      <c r="A15" s="259"/>
      <c r="AK15" s="1120" t="s">
        <v>489</v>
      </c>
      <c r="AL15" s="1121"/>
      <c r="AM15" s="1121"/>
      <c r="AN15" s="1122"/>
      <c r="AO15" s="277">
        <v>-156750</v>
      </c>
      <c r="AP15" s="277">
        <v>-5387</v>
      </c>
      <c r="AQ15" s="278">
        <v>-3941</v>
      </c>
      <c r="AR15" s="279">
        <v>36.700000000000003</v>
      </c>
    </row>
    <row r="16" spans="1:46" x14ac:dyDescent="0.15">
      <c r="A16" s="259"/>
      <c r="AK16" s="1120" t="s">
        <v>176</v>
      </c>
      <c r="AL16" s="1121"/>
      <c r="AM16" s="1121"/>
      <c r="AN16" s="1122"/>
      <c r="AO16" s="277">
        <v>2612111</v>
      </c>
      <c r="AP16" s="277">
        <v>89763</v>
      </c>
      <c r="AQ16" s="278">
        <v>76616</v>
      </c>
      <c r="AR16" s="279">
        <v>17.2</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23" t="s">
        <v>494</v>
      </c>
      <c r="AL21" s="1124"/>
      <c r="AM21" s="1124"/>
      <c r="AN21" s="1125"/>
      <c r="AO21" s="289">
        <v>8.32</v>
      </c>
      <c r="AP21" s="290">
        <v>6.73</v>
      </c>
      <c r="AQ21" s="291">
        <v>1.59</v>
      </c>
      <c r="AS21" s="292"/>
      <c r="AT21" s="288"/>
    </row>
    <row r="22" spans="1:46" s="260" customFormat="1" x14ac:dyDescent="0.15">
      <c r="A22" s="288"/>
      <c r="AK22" s="1123" t="s">
        <v>495</v>
      </c>
      <c r="AL22" s="1124"/>
      <c r="AM22" s="1124"/>
      <c r="AN22" s="1125"/>
      <c r="AO22" s="293">
        <v>99.2</v>
      </c>
      <c r="AP22" s="294">
        <v>96.9</v>
      </c>
      <c r="AQ22" s="295">
        <v>2.2999999999999998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05" t="s">
        <v>477</v>
      </c>
      <c r="AP30" s="265"/>
      <c r="AQ30" s="266" t="s">
        <v>478</v>
      </c>
      <c r="AR30" s="267"/>
    </row>
    <row r="31" spans="1:46" x14ac:dyDescent="0.15">
      <c r="A31" s="259"/>
      <c r="AK31" s="268"/>
      <c r="AL31" s="269"/>
      <c r="AM31" s="269"/>
      <c r="AN31" s="270"/>
      <c r="AO31" s="1106"/>
      <c r="AP31" s="271" t="s">
        <v>479</v>
      </c>
      <c r="AQ31" s="272" t="s">
        <v>480</v>
      </c>
      <c r="AR31" s="273" t="s">
        <v>481</v>
      </c>
    </row>
    <row r="32" spans="1:46" ht="27" customHeight="1" x14ac:dyDescent="0.15">
      <c r="A32" s="259"/>
      <c r="AK32" s="1107" t="s">
        <v>499</v>
      </c>
      <c r="AL32" s="1108"/>
      <c r="AM32" s="1108"/>
      <c r="AN32" s="1109"/>
      <c r="AO32" s="303">
        <v>897759</v>
      </c>
      <c r="AP32" s="303">
        <v>30851</v>
      </c>
      <c r="AQ32" s="304">
        <v>33390</v>
      </c>
      <c r="AR32" s="305">
        <v>-7.6</v>
      </c>
    </row>
    <row r="33" spans="1:46" ht="13.5" customHeight="1" x14ac:dyDescent="0.15">
      <c r="A33" s="259"/>
      <c r="AK33" s="1107" t="s">
        <v>500</v>
      </c>
      <c r="AL33" s="1108"/>
      <c r="AM33" s="1108"/>
      <c r="AN33" s="1109"/>
      <c r="AO33" s="303" t="s">
        <v>485</v>
      </c>
      <c r="AP33" s="303" t="s">
        <v>485</v>
      </c>
      <c r="AQ33" s="304" t="s">
        <v>485</v>
      </c>
      <c r="AR33" s="305" t="s">
        <v>485</v>
      </c>
    </row>
    <row r="34" spans="1:46" ht="27" customHeight="1" x14ac:dyDescent="0.15">
      <c r="A34" s="259"/>
      <c r="AK34" s="1107" t="s">
        <v>501</v>
      </c>
      <c r="AL34" s="1108"/>
      <c r="AM34" s="1108"/>
      <c r="AN34" s="1109"/>
      <c r="AO34" s="303" t="s">
        <v>485</v>
      </c>
      <c r="AP34" s="303" t="s">
        <v>485</v>
      </c>
      <c r="AQ34" s="304" t="s">
        <v>485</v>
      </c>
      <c r="AR34" s="305" t="s">
        <v>485</v>
      </c>
    </row>
    <row r="35" spans="1:46" ht="27" customHeight="1" x14ac:dyDescent="0.15">
      <c r="A35" s="259"/>
      <c r="AK35" s="1107" t="s">
        <v>502</v>
      </c>
      <c r="AL35" s="1108"/>
      <c r="AM35" s="1108"/>
      <c r="AN35" s="1109"/>
      <c r="AO35" s="303">
        <v>200411</v>
      </c>
      <c r="AP35" s="303">
        <v>6887</v>
      </c>
      <c r="AQ35" s="304">
        <v>8851</v>
      </c>
      <c r="AR35" s="305">
        <v>-22.2</v>
      </c>
    </row>
    <row r="36" spans="1:46" ht="27" customHeight="1" x14ac:dyDescent="0.15">
      <c r="A36" s="259"/>
      <c r="AK36" s="1107" t="s">
        <v>503</v>
      </c>
      <c r="AL36" s="1108"/>
      <c r="AM36" s="1108"/>
      <c r="AN36" s="1109"/>
      <c r="AO36" s="303">
        <v>31689</v>
      </c>
      <c r="AP36" s="303">
        <v>1089</v>
      </c>
      <c r="AQ36" s="304">
        <v>2033</v>
      </c>
      <c r="AR36" s="305">
        <v>-46.4</v>
      </c>
    </row>
    <row r="37" spans="1:46" ht="13.5" customHeight="1" x14ac:dyDescent="0.15">
      <c r="A37" s="259"/>
      <c r="AK37" s="1107" t="s">
        <v>504</v>
      </c>
      <c r="AL37" s="1108"/>
      <c r="AM37" s="1108"/>
      <c r="AN37" s="1109"/>
      <c r="AO37" s="303">
        <v>265</v>
      </c>
      <c r="AP37" s="303">
        <v>9</v>
      </c>
      <c r="AQ37" s="304">
        <v>640</v>
      </c>
      <c r="AR37" s="305">
        <v>-98.6</v>
      </c>
    </row>
    <row r="38" spans="1:46" ht="27" customHeight="1" x14ac:dyDescent="0.15">
      <c r="A38" s="259"/>
      <c r="AK38" s="1110" t="s">
        <v>505</v>
      </c>
      <c r="AL38" s="1111"/>
      <c r="AM38" s="1111"/>
      <c r="AN38" s="1112"/>
      <c r="AO38" s="306" t="s">
        <v>485</v>
      </c>
      <c r="AP38" s="306" t="s">
        <v>485</v>
      </c>
      <c r="AQ38" s="307">
        <v>1</v>
      </c>
      <c r="AR38" s="295" t="s">
        <v>485</v>
      </c>
      <c r="AS38" s="302"/>
    </row>
    <row r="39" spans="1:46" x14ac:dyDescent="0.15">
      <c r="A39" s="259"/>
      <c r="AK39" s="1110" t="s">
        <v>506</v>
      </c>
      <c r="AL39" s="1111"/>
      <c r="AM39" s="1111"/>
      <c r="AN39" s="1112"/>
      <c r="AO39" s="303">
        <v>-94915</v>
      </c>
      <c r="AP39" s="303">
        <v>-3262</v>
      </c>
      <c r="AQ39" s="304">
        <v>-3025</v>
      </c>
      <c r="AR39" s="305">
        <v>7.8</v>
      </c>
      <c r="AS39" s="302"/>
    </row>
    <row r="40" spans="1:46" ht="27" customHeight="1" x14ac:dyDescent="0.15">
      <c r="A40" s="259"/>
      <c r="AK40" s="1107" t="s">
        <v>507</v>
      </c>
      <c r="AL40" s="1108"/>
      <c r="AM40" s="1108"/>
      <c r="AN40" s="1109"/>
      <c r="AO40" s="303">
        <v>-892094</v>
      </c>
      <c r="AP40" s="303">
        <v>-30656</v>
      </c>
      <c r="AQ40" s="304">
        <v>-26876</v>
      </c>
      <c r="AR40" s="305">
        <v>14.1</v>
      </c>
      <c r="AS40" s="302"/>
    </row>
    <row r="41" spans="1:46" x14ac:dyDescent="0.15">
      <c r="A41" s="259"/>
      <c r="AK41" s="1113" t="s">
        <v>286</v>
      </c>
      <c r="AL41" s="1114"/>
      <c r="AM41" s="1114"/>
      <c r="AN41" s="1115"/>
      <c r="AO41" s="303">
        <v>143115</v>
      </c>
      <c r="AP41" s="303">
        <v>4918</v>
      </c>
      <c r="AQ41" s="304">
        <v>15015</v>
      </c>
      <c r="AR41" s="305">
        <v>-67.2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00" t="s">
        <v>477</v>
      </c>
      <c r="AN49" s="1102" t="s">
        <v>510</v>
      </c>
      <c r="AO49" s="1103"/>
      <c r="AP49" s="1103"/>
      <c r="AQ49" s="1103"/>
      <c r="AR49" s="1104"/>
    </row>
    <row r="50" spans="1:44" x14ac:dyDescent="0.15">
      <c r="A50" s="259"/>
      <c r="AK50" s="317"/>
      <c r="AL50" s="318"/>
      <c r="AM50" s="1101"/>
      <c r="AN50" s="319" t="s">
        <v>511</v>
      </c>
      <c r="AO50" s="320" t="s">
        <v>512</v>
      </c>
      <c r="AP50" s="321" t="s">
        <v>513</v>
      </c>
      <c r="AQ50" s="322" t="s">
        <v>514</v>
      </c>
      <c r="AR50" s="323" t="s">
        <v>515</v>
      </c>
    </row>
    <row r="51" spans="1:44" x14ac:dyDescent="0.15">
      <c r="A51" s="259"/>
      <c r="AK51" s="315" t="s">
        <v>516</v>
      </c>
      <c r="AL51" s="316"/>
      <c r="AM51" s="324">
        <v>1483649</v>
      </c>
      <c r="AN51" s="325">
        <v>48134</v>
      </c>
      <c r="AO51" s="326">
        <v>276.89999999999998</v>
      </c>
      <c r="AP51" s="327">
        <v>51264</v>
      </c>
      <c r="AQ51" s="328">
        <v>8.1999999999999993</v>
      </c>
      <c r="AR51" s="329">
        <v>268.7</v>
      </c>
    </row>
    <row r="52" spans="1:44" x14ac:dyDescent="0.15">
      <c r="A52" s="259"/>
      <c r="AK52" s="330"/>
      <c r="AL52" s="331" t="s">
        <v>517</v>
      </c>
      <c r="AM52" s="332">
        <v>1044089</v>
      </c>
      <c r="AN52" s="333">
        <v>33874</v>
      </c>
      <c r="AO52" s="334">
        <v>254.2</v>
      </c>
      <c r="AP52" s="335">
        <v>26040</v>
      </c>
      <c r="AQ52" s="336">
        <v>4.5</v>
      </c>
      <c r="AR52" s="337">
        <v>249.7</v>
      </c>
    </row>
    <row r="53" spans="1:44" x14ac:dyDescent="0.15">
      <c r="A53" s="259"/>
      <c r="AK53" s="315" t="s">
        <v>518</v>
      </c>
      <c r="AL53" s="316"/>
      <c r="AM53" s="324">
        <v>1429914</v>
      </c>
      <c r="AN53" s="325">
        <v>46892</v>
      </c>
      <c r="AO53" s="326">
        <v>-2.6</v>
      </c>
      <c r="AP53" s="327">
        <v>52068</v>
      </c>
      <c r="AQ53" s="328">
        <v>1.6</v>
      </c>
      <c r="AR53" s="329">
        <v>-4.2</v>
      </c>
    </row>
    <row r="54" spans="1:44" x14ac:dyDescent="0.15">
      <c r="A54" s="259"/>
      <c r="AK54" s="330"/>
      <c r="AL54" s="331" t="s">
        <v>517</v>
      </c>
      <c r="AM54" s="332">
        <v>1157929</v>
      </c>
      <c r="AN54" s="333">
        <v>37972</v>
      </c>
      <c r="AO54" s="334">
        <v>12.1</v>
      </c>
      <c r="AP54" s="335">
        <v>26936</v>
      </c>
      <c r="AQ54" s="336">
        <v>3.4</v>
      </c>
      <c r="AR54" s="337">
        <v>8.6999999999999993</v>
      </c>
    </row>
    <row r="55" spans="1:44" x14ac:dyDescent="0.15">
      <c r="A55" s="259"/>
      <c r="AK55" s="315" t="s">
        <v>519</v>
      </c>
      <c r="AL55" s="316"/>
      <c r="AM55" s="324">
        <v>899121</v>
      </c>
      <c r="AN55" s="325">
        <v>29965</v>
      </c>
      <c r="AO55" s="326">
        <v>-36.1</v>
      </c>
      <c r="AP55" s="327">
        <v>47161</v>
      </c>
      <c r="AQ55" s="328">
        <v>-9.4</v>
      </c>
      <c r="AR55" s="329">
        <v>-26.7</v>
      </c>
    </row>
    <row r="56" spans="1:44" x14ac:dyDescent="0.15">
      <c r="A56" s="259"/>
      <c r="AK56" s="330"/>
      <c r="AL56" s="331" t="s">
        <v>517</v>
      </c>
      <c r="AM56" s="332">
        <v>611625</v>
      </c>
      <c r="AN56" s="333">
        <v>20383</v>
      </c>
      <c r="AO56" s="334">
        <v>-46.3</v>
      </c>
      <c r="AP56" s="335">
        <v>24595</v>
      </c>
      <c r="AQ56" s="336">
        <v>-8.6999999999999993</v>
      </c>
      <c r="AR56" s="337">
        <v>-37.6</v>
      </c>
    </row>
    <row r="57" spans="1:44" x14ac:dyDescent="0.15">
      <c r="A57" s="259"/>
      <c r="AK57" s="315" t="s">
        <v>520</v>
      </c>
      <c r="AL57" s="316"/>
      <c r="AM57" s="324">
        <v>700303</v>
      </c>
      <c r="AN57" s="325">
        <v>23683</v>
      </c>
      <c r="AO57" s="326">
        <v>-21</v>
      </c>
      <c r="AP57" s="327">
        <v>43423</v>
      </c>
      <c r="AQ57" s="328">
        <v>-7.9</v>
      </c>
      <c r="AR57" s="329">
        <v>-13.1</v>
      </c>
    </row>
    <row r="58" spans="1:44" x14ac:dyDescent="0.15">
      <c r="A58" s="259"/>
      <c r="AK58" s="330"/>
      <c r="AL58" s="331" t="s">
        <v>517</v>
      </c>
      <c r="AM58" s="332">
        <v>472087</v>
      </c>
      <c r="AN58" s="333">
        <v>15965</v>
      </c>
      <c r="AO58" s="334">
        <v>-21.7</v>
      </c>
      <c r="AP58" s="335">
        <v>22207</v>
      </c>
      <c r="AQ58" s="336">
        <v>-9.6999999999999993</v>
      </c>
      <c r="AR58" s="337">
        <v>-12</v>
      </c>
    </row>
    <row r="59" spans="1:44" x14ac:dyDescent="0.15">
      <c r="A59" s="259"/>
      <c r="AK59" s="315" t="s">
        <v>521</v>
      </c>
      <c r="AL59" s="316"/>
      <c r="AM59" s="324">
        <v>901122</v>
      </c>
      <c r="AN59" s="325">
        <v>30966</v>
      </c>
      <c r="AO59" s="326">
        <v>30.8</v>
      </c>
      <c r="AP59" s="327">
        <v>45265</v>
      </c>
      <c r="AQ59" s="328">
        <v>4.2</v>
      </c>
      <c r="AR59" s="329">
        <v>26.6</v>
      </c>
    </row>
    <row r="60" spans="1:44" x14ac:dyDescent="0.15">
      <c r="A60" s="259"/>
      <c r="AK60" s="330"/>
      <c r="AL60" s="331" t="s">
        <v>517</v>
      </c>
      <c r="AM60" s="332">
        <v>674103</v>
      </c>
      <c r="AN60" s="333">
        <v>23165</v>
      </c>
      <c r="AO60" s="334">
        <v>45.1</v>
      </c>
      <c r="AP60" s="335">
        <v>22600</v>
      </c>
      <c r="AQ60" s="336">
        <v>1.8</v>
      </c>
      <c r="AR60" s="337">
        <v>43.3</v>
      </c>
    </row>
    <row r="61" spans="1:44" x14ac:dyDescent="0.15">
      <c r="A61" s="259"/>
      <c r="AK61" s="315" t="s">
        <v>522</v>
      </c>
      <c r="AL61" s="338"/>
      <c r="AM61" s="324">
        <v>1082822</v>
      </c>
      <c r="AN61" s="325">
        <v>35928</v>
      </c>
      <c r="AO61" s="326">
        <v>49.6</v>
      </c>
      <c r="AP61" s="327">
        <v>47836</v>
      </c>
      <c r="AQ61" s="339">
        <v>-0.7</v>
      </c>
      <c r="AR61" s="329">
        <v>50.3</v>
      </c>
    </row>
    <row r="62" spans="1:44" x14ac:dyDescent="0.15">
      <c r="A62" s="259"/>
      <c r="AK62" s="330"/>
      <c r="AL62" s="331" t="s">
        <v>517</v>
      </c>
      <c r="AM62" s="332">
        <v>791967</v>
      </c>
      <c r="AN62" s="333">
        <v>26272</v>
      </c>
      <c r="AO62" s="334">
        <v>48.7</v>
      </c>
      <c r="AP62" s="335">
        <v>24476</v>
      </c>
      <c r="AQ62" s="336">
        <v>-1.7</v>
      </c>
      <c r="AR62" s="337">
        <v>50.4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M7gzzk1a/QTdn3ngy4wbmM0pDl30KY8hZ2DUp97eSurPuRDYUzRtzvnnV3YwhJu6sUJGRGb9KeMMxW1YLTZUEA==" saltValue="eRNppEWDmRQNTvwczuUf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tL1eNAnYic0GsMV+DWhXRfuABOErVhUFSVu3JrsyaR/6B1IAIT+bLD3eZ4xZPhdOvX75z1leqDcpIG0KDdjCfw==" saltValue="AFPp3STZzZFtkVYLR0/9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olUZrW5D06xG4GcyM6mr2s2mAPgvEc9qCHmQROi7x/iigCPBAruUT44mgFiTGpizAX0S/CyUZQ55peYubKjDDA==" saltValue="okfIQcIKaERbHnFRbgQ+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election activeCell="J47" sqref="G47: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26.14</v>
      </c>
      <c r="G47" s="12">
        <v>20.32</v>
      </c>
      <c r="H47" s="12">
        <v>21.1</v>
      </c>
      <c r="I47" s="12">
        <v>22.88</v>
      </c>
      <c r="J47" s="13">
        <v>19.149999999999999</v>
      </c>
    </row>
    <row r="48" spans="2:10" ht="57.75" customHeight="1" x14ac:dyDescent="0.15">
      <c r="B48" s="14"/>
      <c r="C48" s="1128" t="s">
        <v>4</v>
      </c>
      <c r="D48" s="1128"/>
      <c r="E48" s="1129"/>
      <c r="F48" s="15">
        <v>3.1</v>
      </c>
      <c r="G48" s="16">
        <v>4.84</v>
      </c>
      <c r="H48" s="16">
        <v>5.4</v>
      </c>
      <c r="I48" s="16">
        <v>4.12</v>
      </c>
      <c r="J48" s="17">
        <v>7.62</v>
      </c>
    </row>
    <row r="49" spans="2:10" ht="57.75" customHeight="1" thickBot="1" x14ac:dyDescent="0.2">
      <c r="B49" s="18"/>
      <c r="C49" s="1130" t="s">
        <v>5</v>
      </c>
      <c r="D49" s="1130"/>
      <c r="E49" s="1131"/>
      <c r="F49" s="19" t="s">
        <v>529</v>
      </c>
      <c r="G49" s="20" t="s">
        <v>530</v>
      </c>
      <c r="H49" s="20">
        <v>2.72</v>
      </c>
      <c r="I49" s="20" t="s">
        <v>531</v>
      </c>
      <c r="J49" s="21">
        <v>0.21</v>
      </c>
    </row>
    <row r="50" spans="2:10" x14ac:dyDescent="0.15"/>
  </sheetData>
  <sheetProtection algorithmName="SHA-512" hashValue="PvfslOdrsEnOrcp9gB9itjXhmDKBMEfQG2LPiq7awzwSfdbULPC8EL/cxs8UjXUxiL1373xnu9PNO+KNCL+wpw==" saltValue="XtYAEnhTrRFBVQ/JJaC0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2025-03-18T01:50:15Z</cp:lastPrinted>
  <dcterms:created xsi:type="dcterms:W3CDTF">2025-02-19T03:40:44Z</dcterms:created>
  <dcterms:modified xsi:type="dcterms:W3CDTF">2025-03-18T08:07:28Z</dcterms:modified>
  <cp:category/>
</cp:coreProperties>
</file>