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V:\財政係\26 財政状況資料集\令和５年度\02 １回目\03_回答（市町→県）\29 たつの市○\"/>
    </mc:Choice>
  </mc:AlternateContent>
  <xr:revisionPtr revIDLastSave="0" documentId="13_ncr:1_{C63B07D7-CBBD-46C5-8B1A-D72109063AB0}"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CO35" i="10"/>
  <c r="BE35" i="10"/>
  <c r="CO34" i="10"/>
  <c r="BW34" i="10"/>
  <c r="BW35" i="10" s="1"/>
  <c r="BW36" i="10" s="1"/>
  <c r="BW37" i="10" s="1"/>
  <c r="BW38" i="10" s="1"/>
  <c r="BW39" i="10" s="1"/>
  <c r="BW40" i="10" s="1"/>
  <c r="BW41" i="10" s="1"/>
  <c r="BE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AM36" i="10" s="1"/>
</calcChain>
</file>

<file path=xl/sharedStrings.xml><?xml version="1.0" encoding="utf-8"?>
<sst xmlns="http://schemas.openxmlformats.org/spreadsheetml/2006/main" count="1080" uniqueCount="562">
  <si>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</si>
  <si>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</si>
  <si>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</si>
  <si>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</si>
  <si>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</si>
  <si>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</si>
  <si>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</si>
  <si>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</si>
  <si>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</si>
  <si>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</si>
  <si>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</si>
  <si>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</si>
  <si>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</si>
  <si>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</si>
  <si>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</si>
  <si>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</si>
  <si>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</si>
  <si>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</si>
  <si>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</si>
  <si>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</si>
  <si>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</si>
  <si>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</si>
  <si>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</si>
  <si>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</si>
  <si>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</si>
  <si>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</si>
  <si>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</si>
  <si>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</si>
  <si>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</si>
  <si>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</si>
  <si>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</si>
  <si>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</si>
  <si>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</si>
  <si>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</si>
  <si>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</si>
  <si>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</si>
  <si>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</si>
  <si>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</si>
  <si>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</si>
  <si>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</si>
  <si>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</si>
  <si>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</si>
  <si>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</si>
  <si>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</si>
  <si>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</si>
  <si>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</si>
  <si>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</si>
  <si>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</si>
  <si>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</si>
  <si>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</si>
  <si>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</si>
  <si>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</si>
  <si>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</si>
  <si>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</si>
  <si>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</si>
  <si>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</si>
  <si>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</si>
  <si>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</si>
  <si>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</si>
  <si>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</si>
  <si>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</si>
  <si>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</si>
  <si>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</si>
  <si>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</si>
  <si>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</si>
  <si>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</si>
  <si>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</si>
  <si>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</si>
  <si>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</si>
  <si>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</si>
  <si>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</si>
  <si>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</si>
  <si>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</si>
  <si>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</si>
  <si>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</si>
  <si>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</si>
  <si>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</si>
  <si>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</si>
  <si>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</si>
  <si>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</si>
  <si>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</si>
  <si>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</si>
  <si>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</si>
  <si>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</si>
  <si>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</si>
  <si>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</si>
  <si>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</si>
  <si>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</si>
  <si>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</si>
  <si>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</si>
  <si>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</si>
  <si>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</si>
  <si>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</si>
  <si>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</si>
  <si>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たつの市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</si>
  <si>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</si>
  <si>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</si>
  <si>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</si>
  <si>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</si>
  <si>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</si>
  <si>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</si>
  <si>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</si>
  <si>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</si>
  <si>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</si>
  <si>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</si>
  <si>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</si>
  <si>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</si>
  <si>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</si>
  <si>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</si>
  <si>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</si>
  <si>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</si>
  <si>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</si>
  <si>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</si>
  <si>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</si>
  <si>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</si>
  <si>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</si>
  <si>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</si>
  <si>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</si>
  <si>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</si>
  <si>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</si>
  <si>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</si>
  <si>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</si>
  <si>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</si>
  <si>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</si>
  <si>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</si>
  <si>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</si>
  <si>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</si>
  <si>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</si>
  <si>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</si>
  <si>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</si>
  <si>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</si>
  <si>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</si>
  <si>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</si>
  <si>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</si>
  <si>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</si>
  <si>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</si>
  <si>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</si>
  <si>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</si>
  <si>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</si>
  <si>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</si>
  <si>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</si>
  <si>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</si>
  <si>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</si>
  <si>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</si>
  <si>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</si>
  <si>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</si>
  <si>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</si>
  <si>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</si>
  <si>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</si>
  <si>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</si>
  <si>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</si>
  <si>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</si>
  <si>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</si>
  <si>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</si>
  <si>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</si>
  <si>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</si>
  <si>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</si>
  <si>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</si>
  <si>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</si>
  <si>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</si>
  <si>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</si>
  <si>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</si>
  <si>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</si>
  <si>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</si>
  <si>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</si>
  <si>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</si>
  <si>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</si>
  <si>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</si>
  <si>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</si>
  <si>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</si>
  <si>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</si>
  <si>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</si>
  <si>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</si>
  <si>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</si>
  <si>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</si>
  <si>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</si>
  <si>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</si>
  <si>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</si>
  <si>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</si>
  <si>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</si>
  <si>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</si>
  <si>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</si>
  <si>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</si>
  <si>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</si>
  <si>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</si>
  <si>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</si>
  <si>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</si>
  <si>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</si>
  <si>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</si>
  <si>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</si>
  <si>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</si>
  <si>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</si>
  <si>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</si>
  <si>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</si>
  <si>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</si>
  <si>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</si>
  <si>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</si>
  <si>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</si>
  <si>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</si>
  <si>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</si>
  <si>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</si>
  <si>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</si>
  <si>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</si>
  <si>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兵庫県たつの市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</si>
  <si>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</si>
  <si>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</si>
  <si>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</si>
  <si>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</si>
  <si>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</si>
  <si>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</si>
  <si>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</si>
  <si>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</si>
  <si>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</si>
  <si>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</si>
  <si>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</si>
  <si>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</si>
  <si>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</si>
  <si>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</si>
  <si>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</si>
  <si>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</si>
  <si>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</si>
  <si>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</si>
  <si>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</si>
  <si>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</si>
  <si>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</si>
  <si>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</si>
  <si>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</si>
  <si>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</si>
  <si>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</si>
  <si>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</si>
  <si>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</si>
  <si>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</si>
  <si>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</si>
  <si>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</si>
  <si>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</si>
  <si>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</si>
  <si>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</si>
  <si>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</si>
  <si>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</si>
  <si>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</si>
  <si>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</si>
  <si>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</si>
  <si>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</si>
  <si>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</si>
  <si>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</si>
  <si>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</si>
  <si>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</si>
  <si>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</si>
  <si>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</si>
  <si>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</si>
  <si>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</si>
  <si>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</si>
  <si>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</si>
  <si>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</si>
  <si>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</si>
  <si>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</si>
  <si>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</si>
  <si>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</si>
  <si>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</si>
  <si>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</si>
  <si>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</si>
  <si>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</si>
  <si>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</si>
  <si>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</si>
  <si>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</si>
  <si>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</si>
  <si>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</si>
  <si>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</si>
  <si>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</si>
  <si>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</si>
  <si>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</si>
  <si>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</si>
  <si>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</si>
  <si>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</si>
  <si>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</si>
  <si>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</si>
  <si>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</si>
  <si>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</si>
  <si>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</si>
  <si>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</si>
  <si>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</si>
  <si>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</si>
  <si>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</si>
  <si>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</si>
  <si>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</si>
  <si>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</si>
  <si>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</si>
  <si>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</si>
  <si>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</si>
  <si>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</si>
  <si>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</si>
  <si>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</si>
  <si>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</si>
  <si>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</si>
  <si>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</si>
  <si>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</si>
  <si>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</si>
  <si>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</si>
  <si>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</si>
  <si>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</si>
  <si>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</si>
  <si>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</si>
  <si>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</si>
  <si>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</si>
  <si>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</si>
  <si>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</si>
  <si>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</si>
  <si>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</si>
  <si>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</si>
  <si>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</si>
  <si>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</si>
  <si>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</si>
  <si>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</si>
  <si>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</si>
  <si>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</si>
  <si>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</si>
  <si>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</si>
  <si>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</si>
  <si>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</si>
  <si>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</si>
  <si>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</si>
  <si>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</si>
  <si>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</si>
  <si>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</si>
  <si>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</si>
  <si>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</si>
  <si>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</si>
  <si>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</si>
  <si>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</si>
  <si>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</si>
  <si>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</si>
  <si>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</si>
  <si>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</si>
  <si>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</si>
  <si>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</si>
  <si>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</si>
  <si>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</si>
  <si>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</si>
  <si>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</si>
  <si>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</si>
  <si>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</si>
  <si>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</si>
  <si>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</si>
  <si>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</si>
  <si>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</si>
  <si>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</si>
  <si>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</si>
  <si>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</si>
  <si>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</si>
  <si>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</si>
  <si>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</si>
  <si>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</si>
  <si>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</si>
  <si>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兵庫県たつの市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</si>
  <si>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</si>
  <si>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</si>
  <si>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</si>
  <si>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</si>
  <si>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</si>
  <si>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</si>
  <si>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</si>
  <si>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</si>
  <si>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</si>
  <si>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</si>
  <si>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</si>
  <si>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</si>
  <si>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</si>
  <si>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</si>
  <si>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</si>
  <si>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</si>
  <si>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</si>
  <si>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</si>
  <si>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</si>
  <si>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</si>
  <si>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土地取得造成事業特別会計</t>
    <phoneticPr fontId="5"/>
  </si>
  <si>
    <t>揖龍公平委員会事業特別会計</t>
    <phoneticPr fontId="5"/>
  </si>
  <si>
    <t>病院事業債管理事業特別会計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</si>
  <si>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</si>
  <si>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</si>
  <si>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</si>
  <si>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</si>
  <si>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</si>
  <si>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</si>
  <si>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</si>
  <si>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</si>
  <si>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</si>
  <si>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</si>
  <si>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</si>
  <si>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</si>
  <si>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</si>
  <si>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</si>
  <si>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</si>
  <si>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</si>
  <si>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水道事業会計</t>
    <phoneticPr fontId="5"/>
  </si>
  <si>
    <t>法適用企業</t>
    <phoneticPr fontId="5"/>
  </si>
  <si>
    <t>下水道事業会計</t>
    <phoneticPr fontId="5"/>
  </si>
  <si>
    <t>国民宿舎事業会計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</si>
  <si>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</si>
  <si>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</si>
  <si>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</si>
  <si>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</si>
  <si>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</si>
  <si>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</si>
  <si>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</si>
  <si>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</si>
  <si>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</si>
  <si>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</si>
  <si>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</si>
  <si>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</si>
  <si>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</si>
  <si>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</si>
  <si>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</si>
  <si>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</si>
  <si>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</si>
  <si>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</si>
  <si>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</si>
  <si>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</si>
  <si>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</si>
  <si>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</si>
  <si>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</si>
  <si>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</si>
  <si>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</si>
  <si>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</si>
  <si>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</si>
  <si>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</si>
  <si>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</si>
  <si>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</si>
  <si>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</si>
  <si>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</si>
  <si>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</si>
  <si>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</si>
  <si>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</si>
  <si>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</si>
  <si>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</si>
  <si>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</si>
  <si>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</si>
  <si>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</si>
  <si>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</si>
  <si>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</si>
  <si>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</si>
  <si>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</si>
  <si>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</si>
  <si>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</si>
  <si>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</si>
  <si>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</si>
  <si>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</si>
  <si>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</si>
  <si>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</si>
  <si>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</si>
  <si>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</si>
  <si>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</si>
  <si>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</si>
  <si>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</si>
  <si>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</si>
  <si>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</si>
  <si>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</si>
  <si>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</si>
  <si>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</si>
  <si>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</si>
  <si>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</si>
  <si>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</si>
  <si>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</si>
  <si>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</si>
  <si>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</si>
  <si>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</si>
  <si>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</si>
  <si>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</si>
  <si>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</si>
  <si>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</si>
  <si>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</si>
  <si>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</si>
  <si>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</si>
  <si>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</si>
  <si>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</si>
  <si>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</si>
  <si>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</si>
  <si>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</si>
  <si>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</si>
  <si>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</si>
  <si>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</si>
  <si>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</si>
  <si>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</si>
  <si>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</si>
  <si>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</si>
  <si>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</si>
  <si>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</si>
  <si>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</si>
  <si>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</si>
  <si>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</si>
  <si>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</si>
  <si>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</si>
  <si>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</si>
  <si>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</si>
  <si>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</si>
  <si>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</si>
  <si>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</si>
  <si>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</si>
  <si>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</si>
  <si>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</si>
  <si>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</si>
  <si>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</si>
  <si>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</si>
  <si>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</si>
  <si>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</si>
  <si>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</si>
  <si>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</si>
  <si>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</si>
  <si>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</si>
  <si>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</si>
  <si>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</si>
  <si>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</si>
  <si>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</si>
  <si>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</si>
  <si>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</si>
  <si>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</si>
  <si>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</si>
  <si>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</si>
  <si>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</si>
  <si>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</si>
  <si>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</si>
  <si>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</si>
  <si>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</si>
  <si>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</si>
  <si>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</si>
  <si>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</si>
  <si>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</si>
  <si>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</si>
  <si>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</si>
  <si>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</si>
  <si>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</si>
  <si>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</si>
  <si>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</si>
  <si>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3.98</t>
  </si>
  <si>
    <t>一般会計</t>
  </si>
  <si>
    <t>水道事業会計</t>
  </si>
  <si>
    <t>下水道事業会計</t>
  </si>
  <si>
    <t>介護保険事業特別会計</t>
  </si>
  <si>
    <t>国民健康保険事業特別会計</t>
  </si>
  <si>
    <t>後期高齢者医療事業特別会計</t>
  </si>
  <si>
    <t>国民宿舎事業会計</t>
  </si>
  <si>
    <t>揖龍公平委員会事業特別会計</t>
  </si>
  <si>
    <t>その他会計（赤字）</t>
  </si>
  <si>
    <t>その他会計（黒字）</t>
  </si>
  <si>
    <t>R01</t>
    <phoneticPr fontId="5"/>
  </si>
  <si>
    <t>R02</t>
    <phoneticPr fontId="5"/>
  </si>
  <si>
    <t>R03</t>
    <phoneticPr fontId="5"/>
  </si>
  <si>
    <t>R04</t>
    <phoneticPr fontId="5"/>
  </si>
  <si>
    <t>R05</t>
    <phoneticPr fontId="5"/>
  </si>
  <si>
    <t>-</t>
    <phoneticPr fontId="2"/>
  </si>
  <si>
    <t>播磨高原広域事務組合</t>
    <rPh sb="0" eb="10">
      <t>ハリコウ</t>
    </rPh>
    <phoneticPr fontId="2"/>
  </si>
  <si>
    <t>揖龍保健衛生施設事務組合</t>
    <rPh sb="0" eb="12">
      <t>イリュウエイセイ</t>
    </rPh>
    <phoneticPr fontId="2"/>
  </si>
  <si>
    <t>にしはりま環境事務組合</t>
    <rPh sb="5" eb="11">
      <t>カンキョウ</t>
    </rPh>
    <phoneticPr fontId="2"/>
  </si>
  <si>
    <t>西播磨水道企業団</t>
    <rPh sb="0" eb="8">
      <t>ニシスイ</t>
    </rPh>
    <phoneticPr fontId="2"/>
  </si>
  <si>
    <t>西はりま消防組合</t>
    <rPh sb="0" eb="1">
      <t>ニシ</t>
    </rPh>
    <rPh sb="4" eb="8">
      <t>ショウボウ</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</si>
  <si>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</si>
  <si>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</si>
  <si>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</si>
  <si>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(公共施設整備基金(R05年度末現在))</t>
    <phoneticPr fontId="5"/>
  </si>
  <si>
    <t>(地域振興基金(R05年度末現在))</t>
    <rPh sb="6" eb="7">
      <t>キン</t>
    </rPh>
    <phoneticPr fontId="2"/>
  </si>
  <si>
    <t>(地域福祉基金(R05年度末現在))</t>
    <rPh sb="1" eb="3">
      <t>チイキ</t>
    </rPh>
    <rPh sb="3" eb="5">
      <t>フクシ</t>
    </rPh>
    <rPh sb="5" eb="7">
      <t>キキン</t>
    </rPh>
    <phoneticPr fontId="2"/>
  </si>
  <si>
    <t>(ふるさと応援基金(R05年度末現在))</t>
    <rPh sb="5" eb="7">
      <t>オウエン</t>
    </rPh>
    <rPh sb="7" eb="9">
      <t>キキン</t>
    </rPh>
    <phoneticPr fontId="2"/>
  </si>
  <si>
    <t>(たつの未来基金(R05年度末現在))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</si>
</sst>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0301-439C-B074-07CAD84CE5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55901</c:v>
                </c:pt>
                <c:pt idx="1">
                  <c:v>99825</c:v>
                </c:pt>
                <c:pt idx="2">
                  <c:v>52750</c:v>
                </c:pt>
                <c:pt idx="3">
                  <c:v>62050</c:v>
                </c:pt>
                <c:pt idx="4">
                  <c:v>46621</c:v>
                </c:pt>
              </c:numCache>
            </c:numRef>
          </c:val>
          <c:smooth val="0"/>
          <c:extLst>
            <c:ext xmlns:c16="http://schemas.microsoft.com/office/drawing/2014/chart" uri="{C3380CC4-5D6E-409C-BE32-E72D297353CC}">
              <c16:uniqueId val="{00000001-0301-439C-B074-07CAD84CE5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3.45</c:v>
                </c:pt>
                <c:pt idx="1">
                  <c:v>5.58</c:v>
                </c:pt>
                <c:pt idx="2">
                  <c:v>6.72</c:v>
                </c:pt>
                <c:pt idx="3">
                  <c:v>6.54</c:v>
                </c:pt>
                <c:pt idx="4">
                  <c:v>7.05</c:v>
                </c:pt>
              </c:numCache>
            </c:numRef>
          </c:val>
          <c:extLst>
            <c:ext xmlns:c16="http://schemas.microsoft.com/office/drawing/2014/chart" uri="{C3380CC4-5D6E-409C-BE32-E72D297353CC}">
              <c16:uniqueId val="{00000000-2095-4333-BA15-6C98EADCAB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29.28</c:v>
                </c:pt>
                <c:pt idx="1">
                  <c:v>26.97</c:v>
                </c:pt>
                <c:pt idx="2">
                  <c:v>29.78</c:v>
                </c:pt>
                <c:pt idx="3">
                  <c:v>32.229999999999997</c:v>
                </c:pt>
                <c:pt idx="4">
                  <c:v>36.69</c:v>
                </c:pt>
              </c:numCache>
            </c:numRef>
          </c:val>
          <c:extLst>
            <c:ext xmlns:c16="http://schemas.microsoft.com/office/drawing/2014/chart" uri="{C3380CC4-5D6E-409C-BE32-E72D297353CC}">
              <c16:uniqueId val="{00000001-2095-4333-BA15-6C98EADCAB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-3.98</c:v>
                </c:pt>
                <c:pt idx="1">
                  <c:v>2.94</c:v>
                </c:pt>
                <c:pt idx="2">
                  <c:v>6.43</c:v>
                </c:pt>
                <c:pt idx="3">
                  <c:v>3.25</c:v>
                </c:pt>
                <c:pt idx="4">
                  <c:v>5.36</c:v>
                </c:pt>
              </c:numCache>
            </c:numRef>
          </c:val>
          <c:smooth val="0"/>
          <c:extLst>
            <c:ext xmlns:c16="http://schemas.microsoft.com/office/drawing/2014/chart" uri="{C3380CC4-5D6E-409C-BE32-E72D297353CC}">
              <c16:uniqueId val="{00000002-2095-4333-BA15-6C98EADCAB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5.14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172-43BA-8516-1D6C56F6A4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72-43BA-8516-1D6C56F6A4FE}"/>
            </c:ext>
          </c:extLst>
        </c:ser>
        <c:ser>
          <c:idx val="2"/>
          <c:order val="2"/>
          <c:tx>
            <c:strRef>
              <c:f>データシート!$A$29</c:f>
              <c:strCache>
                <c:ptCount val="1"/>
                <c:pt idx="0">
                  <c:v>揖龍公平委員会事業特別会計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172-43BA-8516-1D6C56F6A4FE}"/>
            </c:ext>
          </c:extLst>
        </c:ser>
        <c:ser>
          <c:idx val="3"/>
          <c:order val="3"/>
          <c:tx>
            <c:strRef>
              <c:f>データシート!$A$30</c:f>
              <c:strCache>
                <c:ptCount val="1"/>
                <c:pt idx="0">
                  <c:v>国民宿舎事業会計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3-9172-43BA-8516-1D6C56F6A4FE}"/>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c:v>
                </c:pt>
                <c:pt idx="4">
                  <c:v>#N/A</c:v>
                </c:pt>
                <c:pt idx="5">
                  <c:v>0</c:v>
                </c:pt>
                <c:pt idx="6">
                  <c:v>#N/A</c:v>
                </c:pt>
                <c:pt idx="7">
                  <c:v>0</c:v>
                </c:pt>
                <c:pt idx="8">
                  <c:v>#N/A</c:v>
                </c:pt>
                <c:pt idx="9">
                  <c:v>0.13</c:v>
                </c:pt>
              </c:numCache>
            </c:numRef>
          </c:val>
          <c:extLst>
            <c:ext xmlns:c16="http://schemas.microsoft.com/office/drawing/2014/chart" uri="{C3380CC4-5D6E-409C-BE32-E72D297353CC}">
              <c16:uniqueId val="{00000004-9172-43BA-8516-1D6C56F6A4F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0.73</c:v>
                </c:pt>
                <c:pt idx="2">
                  <c:v>#N/A</c:v>
                </c:pt>
                <c:pt idx="3">
                  <c:v>0.41</c:v>
                </c:pt>
                <c:pt idx="4">
                  <c:v>#N/A</c:v>
                </c:pt>
                <c:pt idx="5">
                  <c:v>0.61</c:v>
                </c:pt>
                <c:pt idx="6">
                  <c:v>#N/A</c:v>
                </c:pt>
                <c:pt idx="7">
                  <c:v>0.28999999999999998</c:v>
                </c:pt>
                <c:pt idx="8">
                  <c:v>#N/A</c:v>
                </c:pt>
                <c:pt idx="9">
                  <c:v>0.21</c:v>
                </c:pt>
              </c:numCache>
            </c:numRef>
          </c:val>
          <c:extLst>
            <c:ext xmlns:c16="http://schemas.microsoft.com/office/drawing/2014/chart" uri="{C3380CC4-5D6E-409C-BE32-E72D297353CC}">
              <c16:uniqueId val="{00000005-9172-43BA-8516-1D6C56F6A4F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0.49</c:v>
                </c:pt>
                <c:pt idx="2">
                  <c:v>#N/A</c:v>
                </c:pt>
                <c:pt idx="3">
                  <c:v>0.89</c:v>
                </c:pt>
                <c:pt idx="4">
                  <c:v>#N/A</c:v>
                </c:pt>
                <c:pt idx="5">
                  <c:v>0.95</c:v>
                </c:pt>
                <c:pt idx="6">
                  <c:v>#N/A</c:v>
                </c:pt>
                <c:pt idx="7">
                  <c:v>1.02</c:v>
                </c:pt>
                <c:pt idx="8">
                  <c:v>#N/A</c:v>
                </c:pt>
                <c:pt idx="9">
                  <c:v>1.04</c:v>
                </c:pt>
              </c:numCache>
            </c:numRef>
          </c:val>
          <c:extLst>
            <c:ext xmlns:c16="http://schemas.microsoft.com/office/drawing/2014/chart" uri="{C3380CC4-5D6E-409C-BE32-E72D297353CC}">
              <c16:uniqueId val="{00000006-9172-43BA-8516-1D6C56F6A4F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1.64</c:v>
                </c:pt>
                <c:pt idx="4">
                  <c:v>#N/A</c:v>
                </c:pt>
                <c:pt idx="5">
                  <c:v>1.38</c:v>
                </c:pt>
                <c:pt idx="6">
                  <c:v>#N/A</c:v>
                </c:pt>
                <c:pt idx="7">
                  <c:v>1.27</c:v>
                </c:pt>
                <c:pt idx="8">
                  <c:v>#N/A</c:v>
                </c:pt>
                <c:pt idx="9">
                  <c:v>1.59</c:v>
                </c:pt>
              </c:numCache>
            </c:numRef>
          </c:val>
          <c:extLst>
            <c:ext xmlns:c16="http://schemas.microsoft.com/office/drawing/2014/chart" uri="{C3380CC4-5D6E-409C-BE32-E72D297353CC}">
              <c16:uniqueId val="{00000007-9172-43BA-8516-1D6C56F6A4F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5.28</c:v>
                </c:pt>
                <c:pt idx="2">
                  <c:v>#N/A</c:v>
                </c:pt>
                <c:pt idx="3">
                  <c:v>6.62</c:v>
                </c:pt>
                <c:pt idx="4">
                  <c:v>#N/A</c:v>
                </c:pt>
                <c:pt idx="5">
                  <c:v>6.69</c:v>
                </c:pt>
                <c:pt idx="6">
                  <c:v>#N/A</c:v>
                </c:pt>
                <c:pt idx="7">
                  <c:v>6.89</c:v>
                </c:pt>
                <c:pt idx="8">
                  <c:v>#N/A</c:v>
                </c:pt>
                <c:pt idx="9">
                  <c:v>6.72</c:v>
                </c:pt>
              </c:numCache>
            </c:numRef>
          </c:val>
          <c:extLst>
            <c:ext xmlns:c16="http://schemas.microsoft.com/office/drawing/2014/chart" uri="{C3380CC4-5D6E-409C-BE32-E72D297353CC}">
              <c16:uniqueId val="{00000008-9172-43BA-8516-1D6C56F6A4F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3.44</c:v>
                </c:pt>
                <c:pt idx="2">
                  <c:v>#N/A</c:v>
                </c:pt>
                <c:pt idx="3">
                  <c:v>5.57</c:v>
                </c:pt>
                <c:pt idx="4">
                  <c:v>#N/A</c:v>
                </c:pt>
                <c:pt idx="5">
                  <c:v>6.71</c:v>
                </c:pt>
                <c:pt idx="6">
                  <c:v>#N/A</c:v>
                </c:pt>
                <c:pt idx="7">
                  <c:v>6.53</c:v>
                </c:pt>
                <c:pt idx="8">
                  <c:v>#N/A</c:v>
                </c:pt>
                <c:pt idx="9">
                  <c:v>7.04</c:v>
                </c:pt>
              </c:numCache>
            </c:numRef>
          </c:val>
          <c:extLst>
            <c:ext xmlns:c16="http://schemas.microsoft.com/office/drawing/2014/chart" uri="{C3380CC4-5D6E-409C-BE32-E72D297353CC}">
              <c16:uniqueId val="{00000009-9172-43BA-8516-1D6C56F6A4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4896</c:v>
                </c:pt>
                <c:pt idx="5">
                  <c:v>4844</c:v>
                </c:pt>
                <c:pt idx="8">
                  <c:v>5020</c:v>
                </c:pt>
                <c:pt idx="11">
                  <c:v>4963</c:v>
                </c:pt>
                <c:pt idx="14">
                  <c:v>4910</c:v>
                </c:pt>
              </c:numCache>
            </c:numRef>
          </c:val>
          <c:extLst>
            <c:ext xmlns:c16="http://schemas.microsoft.com/office/drawing/2014/chart" uri="{C3380CC4-5D6E-409C-BE32-E72D297353CC}">
              <c16:uniqueId val="{00000000-4420-48BE-8032-124AF42AB9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4420-48BE-8032-124AF42AB9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420-48BE-8032-124AF42AB9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239</c:v>
                </c:pt>
                <c:pt idx="3">
                  <c:v>216</c:v>
                </c:pt>
                <c:pt idx="6">
                  <c:v>209</c:v>
                </c:pt>
                <c:pt idx="9">
                  <c:v>208</c:v>
                </c:pt>
                <c:pt idx="12">
                  <c:v>203</c:v>
                </c:pt>
              </c:numCache>
            </c:numRef>
          </c:val>
          <c:extLst>
            <c:ext xmlns:c16="http://schemas.microsoft.com/office/drawing/2014/chart" uri="{C3380CC4-5D6E-409C-BE32-E72D297353CC}">
              <c16:uniqueId val="{00000003-4420-48BE-8032-124AF42AB9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3067</c:v>
                </c:pt>
                <c:pt idx="3">
                  <c:v>2685</c:v>
                </c:pt>
                <c:pt idx="6">
                  <c:v>2487</c:v>
                </c:pt>
                <c:pt idx="9">
                  <c:v>2491</c:v>
                </c:pt>
                <c:pt idx="12">
                  <c:v>2362</c:v>
                </c:pt>
              </c:numCache>
            </c:numRef>
          </c:val>
          <c:extLst>
            <c:ext xmlns:c16="http://schemas.microsoft.com/office/drawing/2014/chart" uri="{C3380CC4-5D6E-409C-BE32-E72D297353CC}">
              <c16:uniqueId val="{00000004-4420-48BE-8032-124AF42AB9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33</c:v>
                </c:pt>
                <c:pt idx="3">
                  <c:v>33</c:v>
                </c:pt>
                <c:pt idx="6">
                  <c:v>33</c:v>
                </c:pt>
                <c:pt idx="9">
                  <c:v>33</c:v>
                </c:pt>
                <c:pt idx="12">
                  <c:v>33</c:v>
                </c:pt>
              </c:numCache>
            </c:numRef>
          </c:val>
          <c:extLst>
            <c:ext xmlns:c16="http://schemas.microsoft.com/office/drawing/2014/chart" uri="{C3380CC4-5D6E-409C-BE32-E72D297353CC}">
              <c16:uniqueId val="{00000005-4420-48BE-8032-124AF42AB9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420-48BE-8032-124AF42AB9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3273</c:v>
                </c:pt>
                <c:pt idx="3">
                  <c:v>3452</c:v>
                </c:pt>
                <c:pt idx="6">
                  <c:v>3501</c:v>
                </c:pt>
                <c:pt idx="9">
                  <c:v>3569</c:v>
                </c:pt>
                <c:pt idx="12">
                  <c:v>3585</c:v>
                </c:pt>
              </c:numCache>
            </c:numRef>
          </c:val>
          <c:extLst>
            <c:ext xmlns:c16="http://schemas.microsoft.com/office/drawing/2014/chart" uri="{C3380CC4-5D6E-409C-BE32-E72D297353CC}">
              <c16:uniqueId val="{00000007-4420-48BE-8032-124AF42AB96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1716</c:v>
                </c:pt>
                <c:pt idx="2">
                  <c:v>#N/A</c:v>
                </c:pt>
                <c:pt idx="3">
                  <c:v>#N/A</c:v>
                </c:pt>
                <c:pt idx="4">
                  <c:v>1543</c:v>
                </c:pt>
                <c:pt idx="5">
                  <c:v>#N/A</c:v>
                </c:pt>
                <c:pt idx="6">
                  <c:v>#N/A</c:v>
                </c:pt>
                <c:pt idx="7">
                  <c:v>1210</c:v>
                </c:pt>
                <c:pt idx="8">
                  <c:v>#N/A</c:v>
                </c:pt>
                <c:pt idx="9">
                  <c:v>#N/A</c:v>
                </c:pt>
                <c:pt idx="10">
                  <c:v>1338</c:v>
                </c:pt>
                <c:pt idx="11">
                  <c:v>#N/A</c:v>
                </c:pt>
                <c:pt idx="12">
                  <c:v>#N/A</c:v>
                </c:pt>
                <c:pt idx="13">
                  <c:v>1273</c:v>
                </c:pt>
                <c:pt idx="14">
                  <c:v>#N/A</c:v>
                </c:pt>
              </c:numCache>
            </c:numRef>
          </c:val>
          <c:smooth val="0"/>
          <c:extLst>
            <c:ext xmlns:c16="http://schemas.microsoft.com/office/drawing/2014/chart" uri="{C3380CC4-5D6E-409C-BE32-E72D297353CC}">
              <c16:uniqueId val="{00000008-4420-48BE-8032-124AF42AB96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45737</c:v>
                </c:pt>
                <c:pt idx="5">
                  <c:v>46678</c:v>
                </c:pt>
                <c:pt idx="8">
                  <c:v>45456</c:v>
                </c:pt>
                <c:pt idx="11">
                  <c:v>43644</c:v>
                </c:pt>
                <c:pt idx="14">
                  <c:v>41476</c:v>
                </c:pt>
              </c:numCache>
            </c:numRef>
          </c:val>
          <c:extLst>
            <c:ext xmlns:c16="http://schemas.microsoft.com/office/drawing/2014/chart" uri="{C3380CC4-5D6E-409C-BE32-E72D297353CC}">
              <c16:uniqueId val="{00000000-5C68-4363-9F70-D87F2EB941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3910</c:v>
                </c:pt>
                <c:pt idx="5">
                  <c:v>3827</c:v>
                </c:pt>
                <c:pt idx="8">
                  <c:v>3641</c:v>
                </c:pt>
                <c:pt idx="11">
                  <c:v>3473</c:v>
                </c:pt>
                <c:pt idx="14">
                  <c:v>3397</c:v>
                </c:pt>
              </c:numCache>
            </c:numRef>
          </c:val>
          <c:extLst>
            <c:ext xmlns:c16="http://schemas.microsoft.com/office/drawing/2014/chart" uri="{C3380CC4-5D6E-409C-BE32-E72D297353CC}">
              <c16:uniqueId val="{00000001-5C68-4363-9F70-D87F2EB941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18058</c:v>
                </c:pt>
                <c:pt idx="5">
                  <c:v>17632</c:v>
                </c:pt>
                <c:pt idx="8">
                  <c:v>20195</c:v>
                </c:pt>
                <c:pt idx="11">
                  <c:v>21348</c:v>
                </c:pt>
                <c:pt idx="14">
                  <c:v>22548</c:v>
                </c:pt>
              </c:numCache>
            </c:numRef>
          </c:val>
          <c:extLst>
            <c:ext xmlns:c16="http://schemas.microsoft.com/office/drawing/2014/chart" uri="{C3380CC4-5D6E-409C-BE32-E72D297353CC}">
              <c16:uniqueId val="{00000002-5C68-4363-9F70-D87F2EB941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68-4363-9F70-D87F2EB941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68-4363-9F70-D87F2EB941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68-4363-9F70-D87F2EB941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4061</c:v>
                </c:pt>
                <c:pt idx="3">
                  <c:v>4004</c:v>
                </c:pt>
                <c:pt idx="6">
                  <c:v>3318</c:v>
                </c:pt>
                <c:pt idx="9">
                  <c:v>3233</c:v>
                </c:pt>
                <c:pt idx="12">
                  <c:v>2994</c:v>
                </c:pt>
              </c:numCache>
            </c:numRef>
          </c:val>
          <c:extLst>
            <c:ext xmlns:c16="http://schemas.microsoft.com/office/drawing/2014/chart" uri="{C3380CC4-5D6E-409C-BE32-E72D297353CC}">
              <c16:uniqueId val="{00000006-5C68-4363-9F70-D87F2EB941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1539</c:v>
                </c:pt>
                <c:pt idx="3">
                  <c:v>1361</c:v>
                </c:pt>
                <c:pt idx="6">
                  <c:v>1146</c:v>
                </c:pt>
                <c:pt idx="9">
                  <c:v>941</c:v>
                </c:pt>
                <c:pt idx="12">
                  <c:v>798</c:v>
                </c:pt>
              </c:numCache>
            </c:numRef>
          </c:val>
          <c:extLst>
            <c:ext xmlns:c16="http://schemas.microsoft.com/office/drawing/2014/chart" uri="{C3380CC4-5D6E-409C-BE32-E72D297353CC}">
              <c16:uniqueId val="{00000007-5C68-4363-9F70-D87F2EB941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25565</c:v>
                </c:pt>
                <c:pt idx="3">
                  <c:v>22632</c:v>
                </c:pt>
                <c:pt idx="6">
                  <c:v>19316</c:v>
                </c:pt>
                <c:pt idx="9">
                  <c:v>16483</c:v>
                </c:pt>
                <c:pt idx="12">
                  <c:v>15603</c:v>
                </c:pt>
              </c:numCache>
            </c:numRef>
          </c:val>
          <c:extLst>
            <c:ext xmlns:c16="http://schemas.microsoft.com/office/drawing/2014/chart" uri="{C3380CC4-5D6E-409C-BE32-E72D297353CC}">
              <c16:uniqueId val="{00000008-5C68-4363-9F70-D87F2EB941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C68-4363-9F70-D87F2EB941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39319</c:v>
                </c:pt>
                <c:pt idx="3">
                  <c:v>42202</c:v>
                </c:pt>
                <c:pt idx="6">
                  <c:v>42342</c:v>
                </c:pt>
                <c:pt idx="9">
                  <c:v>41613</c:v>
                </c:pt>
                <c:pt idx="12">
                  <c:v>40410</c:v>
                </c:pt>
              </c:numCache>
            </c:numRef>
          </c:val>
          <c:extLst>
            <c:ext xmlns:c16="http://schemas.microsoft.com/office/drawing/2014/chart" uri="{C3380CC4-5D6E-409C-BE32-E72D297353CC}">
              <c16:uniqueId val="{0000000A-5C68-4363-9F70-D87F2EB9411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2779</c:v>
                </c:pt>
                <c:pt idx="2">
                  <c:v>#N/A</c:v>
                </c:pt>
                <c:pt idx="3">
                  <c:v>#N/A</c:v>
                </c:pt>
                <c:pt idx="4">
                  <c:v>2063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C68-4363-9F70-D87F2EB9411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6596</c:v>
                </c:pt>
                <c:pt idx="1">
                  <c:v>6998</c:v>
                </c:pt>
                <c:pt idx="2">
                  <c:v>8048</c:v>
                </c:pt>
              </c:numCache>
            </c:numRef>
          </c:val>
          <c:extLst>
            <c:ext xmlns:c16="http://schemas.microsoft.com/office/drawing/2014/chart" uri="{C3380CC4-5D6E-409C-BE32-E72D297353CC}">
              <c16:uniqueId val="{00000000-B5BE-405B-8469-75465E9B28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2685</c:v>
                </c:pt>
                <c:pt idx="1">
                  <c:v>2695</c:v>
                </c:pt>
                <c:pt idx="2">
                  <c:v>2804</c:v>
                </c:pt>
              </c:numCache>
            </c:numRef>
          </c:val>
          <c:extLst>
            <c:ext xmlns:c16="http://schemas.microsoft.com/office/drawing/2014/chart" uri="{C3380CC4-5D6E-409C-BE32-E72D297353CC}">
              <c16:uniqueId val="{00000001-B5BE-405B-8469-75465E9B28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11842</c:v>
                </c:pt>
                <c:pt idx="1">
                  <c:v>12362</c:v>
                </c:pt>
                <c:pt idx="2">
                  <c:v>12326</c:v>
                </c:pt>
              </c:numCache>
            </c:numRef>
          </c:val>
          <c:extLst>
            <c:ext xmlns:c16="http://schemas.microsoft.com/office/drawing/2014/chart" uri="{C3380CC4-5D6E-409C-BE32-E72D297353CC}">
              <c16:uniqueId val="{00000002-B5BE-405B-8469-75465E9B28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元利償還金については、平成３０年度以降実施している大型投資事業の元金償還を開始していることで公債費の支出が増加している。</a:t>
          </a:r>
        </a:p>
        <a:p>
          <a:r>
            <a:rPr kumimoji="1" lang="ja-JP" altLang="en-US" sz="1400">
              <a:latin typeface="ＭＳ ゴシック" pitchFamily="49" charset="-128"/>
              <a:ea typeface="ＭＳ ゴシック" pitchFamily="49" charset="-128"/>
            </a:rPr>
            <a:t>令和５年度の実質公債費比率は、前年度から</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ポイント改善の</a:t>
          </a:r>
          <a:r>
            <a:rPr kumimoji="1" lang="en-US" altLang="ja-JP" sz="1400">
              <a:latin typeface="ＭＳ ゴシック" pitchFamily="49" charset="-128"/>
              <a:ea typeface="ＭＳ ゴシック" pitchFamily="49" charset="-128"/>
            </a:rPr>
            <a:t>7.2%</a:t>
          </a:r>
          <a:r>
            <a:rPr kumimoji="1" lang="ja-JP" altLang="en-US" sz="1400">
              <a:latin typeface="ＭＳ ゴシック" pitchFamily="49" charset="-128"/>
              <a:ea typeface="ＭＳ ゴシック" pitchFamily="49" charset="-128"/>
            </a:rPr>
            <a:t>となっている。今後も比率改善を堅持するため、起債の借入れを伴う施設等の整備事業の実施にあたっては、事業の内容を精査し、発行額を抑制するほか、年次計画の見直しにより発行額の平準化を行う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満期一括償還地方債の償還の財源として積み立てた減債基金はない。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一般会計等の地方債現在高については、過去の借入れの償還額よりも新たな借入額が下回ったことで、増加額は縮減されている。</a:t>
          </a:r>
        </a:p>
        <a:p>
          <a:r>
            <a:rPr kumimoji="1" lang="ja-JP" altLang="en-US" sz="1400">
              <a:latin typeface="ＭＳ ゴシック" pitchFamily="49" charset="-128"/>
              <a:ea typeface="ＭＳ ゴシック" pitchFamily="49" charset="-128"/>
            </a:rPr>
            <a:t>公営企業債等繰入見込額については、主に下水道事業における過去の借入れの償還が新たな借入れ以上に進んでいることで減少している。</a:t>
          </a:r>
        </a:p>
        <a:p>
          <a:r>
            <a:rPr kumimoji="1" lang="ja-JP" altLang="en-US" sz="1400">
              <a:latin typeface="ＭＳ ゴシック" pitchFamily="49" charset="-128"/>
              <a:ea typeface="ＭＳ ゴシック" pitchFamily="49" charset="-128"/>
            </a:rPr>
            <a:t>充当可能基金は、決算余剰金の積立て及び今後の公共施設整備のための積立てにより増加した。</a:t>
          </a:r>
        </a:p>
        <a:p>
          <a:r>
            <a:rPr kumimoji="1" lang="ja-JP" altLang="en-US" sz="1400">
              <a:latin typeface="ＭＳ ゴシック" pitchFamily="49" charset="-128"/>
              <a:ea typeface="ＭＳ ゴシック" pitchFamily="49" charset="-128"/>
            </a:rPr>
            <a:t>これらにより、充当可能財源が将来負担額を上回り、将来負担比率は算定されていない。</a:t>
          </a:r>
        </a:p>
        <a:p>
          <a:r>
            <a:rPr kumimoji="1" lang="ja-JP" altLang="en-US" sz="1400">
              <a:latin typeface="ＭＳ ゴシック" pitchFamily="49" charset="-128"/>
              <a:ea typeface="ＭＳ ゴシック" pitchFamily="49" charset="-128"/>
            </a:rPr>
            <a:t>一般会計等においては、大型投資事業の実施により公債費の増加傾向が続くと見込まれ、事業内容精査による発行額の抑制のほか、年次計画の見直しによる発行額の平準化、交付税措置の有利な起債の活用、基金の適切な管理運用など、指数が著しく悪化しないよう対応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兵庫県たつの市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新型コロナウイルス感染症対策事業の実施等のために取崩しを行ったが、次年度以降に実施する事業の財源とするために取崩額以上に積立てを行ったことで、全体としては増加している。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人口減少によって税収や普通交付税などの減少を見込んでおり、将来不足する財源を補てんするべく、決算余剰金や利子などを随時積み立てていくとともに、基金の使途明確化や基金ごとの残高目安を設定し、必要に応じて適切な基金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公共施設の整備並びに公共事業の円滑かつ効率的な執行を図るための基金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市民の連帯の強化及び均衡ある地域振興を図るための基金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高齢者保健福祉の増進を図り、在宅福祉の向上、健康づくり及びボランティア活動の活性化を目的とする事業を推進す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本市のまちづくりに対する寄付金を広く募り、その寄附金を財源として、活力と魅力あるふるさとづくりを推進するた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たつの未来基金　　たつの市の未来のまちづくりに資する事業を展開し、持続可能な地域社会の実現を図るための基金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公共施設整備基金は、小中一貫校整備事業等の大型事業を実施するため取崩しを行ったことから減少している。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ふるさと応援基金は、ふるさと納税による寄附金等を積み立てており、寄付額の増加によって積立額が増加し、残高が増加している。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たつの未来基金は、ＧＩＧＡスクール構想促進事業等を実施するため取崩しを行ったことから微減している。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公共施設整備基金については、老朽化している公共施設等の整備事業の財源として活用を行っていく。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ふるさと応援基金とたつの未来基金については、寄付者の意向や基金の目的に合う事業の財源として活用する予定である。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その他の基金については、基金のあり方を検討しつつ活用を図りたい。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おいても新型コロナウイルス感染症対策事業実施のため一部を取り崩して活用を行ったが、急激な社会情勢の変化等により将来不足すると想定される財源とするために積み立ててたことなどで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を残高の目安とし、基金の活用を図っていく。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減債基金は、基金利子や大型投資事業の元利償還に備えるため積み立てたことにより増加した。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を残高の目安とし、適宜繰上償還及び臨時財政対策債償還の財源として基金の活用を図っていく。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73,201
72,213
210.87
38,844,270
37,061,165
1,546,060
21,933,519
39,804,219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固定資産税の調定額増や地方消費税交付金増等により、基準財政収入額は増加した。</a:t>
          </a:r>
        </a:p>
        <a:p>
          <a:r>
            <a:rPr kumimoji="1" lang="ja-JP" altLang="en-US" sz="1300">
              <a:latin typeface="ＭＳ Ｐゴシック" panose="020B0600070205080204" pitchFamily="50" charset="-128"/>
              <a:ea typeface="ＭＳ Ｐゴシック" panose="020B0600070205080204" pitchFamily="50" charset="-128"/>
            </a:rPr>
            <a:t>　一方、主に合併特例債償還費の増による公債費や包括算定経費の増及び臨時財政対策債発行可能額が大幅に減少したことで、基準財政需要額が増加した。これらの結果、財政力指数が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ポイント悪化した。他の団体と比較しても低い水準となっており、定住人口施策を推進することで人口増を達成し、市税増収を図るなど、収入を増やしていく必要がある。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122061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108655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5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68439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地方交付税の増により歳入経常一般財源が増額した一方、電気代等エネルギー価格の高騰等や臨時財政対策債の減少により経常収支比率が</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ポイント悪化することとなった。</a:t>
          </a:r>
        </a:p>
        <a:p>
          <a:r>
            <a:rPr kumimoji="1" lang="ja-JP" altLang="en-US" sz="1300">
              <a:latin typeface="ＭＳ Ｐゴシック" panose="020B0600070205080204" pitchFamily="50" charset="-128"/>
              <a:ea typeface="ＭＳ Ｐゴシック" panose="020B0600070205080204" pitchFamily="50" charset="-128"/>
            </a:rPr>
            <a:t>　引き続き歳入の確保に努めるほか、補助金や継続事業の見直しなどにより経費を圧縮し、弾力のある財政運営を維持・改善できるよう努める。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164677</xdr:rowOff>
    </xdr:from>
    <xdr:to>
      <xdr:col>23</xdr:col>
      <xdr:colOff>133350</xdr:colOff>
      <xdr:row>67</xdr:row>
      <xdr:rowOff>112183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8022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84260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112183</xdr:rowOff>
    </xdr:from>
    <xdr:to>
      <xdr:col>24</xdr:col>
      <xdr:colOff>12700</xdr:colOff>
      <xdr:row>67</xdr:row>
      <xdr:rowOff>112183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79604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2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164677</xdr:rowOff>
    </xdr:from>
    <xdr:to>
      <xdr:col>24</xdr:col>
      <xdr:colOff>12700</xdr:colOff>
      <xdr:row>59</xdr:row>
      <xdr:rowOff>164677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8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63077</xdr:rowOff>
    </xdr:from>
    <xdr:to>
      <xdr:col>23</xdr:col>
      <xdr:colOff>133350</xdr:colOff>
      <xdr:row>61</xdr:row>
      <xdr:rowOff>111337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2152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99923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0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11854</xdr:rowOff>
    </xdr:from>
    <xdr:to>
      <xdr:col>19</xdr:col>
      <xdr:colOff>133350</xdr:colOff>
      <xdr:row>61</xdr:row>
      <xdr:rowOff>63077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27404"/>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23283</xdr:rowOff>
    </xdr:from>
    <xdr:to>
      <xdr:col>19</xdr:col>
      <xdr:colOff>184150</xdr:colOff>
      <xdr:row>63</xdr:row>
      <xdr:rowOff>124883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109660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11854</xdr:rowOff>
    </xdr:from>
    <xdr:to>
      <xdr:col>15</xdr:col>
      <xdr:colOff>82550</xdr:colOff>
      <xdr:row>61</xdr:row>
      <xdr:rowOff>151554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27404"/>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62</xdr:row>
      <xdr:rowOff>4233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1000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87630</xdr:rowOff>
    </xdr:from>
    <xdr:to>
      <xdr:col>11</xdr:col>
      <xdr:colOff>82550</xdr:colOff>
      <xdr:row>64</xdr:row>
      <xdr:rowOff>17780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60537</xdr:rowOff>
    </xdr:from>
    <xdr:to>
      <xdr:col>23</xdr:col>
      <xdr:colOff>184150</xdr:colOff>
      <xdr:row>61</xdr:row>
      <xdr:rowOff>162137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77064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12277</xdr:rowOff>
    </xdr:from>
    <xdr:to>
      <xdr:col>19</xdr:col>
      <xdr:colOff>184150</xdr:colOff>
      <xdr:row>61</xdr:row>
      <xdr:rowOff>113877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132504</xdr:rowOff>
    </xdr:from>
    <xdr:to>
      <xdr:col>15</xdr:col>
      <xdr:colOff>133350</xdr:colOff>
      <xdr:row>59</xdr:row>
      <xdr:rowOff>62654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72831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100754</xdr:rowOff>
    </xdr:from>
    <xdr:to>
      <xdr:col>11</xdr:col>
      <xdr:colOff>82550</xdr:colOff>
      <xdr:row>62</xdr:row>
      <xdr:rowOff>30904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41081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124883</xdr:rowOff>
    </xdr:from>
    <xdr:to>
      <xdr:col>7</xdr:col>
      <xdr:colOff>31750</xdr:colOff>
      <xdr:row>62</xdr:row>
      <xdr:rowOff>55033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65210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行政改革の推進により、人件費、物件費等の削減を図っているため、類似団体平均を下回っている。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引き続き、職員定員適正化計画を着実に実行し、総人件費の抑制に努めていく必要がある。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69467</xdr:rowOff>
    </xdr:from>
    <xdr:to>
      <xdr:col>23</xdr:col>
      <xdr:colOff>133350</xdr:colOff>
      <xdr:row>81</xdr:row>
      <xdr:rowOff>82352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56917"/>
          <a:ext cx="838200" cy="1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47267</xdr:rowOff>
    </xdr:from>
    <xdr:to>
      <xdr:col>19</xdr:col>
      <xdr:colOff>133350</xdr:colOff>
      <xdr:row>81</xdr:row>
      <xdr:rowOff>69467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34717"/>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2538</xdr:rowOff>
    </xdr:from>
    <xdr:to>
      <xdr:col>15</xdr:col>
      <xdr:colOff>82550</xdr:colOff>
      <xdr:row>81</xdr:row>
      <xdr:rowOff>47267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89988"/>
          <a:ext cx="889000" cy="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109770</xdr:rowOff>
    </xdr:from>
    <xdr:to>
      <xdr:col>11</xdr:col>
      <xdr:colOff>31750</xdr:colOff>
      <xdr:row>81</xdr:row>
      <xdr:rowOff>2538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25770"/>
          <a:ext cx="889000" cy="6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31552</xdr:rowOff>
    </xdr:from>
    <xdr:to>
      <xdr:col>23</xdr:col>
      <xdr:colOff>184150</xdr:colOff>
      <xdr:row>81</xdr:row>
      <xdr:rowOff>133152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1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48079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6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18667</xdr:rowOff>
    </xdr:from>
    <xdr:to>
      <xdr:col>19</xdr:col>
      <xdr:colOff>184150</xdr:colOff>
      <xdr:row>81</xdr:row>
      <xdr:rowOff>120267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130444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74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167917</xdr:rowOff>
    </xdr:from>
    <xdr:to>
      <xdr:col>15</xdr:col>
      <xdr:colOff>133350</xdr:colOff>
      <xdr:row>81</xdr:row>
      <xdr:rowOff>98067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8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108244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5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123188</xdr:rowOff>
    </xdr:from>
    <xdr:to>
      <xdr:col>11</xdr:col>
      <xdr:colOff>82550</xdr:colOff>
      <xdr:row>81</xdr:row>
      <xdr:rowOff>53338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3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63515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0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58970</xdr:rowOff>
    </xdr:from>
    <xdr:to>
      <xdr:col>7</xdr:col>
      <xdr:colOff>31750</xdr:colOff>
      <xdr:row>80</xdr:row>
      <xdr:rowOff>160570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170747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4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類似団体よりも高い水準に位置しているが、今後も国の動向等を見定めながら、職員定数の適正化や昇給・昇格等の適正な運営に努めていく。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9497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102507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9669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119743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119743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職員定数適正化計画に基づき新規雇用等を管理しており、類似団体平均を下回っている。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引き続き適正化計画に基づき、定員管理に努めていく。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12806</xdr:rowOff>
    </xdr:from>
    <xdr:to>
      <xdr:col>81</xdr:col>
      <xdr:colOff>44450</xdr:colOff>
      <xdr:row>61</xdr:row>
      <xdr:rowOff>16828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471256"/>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12806</xdr:rowOff>
    </xdr:from>
    <xdr:to>
      <xdr:col>77</xdr:col>
      <xdr:colOff>44450</xdr:colOff>
      <xdr:row>61</xdr:row>
      <xdr:rowOff>16828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7125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741</xdr:rowOff>
    </xdr:from>
    <xdr:to>
      <xdr:col>72</xdr:col>
      <xdr:colOff>203200</xdr:colOff>
      <xdr:row>61</xdr:row>
      <xdr:rowOff>12806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5919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162137</xdr:rowOff>
    </xdr:from>
    <xdr:to>
      <xdr:col>68</xdr:col>
      <xdr:colOff>152400</xdr:colOff>
      <xdr:row>61</xdr:row>
      <xdr:rowOff>741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4913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133456</xdr:rowOff>
    </xdr:from>
    <xdr:to>
      <xdr:col>81</xdr:col>
      <xdr:colOff>95250</xdr:colOff>
      <xdr:row>61</xdr:row>
      <xdr:rowOff>63606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149983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6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137478</xdr:rowOff>
    </xdr:from>
    <xdr:to>
      <xdr:col>77</xdr:col>
      <xdr:colOff>95250</xdr:colOff>
      <xdr:row>61</xdr:row>
      <xdr:rowOff>67628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77805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93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133456</xdr:rowOff>
    </xdr:from>
    <xdr:to>
      <xdr:col>73</xdr:col>
      <xdr:colOff>44450</xdr:colOff>
      <xdr:row>61</xdr:row>
      <xdr:rowOff>63606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73783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8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121391</xdr:rowOff>
    </xdr:from>
    <xdr:to>
      <xdr:col>68</xdr:col>
      <xdr:colOff>203200</xdr:colOff>
      <xdr:row>61</xdr:row>
      <xdr:rowOff>51541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61718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7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111337</xdr:rowOff>
    </xdr:from>
    <xdr:to>
      <xdr:col>64</xdr:col>
      <xdr:colOff>152400</xdr:colOff>
      <xdr:row>61</xdr:row>
      <xdr:rowOff>41487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51664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元利償還金及び公営企業債償還財源繰入金が減少していることで、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　地方債の発行に許可が必要となる基準を下回っているものの、類似団体平均と比較するとやや高い数値となっており、引き続き事業精査を行い、適正水準の維持及び改善に努める必要がある。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98044</xdr:rowOff>
    </xdr:from>
    <xdr:to>
      <xdr:col>81</xdr:col>
      <xdr:colOff>44450</xdr:colOff>
      <xdr:row>40</xdr:row>
      <xdr:rowOff>155956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95604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155956</xdr:rowOff>
    </xdr:from>
    <xdr:to>
      <xdr:col>77</xdr:col>
      <xdr:colOff>44450</xdr:colOff>
      <xdr:row>41</xdr:row>
      <xdr:rowOff>71374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0139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42</xdr:row>
      <xdr:rowOff>44704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10082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44704</xdr:rowOff>
    </xdr:from>
    <xdr:to>
      <xdr:col>68</xdr:col>
      <xdr:colOff>152400</xdr:colOff>
      <xdr:row>42</xdr:row>
      <xdr:rowOff>121920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24560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19321</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8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105156</xdr:rowOff>
    </xdr:from>
    <xdr:to>
      <xdr:col>77</xdr:col>
      <xdr:colOff>95250</xdr:colOff>
      <xdr:row>41</xdr:row>
      <xdr:rowOff>35306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20083</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04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165354</xdr:rowOff>
    </xdr:from>
    <xdr:to>
      <xdr:col>68</xdr:col>
      <xdr:colOff>203200</xdr:colOff>
      <xdr:row>42</xdr:row>
      <xdr:rowOff>95504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80281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公営企業債等繰入見込額の減少による将来負担の減少に加え、基金積立によって充当可能基金が増加したことで、充当可能財源が将来負担額を上回ったため、　将来負担比率は算定されていない。</a:t>
          </a:r>
        </a:p>
        <a:p>
          <a:r>
            <a:rPr kumimoji="1" lang="ja-JP" altLang="en-US" sz="1300">
              <a:latin typeface="ＭＳ Ｐゴシック" panose="020B0600070205080204" pitchFamily="50" charset="-128"/>
              <a:ea typeface="ＭＳ Ｐゴシック" panose="020B0600070205080204" pitchFamily="50" charset="-128"/>
            </a:rPr>
            <a:t>　今後も適正な基金運用や交付税措置の有利な起債の活用を図るとともに、老朽化している公共施設の整備計画や事業費の精査を行い、起債発行額の抑制・平準化を図ることで、現状の堅持に努めていく。</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49651</xdr:rowOff>
    </xdr:from>
    <xdr:to>
      <xdr:col>68</xdr:col>
      <xdr:colOff>152400</xdr:colOff>
      <xdr:row>14</xdr:row>
      <xdr:rowOff>105954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449951"/>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65452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170301</xdr:rowOff>
    </xdr:from>
    <xdr:to>
      <xdr:col>68</xdr:col>
      <xdr:colOff>203200</xdr:colOff>
      <xdr:row>14</xdr:row>
      <xdr:rowOff>100451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39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110628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168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55154</xdr:rowOff>
    </xdr:from>
    <xdr:to>
      <xdr:col>64</xdr:col>
      <xdr:colOff>152400</xdr:colOff>
      <xdr:row>14</xdr:row>
      <xdr:rowOff>156754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45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166931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73,201
72,213
210.87
38,844,270
37,061,165
1,546,060
21,933,519
39,804,219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人件費総額は若干減少したものの、経常一般財源が増加したため、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今後も職員定員適正化計画に基づき定員管理に努め、併せて民間事業者や指定管理者制度等を活用し、総人件費の抑制に努めていく。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133531</xdr:rowOff>
    </xdr:from>
    <xdr:to>
      <xdr:col>24</xdr:col>
      <xdr:colOff>25400</xdr:colOff>
      <xdr:row>34</xdr:row>
      <xdr:rowOff>153126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6283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34</xdr:row>
      <xdr:rowOff>133531</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1058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81280</xdr:rowOff>
    </xdr:from>
    <xdr:to>
      <xdr:col>15</xdr:col>
      <xdr:colOff>98425</xdr:colOff>
      <xdr:row>34</xdr:row>
      <xdr:rowOff>120469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105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95976</xdr:rowOff>
    </xdr:from>
    <xdr:to>
      <xdr:col>11</xdr:col>
      <xdr:colOff>9525</xdr:colOff>
      <xdr:row>34</xdr:row>
      <xdr:rowOff>120469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753826"/>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102326</xdr:rowOff>
    </xdr:from>
    <xdr:to>
      <xdr:col>24</xdr:col>
      <xdr:colOff>76200</xdr:colOff>
      <xdr:row>35</xdr:row>
      <xdr:rowOff>32476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118853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82731</xdr:rowOff>
    </xdr:from>
    <xdr:to>
      <xdr:col>20</xdr:col>
      <xdr:colOff>38100</xdr:colOff>
      <xdr:row>35</xdr:row>
      <xdr:rowOff>12881</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23058</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80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30480</xdr:rowOff>
    </xdr:from>
    <xdr:to>
      <xdr:col>15</xdr:col>
      <xdr:colOff>149225</xdr:colOff>
      <xdr:row>34</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69669</xdr:rowOff>
    </xdr:from>
    <xdr:to>
      <xdr:col>11</xdr:col>
      <xdr:colOff>60325</xdr:colOff>
      <xdr:row>34</xdr:row>
      <xdr:rowOff>171269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9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9996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6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45176</xdr:rowOff>
    </xdr:from>
    <xdr:to>
      <xdr:col>6</xdr:col>
      <xdr:colOff>171450</xdr:colOff>
      <xdr:row>33</xdr:row>
      <xdr:rowOff>146776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0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156953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7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電気代等エネルギー価格の高騰により、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ポイントの悪化となったものの、類似団体内で最良となっている。</a:t>
          </a:r>
        </a:p>
        <a:p>
          <a:r>
            <a:rPr kumimoji="1" lang="ja-JP" altLang="en-US" sz="1300">
              <a:latin typeface="ＭＳ Ｐゴシック" panose="020B0600070205080204" pitchFamily="50" charset="-128"/>
              <a:ea typeface="ＭＳ Ｐゴシック" panose="020B0600070205080204" pitchFamily="50" charset="-128"/>
            </a:rPr>
            <a:t>　行政改革等により物件費の圧縮に努めており、今後もこの水準が維持できるように努める。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127000</xdr:rowOff>
    </xdr:from>
    <xdr:to>
      <xdr:col>82</xdr:col>
      <xdr:colOff>107950</xdr:colOff>
      <xdr:row>19</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585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121937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7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149860</xdr:rowOff>
    </xdr:from>
    <xdr:to>
      <xdr:col>82</xdr:col>
      <xdr:colOff>196850</xdr:colOff>
      <xdr:row>19</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40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41927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127000</xdr:rowOff>
    </xdr:from>
    <xdr:to>
      <xdr:col>82</xdr:col>
      <xdr:colOff>196850</xdr:colOff>
      <xdr:row>13</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86995</xdr:rowOff>
    </xdr:from>
    <xdr:to>
      <xdr:col>82</xdr:col>
      <xdr:colOff>107950</xdr:colOff>
      <xdr:row>13</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158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122572</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943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150495</xdr:rowOff>
    </xdr:from>
    <xdr:to>
      <xdr:col>82</xdr:col>
      <xdr:colOff>158750</xdr:colOff>
      <xdr:row>16</xdr:row>
      <xdr:rowOff>80645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29845</xdr:rowOff>
    </xdr:from>
    <xdr:to>
      <xdr:col>78</xdr:col>
      <xdr:colOff>69850</xdr:colOff>
      <xdr:row>13</xdr:row>
      <xdr:rowOff>86995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586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121920</xdr:rowOff>
    </xdr:from>
    <xdr:to>
      <xdr:col>78</xdr:col>
      <xdr:colOff>120650</xdr:colOff>
      <xdr:row>16</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36847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8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29845</xdr:rowOff>
    </xdr:from>
    <xdr:to>
      <xdr:col>73</xdr:col>
      <xdr:colOff>180975</xdr:colOff>
      <xdr:row>13</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2586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47625</xdr:rowOff>
    </xdr:from>
    <xdr:to>
      <xdr:col>74</xdr:col>
      <xdr:colOff>31750</xdr:colOff>
      <xdr:row>15</xdr:row>
      <xdr:rowOff>149225</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134002</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14</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2987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xdr:rowOff>
    </xdr:from>
    <xdr:to>
      <xdr:col>65</xdr:col>
      <xdr:colOff>53975</xdr:colOff>
      <xdr:row>16</xdr:row>
      <xdr:rowOff>103505</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4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88282</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76200</xdr:rowOff>
    </xdr:from>
    <xdr:to>
      <xdr:col>82</xdr:col>
      <xdr:colOff>158750</xdr:colOff>
      <xdr:row>14</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156227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36195</xdr:rowOff>
    </xdr:from>
    <xdr:to>
      <xdr:col>78</xdr:col>
      <xdr:colOff>120650</xdr:colOff>
      <xdr:row>13</xdr:row>
      <xdr:rowOff>137795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6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147972</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33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150495</xdr:rowOff>
    </xdr:from>
    <xdr:to>
      <xdr:col>74</xdr:col>
      <xdr:colOff>31750</xdr:colOff>
      <xdr:row>13</xdr:row>
      <xdr:rowOff>80645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0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90822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7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歳入経常一般財源は増加したが、扶助費の経常一般財源がそれを上回る増加をしたため、</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扶助費全体の増加傾向は今後も続くと見込んでおり、扶助費の各種手当への特別加算の見直しなどを進めていくことで、財政への負担軽減に努める。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151493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996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016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53522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016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要介護者の増による介護給付費繰出しの増加や、受給者の増による後期高齢者医療費繰出しの増加により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今後は、他会計への繰出しの精査を行うとともに、維持補修費に係る経費の見直し・圧縮などを行い、比率の堅持・改善に努めていく。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58</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88120"/>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7637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995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35560</xdr:rowOff>
    </xdr:from>
    <xdr:to>
      <xdr:col>82</xdr:col>
      <xdr:colOff>196850</xdr:colOff>
      <xdr:row>58</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97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100330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499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62230</xdr:rowOff>
    </xdr:from>
    <xdr:to>
      <xdr:col>78</xdr:col>
      <xdr:colOff>69850</xdr:colOff>
      <xdr:row>55</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91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63517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62230</xdr:rowOff>
    </xdr:from>
    <xdr:to>
      <xdr:col>73</xdr:col>
      <xdr:colOff>180975</xdr:colOff>
      <xdr:row>55</xdr:row>
      <xdr:rowOff>100330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491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110490</xdr:rowOff>
    </xdr:from>
    <xdr:to>
      <xdr:col>74</xdr:col>
      <xdr:colOff>31750</xdr:colOff>
      <xdr:row>56</xdr:row>
      <xdr:rowOff>40640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25417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100330</xdr:rowOff>
    </xdr:from>
    <xdr:to>
      <xdr:col>69</xdr:col>
      <xdr:colOff>92075</xdr:colOff>
      <xdr:row>60</xdr:row>
      <xdr:rowOff>88900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30080"/>
          <a:ext cx="889000" cy="84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66057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11430</xdr:rowOff>
    </xdr:from>
    <xdr:to>
      <xdr:col>74</xdr:col>
      <xdr:colOff>31750</xdr:colOff>
      <xdr:row>55</xdr:row>
      <xdr:rowOff>113030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123207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49530</xdr:rowOff>
    </xdr:from>
    <xdr:to>
      <xdr:col>69</xdr:col>
      <xdr:colOff>142875</xdr:colOff>
      <xdr:row>55</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161307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主として、下水道事業会計において新たな借入れの増加を上回って過去の借入れの償還が進んでいることと公営企業会計への移行後の合理化を図った結果、下水道事業への繰出金が減少し、</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　今後も補助費等に占める割合が大きい下水道事業繰出について、資本費の適切管理や維持管理経費の削減などを着実に実施し、繰出金の削減に努める必要がある。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19558</xdr:rowOff>
    </xdr:from>
    <xdr:to>
      <xdr:col>82</xdr:col>
      <xdr:colOff>107950</xdr:colOff>
      <xdr:row>39</xdr:row>
      <xdr:rowOff>83566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7061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19558</xdr:rowOff>
    </xdr:from>
    <xdr:to>
      <xdr:col>78</xdr:col>
      <xdr:colOff>69850</xdr:colOff>
      <xdr:row>39</xdr:row>
      <xdr:rowOff>83566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7061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19558</xdr:rowOff>
    </xdr:from>
    <xdr:to>
      <xdr:col>73</xdr:col>
      <xdr:colOff>180975</xdr:colOff>
      <xdr:row>39</xdr:row>
      <xdr:rowOff>147574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70610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39</xdr:row>
      <xdr:rowOff>147574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363208"/>
          <a:ext cx="8890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140208</xdr:rowOff>
    </xdr:from>
    <xdr:to>
      <xdr:col>82</xdr:col>
      <xdr:colOff>158750</xdr:colOff>
      <xdr:row>39</xdr:row>
      <xdr:rowOff>70358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112285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32766</xdr:rowOff>
    </xdr:from>
    <xdr:to>
      <xdr:col>78</xdr:col>
      <xdr:colOff>120650</xdr:colOff>
      <xdr:row>39</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119143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805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140208</xdr:rowOff>
    </xdr:from>
    <xdr:to>
      <xdr:col>74</xdr:col>
      <xdr:colOff>31750</xdr:colOff>
      <xdr:row>39</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55135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96774</xdr:rowOff>
    </xdr:from>
    <xdr:to>
      <xdr:col>69</xdr:col>
      <xdr:colOff>142875</xdr:colOff>
      <xdr:row>40</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11701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年度以降実施している大型投資事業の元金償還が始まったことや公債費に充当する特定財源の減などで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今後の更なるポイント悪化に対処すべく、交付税措置が有利な起債を有効活用し、事業の実施年度や事業内容を精査した上で、負担の年度間平準化を図るよう努める。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97282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2943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92711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248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88137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2486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74422</xdr:rowOff>
    </xdr:from>
    <xdr:to>
      <xdr:col>11</xdr:col>
      <xdr:colOff>9525</xdr:colOff>
      <xdr:row>77</xdr:row>
      <xdr:rowOff>88137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2760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18559</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37337</xdr:rowOff>
    </xdr:from>
    <xdr:to>
      <xdr:col>11</xdr:col>
      <xdr:colOff>60325</xdr:colOff>
      <xdr:row>77</xdr:row>
      <xdr:rowOff>138937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歳入経常一般財源は増加したが、電気代等エネルギー価格の高騰による物件費及び扶助費等の増により、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　今後も引き続き、繰出金の抑制、補助金の見直し、人件費の削減等に取り組むとともに、税の徴収率向上の取組みや定住人口増加施策の推進による税収の増収のほか、各種使用料の見直しといった歳入確保に努めていく。</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75565</xdr:rowOff>
    </xdr:from>
    <xdr:to>
      <xdr:col>82</xdr:col>
      <xdr:colOff>107950</xdr:colOff>
      <xdr:row>74</xdr:row>
      <xdr:rowOff>104140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76286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24130</xdr:rowOff>
    </xdr:from>
    <xdr:to>
      <xdr:col>78</xdr:col>
      <xdr:colOff>69850</xdr:colOff>
      <xdr:row>74</xdr:row>
      <xdr:rowOff>75565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2539980"/>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24130</xdr:rowOff>
    </xdr:from>
    <xdr:to>
      <xdr:col>73</xdr:col>
      <xdr:colOff>180975</xdr:colOff>
      <xdr:row>74</xdr:row>
      <xdr:rowOff>144145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2539980"/>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144145</xdr:rowOff>
    </xdr:from>
    <xdr:to>
      <xdr:col>69</xdr:col>
      <xdr:colOff>92075</xdr:colOff>
      <xdr:row>75</xdr:row>
      <xdr:rowOff>6985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28314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53340</xdr:rowOff>
    </xdr:from>
    <xdr:to>
      <xdr:col>82</xdr:col>
      <xdr:colOff>158750</xdr:colOff>
      <xdr:row>74</xdr:row>
      <xdr:rowOff>154940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69867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24765</xdr:rowOff>
    </xdr:from>
    <xdr:to>
      <xdr:col>78</xdr:col>
      <xdr:colOff>120650</xdr:colOff>
      <xdr:row>74</xdr:row>
      <xdr:rowOff>126365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136542</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480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144780</xdr:rowOff>
    </xdr:from>
    <xdr:to>
      <xdr:col>74</xdr:col>
      <xdr:colOff>31750</xdr:colOff>
      <xdr:row>73</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85107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93345</xdr:rowOff>
    </xdr:from>
    <xdr:to>
      <xdr:col>69</xdr:col>
      <xdr:colOff>142875</xdr:colOff>
      <xdr:row>75</xdr:row>
      <xdr:rowOff>23495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33672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54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127635</xdr:rowOff>
    </xdr:from>
    <xdr:to>
      <xdr:col>65</xdr:col>
      <xdr:colOff>53975</xdr:colOff>
      <xdr:row>75</xdr:row>
      <xdr:rowOff>57785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67962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32760</xdr:rowOff>
    </xdr:from>
    <xdr:to>
      <xdr:col>29</xdr:col>
      <xdr:colOff>127000</xdr:colOff>
      <xdr:row>15</xdr:row>
      <xdr:rowOff>38265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652135"/>
          <a:ext cx="647700" cy="5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32760</xdr:rowOff>
    </xdr:from>
    <xdr:to>
      <xdr:col>26</xdr:col>
      <xdr:colOff>50800</xdr:colOff>
      <xdr:row>15</xdr:row>
      <xdr:rowOff>49905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52135"/>
          <a:ext cx="698500" cy="17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49905</xdr:rowOff>
    </xdr:from>
    <xdr:to>
      <xdr:col>22</xdr:col>
      <xdr:colOff>114300</xdr:colOff>
      <xdr:row>15</xdr:row>
      <xdr:rowOff>70879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69280"/>
          <a:ext cx="698500" cy="20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13348</xdr:rowOff>
    </xdr:from>
    <xdr:to>
      <xdr:col>18</xdr:col>
      <xdr:colOff>177800</xdr:colOff>
      <xdr:row>15</xdr:row>
      <xdr:rowOff>70879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632723"/>
          <a:ext cx="698500" cy="57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158915</xdr:rowOff>
    </xdr:from>
    <xdr:to>
      <xdr:col>29</xdr:col>
      <xdr:colOff>177800</xdr:colOff>
      <xdr:row>15</xdr:row>
      <xdr:rowOff>89065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06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3992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5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153410</xdr:rowOff>
    </xdr:from>
    <xdr:to>
      <xdr:col>26</xdr:col>
      <xdr:colOff>101600</xdr:colOff>
      <xdr:row>15</xdr:row>
      <xdr:rowOff>83560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0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93737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70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170555</xdr:rowOff>
    </xdr:from>
    <xdr:to>
      <xdr:col>22</xdr:col>
      <xdr:colOff>165100</xdr:colOff>
      <xdr:row>15</xdr:row>
      <xdr:rowOff>100705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18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110882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20079</xdr:rowOff>
    </xdr:from>
    <xdr:to>
      <xdr:col>19</xdr:col>
      <xdr:colOff>38100</xdr:colOff>
      <xdr:row>15</xdr:row>
      <xdr:rowOff>121679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39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131856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0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133998</xdr:rowOff>
    </xdr:from>
    <xdr:to>
      <xdr:col>15</xdr:col>
      <xdr:colOff>101600</xdr:colOff>
      <xdr:row>15</xdr:row>
      <xdr:rowOff>64148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81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74325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84154</xdr:rowOff>
    </xdr:from>
    <xdr:to>
      <xdr:col>29</xdr:col>
      <xdr:colOff>127000</xdr:colOff>
      <xdr:row>35</xdr:row>
      <xdr:rowOff>106100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94504"/>
          <a:ext cx="647700" cy="21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90876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1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84154</xdr:rowOff>
    </xdr:from>
    <xdr:to>
      <xdr:col>26</xdr:col>
      <xdr:colOff>50800</xdr:colOff>
      <xdr:row>35</xdr:row>
      <xdr:rowOff>145418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94504"/>
          <a:ext cx="698500" cy="61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7148</xdr:rowOff>
    </xdr:from>
    <xdr:to>
      <xdr:col>22</xdr:col>
      <xdr:colOff>114300</xdr:colOff>
      <xdr:row>35</xdr:row>
      <xdr:rowOff>145418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17498"/>
          <a:ext cx="698500" cy="13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281925</xdr:rowOff>
    </xdr:from>
    <xdr:to>
      <xdr:col>18</xdr:col>
      <xdr:colOff>177800</xdr:colOff>
      <xdr:row>35</xdr:row>
      <xdr:rowOff>7148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49375"/>
          <a:ext cx="698500" cy="68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55300</xdr:rowOff>
    </xdr:from>
    <xdr:to>
      <xdr:col>29</xdr:col>
      <xdr:colOff>177800</xdr:colOff>
      <xdr:row>35</xdr:row>
      <xdr:rowOff>156900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65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243277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1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33354</xdr:rowOff>
    </xdr:from>
    <xdr:to>
      <xdr:col>26</xdr:col>
      <xdr:colOff>101600</xdr:colOff>
      <xdr:row>35</xdr:row>
      <xdr:rowOff>134954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43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145131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12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94618</xdr:rowOff>
    </xdr:from>
    <xdr:to>
      <xdr:col>22</xdr:col>
      <xdr:colOff>165100</xdr:colOff>
      <xdr:row>35</xdr:row>
      <xdr:rowOff>196218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04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206395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299248</xdr:rowOff>
    </xdr:from>
    <xdr:to>
      <xdr:col>19</xdr:col>
      <xdr:colOff>38100</xdr:colOff>
      <xdr:row>35</xdr:row>
      <xdr:rowOff>57948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66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68125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3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231125</xdr:rowOff>
    </xdr:from>
    <xdr:to>
      <xdr:col>15</xdr:col>
      <xdr:colOff>101600</xdr:colOff>
      <xdr:row>34</xdr:row>
      <xdr:rowOff>332725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98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67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73,201
72,213
210.87
38,844,270
37,061,165
1,546,060
21,933,519
39,804,219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121622</xdr:rowOff>
    </xdr:from>
    <xdr:to>
      <xdr:col>24</xdr:col>
      <xdr:colOff>63500</xdr:colOff>
      <xdr:row>35</xdr:row>
      <xdr:rowOff>134900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22372"/>
          <a:ext cx="838200" cy="1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134900</xdr:rowOff>
    </xdr:from>
    <xdr:to>
      <xdr:col>19</xdr:col>
      <xdr:colOff>177800</xdr:colOff>
      <xdr:row>35</xdr:row>
      <xdr:rowOff>146863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35650"/>
          <a:ext cx="8890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102991</xdr:rowOff>
    </xdr:from>
    <xdr:to>
      <xdr:col>15</xdr:col>
      <xdr:colOff>50800</xdr:colOff>
      <xdr:row>35</xdr:row>
      <xdr:rowOff>146863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03741"/>
          <a:ext cx="889000" cy="4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102991</xdr:rowOff>
    </xdr:from>
    <xdr:to>
      <xdr:col>10</xdr:col>
      <xdr:colOff>114300</xdr:colOff>
      <xdr:row>37</xdr:row>
      <xdr:rowOff>101943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03741"/>
          <a:ext cx="889000" cy="34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70822</xdr:rowOff>
    </xdr:from>
    <xdr:to>
      <xdr:col>24</xdr:col>
      <xdr:colOff>114300</xdr:colOff>
      <xdr:row>36</xdr:row>
      <xdr:rowOff>972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49249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84100</xdr:rowOff>
    </xdr:from>
    <xdr:to>
      <xdr:col>20</xdr:col>
      <xdr:colOff>38100</xdr:colOff>
      <xdr:row>36</xdr:row>
      <xdr:rowOff>14250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5377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96063</xdr:rowOff>
    </xdr:from>
    <xdr:to>
      <xdr:col>15</xdr:col>
      <xdr:colOff>101600</xdr:colOff>
      <xdr:row>36</xdr:row>
      <xdr:rowOff>26213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17340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8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52191</xdr:rowOff>
    </xdr:from>
    <xdr:to>
      <xdr:col>10</xdr:col>
      <xdr:colOff>165100</xdr:colOff>
      <xdr:row>35</xdr:row>
      <xdr:rowOff>153791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170318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51143</xdr:rowOff>
    </xdr:from>
    <xdr:to>
      <xdr:col>6</xdr:col>
      <xdr:colOff>38100</xdr:colOff>
      <xdr:row>37</xdr:row>
      <xdr:rowOff>152743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143870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74864</xdr:rowOff>
    </xdr:from>
    <xdr:to>
      <xdr:col>24</xdr:col>
      <xdr:colOff>63500</xdr:colOff>
      <xdr:row>58</xdr:row>
      <xdr:rowOff>78914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10018964"/>
          <a:ext cx="8382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78914</xdr:rowOff>
    </xdr:from>
    <xdr:to>
      <xdr:col>19</xdr:col>
      <xdr:colOff>177800</xdr:colOff>
      <xdr:row>58</xdr:row>
      <xdr:rowOff>115250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023014"/>
          <a:ext cx="889000" cy="3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115250</xdr:rowOff>
    </xdr:from>
    <xdr:to>
      <xdr:col>15</xdr:col>
      <xdr:colOff>50800</xdr:colOff>
      <xdr:row>58</xdr:row>
      <xdr:rowOff>154929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59350"/>
          <a:ext cx="889000" cy="3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86578</xdr:rowOff>
    </xdr:from>
    <xdr:to>
      <xdr:col>10</xdr:col>
      <xdr:colOff>114300</xdr:colOff>
      <xdr:row>58</xdr:row>
      <xdr:rowOff>154929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030678"/>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24064</xdr:rowOff>
    </xdr:from>
    <xdr:to>
      <xdr:col>24</xdr:col>
      <xdr:colOff>114300</xdr:colOff>
      <xdr:row>58</xdr:row>
      <xdr:rowOff>125664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6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110441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8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28114</xdr:rowOff>
    </xdr:from>
    <xdr:to>
      <xdr:col>20</xdr:col>
      <xdr:colOff>38100</xdr:colOff>
      <xdr:row>58</xdr:row>
      <xdr:rowOff>129714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7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120841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6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64450</xdr:rowOff>
    </xdr:from>
    <xdr:to>
      <xdr:col>15</xdr:col>
      <xdr:colOff>101600</xdr:colOff>
      <xdr:row>58</xdr:row>
      <xdr:rowOff>166050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157177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104129</xdr:rowOff>
    </xdr:from>
    <xdr:to>
      <xdr:col>10</xdr:col>
      <xdr:colOff>165100</xdr:colOff>
      <xdr:row>59</xdr:row>
      <xdr:rowOff>34279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25406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4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35778</xdr:rowOff>
    </xdr:from>
    <xdr:to>
      <xdr:col>6</xdr:col>
      <xdr:colOff>38100</xdr:colOff>
      <xdr:row>58</xdr:row>
      <xdr:rowOff>137378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7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128505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7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143587</xdr:rowOff>
    </xdr:from>
    <xdr:to>
      <xdr:col>24</xdr:col>
      <xdr:colOff>63500</xdr:colOff>
      <xdr:row>77</xdr:row>
      <xdr:rowOff>144684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45237"/>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110806</xdr:rowOff>
    </xdr:from>
    <xdr:to>
      <xdr:col>19</xdr:col>
      <xdr:colOff>177800</xdr:colOff>
      <xdr:row>77</xdr:row>
      <xdr:rowOff>143587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12456"/>
          <a:ext cx="8890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90779</xdr:rowOff>
    </xdr:from>
    <xdr:to>
      <xdr:col>15</xdr:col>
      <xdr:colOff>50800</xdr:colOff>
      <xdr:row>77</xdr:row>
      <xdr:rowOff>110806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92429"/>
          <a:ext cx="889000" cy="2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90779</xdr:rowOff>
    </xdr:from>
    <xdr:to>
      <xdr:col>10</xdr:col>
      <xdr:colOff>114300</xdr:colOff>
      <xdr:row>77</xdr:row>
      <xdr:rowOff>126715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92429"/>
          <a:ext cx="8890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93884</xdr:rowOff>
    </xdr:from>
    <xdr:to>
      <xdr:col>24</xdr:col>
      <xdr:colOff>114300</xdr:colOff>
      <xdr:row>78</xdr:row>
      <xdr:rowOff>24034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9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72311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7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92787</xdr:rowOff>
    </xdr:from>
    <xdr:to>
      <xdr:col>20</xdr:col>
      <xdr:colOff>38100</xdr:colOff>
      <xdr:row>78</xdr:row>
      <xdr:rowOff>22937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14064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8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60006</xdr:rowOff>
    </xdr:from>
    <xdr:to>
      <xdr:col>15</xdr:col>
      <xdr:colOff>101600</xdr:colOff>
      <xdr:row>77</xdr:row>
      <xdr:rowOff>161606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6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152733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5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39979</xdr:rowOff>
    </xdr:from>
    <xdr:to>
      <xdr:col>10</xdr:col>
      <xdr:colOff>165100</xdr:colOff>
      <xdr:row>77</xdr:row>
      <xdr:rowOff>141579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4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132706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3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75915</xdr:rowOff>
    </xdr:from>
    <xdr:to>
      <xdr:col>6</xdr:col>
      <xdr:colOff>38100</xdr:colOff>
      <xdr:row>78</xdr:row>
      <xdr:rowOff>6065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22592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5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28901</xdr:rowOff>
    </xdr:from>
    <xdr:to>
      <xdr:col>24</xdr:col>
      <xdr:colOff>63500</xdr:colOff>
      <xdr:row>96</xdr:row>
      <xdr:rowOff>132928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88101"/>
          <a:ext cx="838200" cy="10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123369</xdr:rowOff>
    </xdr:from>
    <xdr:to>
      <xdr:col>19</xdr:col>
      <xdr:colOff>177800</xdr:colOff>
      <xdr:row>96</xdr:row>
      <xdr:rowOff>132928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11119"/>
          <a:ext cx="889000" cy="18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123369</xdr:rowOff>
    </xdr:from>
    <xdr:to>
      <xdr:col>15</xdr:col>
      <xdr:colOff>50800</xdr:colOff>
      <xdr:row>97</xdr:row>
      <xdr:rowOff>80249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11119"/>
          <a:ext cx="889000" cy="29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80249</xdr:rowOff>
    </xdr:from>
    <xdr:to>
      <xdr:col>10</xdr:col>
      <xdr:colOff>114300</xdr:colOff>
      <xdr:row>97</xdr:row>
      <xdr:rowOff>162616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10899"/>
          <a:ext cx="889000" cy="8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149551</xdr:rowOff>
    </xdr:from>
    <xdr:to>
      <xdr:col>24</xdr:col>
      <xdr:colOff>114300</xdr:colOff>
      <xdr:row>96</xdr:row>
      <xdr:rowOff>79701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3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127978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1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82128</xdr:rowOff>
    </xdr:from>
    <xdr:to>
      <xdr:col>20</xdr:col>
      <xdr:colOff>38100</xdr:colOff>
      <xdr:row>97</xdr:row>
      <xdr:rowOff>12278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3405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3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72569</xdr:rowOff>
    </xdr:from>
    <xdr:to>
      <xdr:col>15</xdr:col>
      <xdr:colOff>101600</xdr:colOff>
      <xdr:row>96</xdr:row>
      <xdr:rowOff>2719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6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165296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45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29449</xdr:rowOff>
    </xdr:from>
    <xdr:to>
      <xdr:col>10</xdr:col>
      <xdr:colOff>165100</xdr:colOff>
      <xdr:row>97</xdr:row>
      <xdr:rowOff>131049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6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147576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43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111816</xdr:rowOff>
    </xdr:from>
    <xdr:to>
      <xdr:col>6</xdr:col>
      <xdr:colOff>38100</xdr:colOff>
      <xdr:row>98</xdr:row>
      <xdr:rowOff>41966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4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33093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3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12357</xdr:rowOff>
    </xdr:from>
    <xdr:to>
      <xdr:col>54</xdr:col>
      <xdr:colOff>189865</xdr:colOff>
      <xdr:row>38</xdr:row>
      <xdr:rowOff>74457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013107"/>
          <a:ext cx="1270" cy="57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78284</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74457</xdr:rowOff>
    </xdr:from>
    <xdr:to>
      <xdr:col>55</xdr:col>
      <xdr:colOff>88900</xdr:colOff>
      <xdr:row>38</xdr:row>
      <xdr:rowOff>74457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130484</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78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12357</xdr:rowOff>
    </xdr:from>
    <xdr:to>
      <xdr:col>55</xdr:col>
      <xdr:colOff>88900</xdr:colOff>
      <xdr:row>35</xdr:row>
      <xdr:rowOff>12357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01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160470</xdr:rowOff>
    </xdr:from>
    <xdr:to>
      <xdr:col>55</xdr:col>
      <xdr:colOff>0</xdr:colOff>
      <xdr:row>35</xdr:row>
      <xdr:rowOff>12357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989770"/>
          <a:ext cx="838200" cy="2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117338</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8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138911</xdr:rowOff>
    </xdr:from>
    <xdr:to>
      <xdr:col>55</xdr:col>
      <xdr:colOff>50800</xdr:colOff>
      <xdr:row>37</xdr:row>
      <xdr:rowOff>69061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11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160470</xdr:rowOff>
    </xdr:from>
    <xdr:to>
      <xdr:col>50</xdr:col>
      <xdr:colOff>114300</xdr:colOff>
      <xdr:row>34</xdr:row>
      <xdr:rowOff>164336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989770"/>
          <a:ext cx="889000" cy="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137265</xdr:rowOff>
    </xdr:from>
    <xdr:to>
      <xdr:col>50</xdr:col>
      <xdr:colOff>165100</xdr:colOff>
      <xdr:row>37</xdr:row>
      <xdr:rowOff>67415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0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58542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40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27098</xdr:rowOff>
    </xdr:from>
    <xdr:to>
      <xdr:col>45</xdr:col>
      <xdr:colOff>177800</xdr:colOff>
      <xdr:row>34</xdr:row>
      <xdr:rowOff>164336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342048"/>
          <a:ext cx="889000" cy="6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157990</xdr:rowOff>
    </xdr:from>
    <xdr:to>
      <xdr:col>46</xdr:col>
      <xdr:colOff>38100</xdr:colOff>
      <xdr:row>37</xdr:row>
      <xdr:rowOff>88140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79267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42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27098</xdr:rowOff>
    </xdr:from>
    <xdr:to>
      <xdr:col>41</xdr:col>
      <xdr:colOff>50800</xdr:colOff>
      <xdr:row>36</xdr:row>
      <xdr:rowOff>131039</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342048"/>
          <a:ext cx="889000" cy="96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15963</xdr:rowOff>
    </xdr:from>
    <xdr:to>
      <xdr:col>41</xdr:col>
      <xdr:colOff>101600</xdr:colOff>
      <xdr:row>33</xdr:row>
      <xdr:rowOff>117563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67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108690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76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68542</xdr:rowOff>
    </xdr:from>
    <xdr:to>
      <xdr:col>36</xdr:col>
      <xdr:colOff>165100</xdr:colOff>
      <xdr:row>37</xdr:row>
      <xdr:rowOff>170142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41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161269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50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133007</xdr:rowOff>
    </xdr:from>
    <xdr:to>
      <xdr:col>55</xdr:col>
      <xdr:colOff>50800</xdr:colOff>
      <xdr:row>35</xdr:row>
      <xdr:rowOff>63157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96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86034</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91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109670</xdr:rowOff>
    </xdr:from>
    <xdr:to>
      <xdr:col>50</xdr:col>
      <xdr:colOff>165100</xdr:colOff>
      <xdr:row>35</xdr:row>
      <xdr:rowOff>39820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9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56347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71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113536</xdr:rowOff>
    </xdr:from>
    <xdr:to>
      <xdr:col>46</xdr:col>
      <xdr:colOff>38100</xdr:colOff>
      <xdr:row>35</xdr:row>
      <xdr:rowOff>43686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60213</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71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147748</xdr:rowOff>
    </xdr:from>
    <xdr:to>
      <xdr:col>41</xdr:col>
      <xdr:colOff>101600</xdr:colOff>
      <xdr:row>31</xdr:row>
      <xdr:rowOff>77898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29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94425</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06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80239</xdr:rowOff>
    </xdr:from>
    <xdr:to>
      <xdr:col>36</xdr:col>
      <xdr:colOff>165100</xdr:colOff>
      <xdr:row>37</xdr:row>
      <xdr:rowOff>10389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26916</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0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109220</xdr:rowOff>
    </xdr:from>
    <xdr:to>
      <xdr:col>55</xdr:col>
      <xdr:colOff>0</xdr:colOff>
      <xdr:row>56</xdr:row>
      <xdr:rowOff>105725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538970"/>
          <a:ext cx="838200" cy="16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109220</xdr:rowOff>
    </xdr:from>
    <xdr:to>
      <xdr:col>50</xdr:col>
      <xdr:colOff>114300</xdr:colOff>
      <xdr:row>56</xdr:row>
      <xdr:rowOff>39007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538970"/>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40912</xdr:rowOff>
    </xdr:from>
    <xdr:to>
      <xdr:col>45</xdr:col>
      <xdr:colOff>177800</xdr:colOff>
      <xdr:row>56</xdr:row>
      <xdr:rowOff>39007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127762"/>
          <a:ext cx="889000" cy="5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40912</xdr:rowOff>
    </xdr:from>
    <xdr:to>
      <xdr:col>41</xdr:col>
      <xdr:colOff>50800</xdr:colOff>
      <xdr:row>56</xdr:row>
      <xdr:rowOff>4706</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9127762"/>
          <a:ext cx="889000" cy="47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131966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54925</xdr:rowOff>
    </xdr:from>
    <xdr:to>
      <xdr:col>55</xdr:col>
      <xdr:colOff>50800</xdr:colOff>
      <xdr:row>56</xdr:row>
      <xdr:rowOff>156525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65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33352</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63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58420</xdr:rowOff>
    </xdr:from>
    <xdr:to>
      <xdr:col>50</xdr:col>
      <xdr:colOff>165100</xdr:colOff>
      <xdr:row>55</xdr:row>
      <xdr:rowOff>160020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4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5097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26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159657</xdr:rowOff>
    </xdr:from>
    <xdr:to>
      <xdr:col>46</xdr:col>
      <xdr:colOff>38100</xdr:colOff>
      <xdr:row>56</xdr:row>
      <xdr:rowOff>89807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58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80934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68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161562</xdr:rowOff>
    </xdr:from>
    <xdr:to>
      <xdr:col>41</xdr:col>
      <xdr:colOff>101600</xdr:colOff>
      <xdr:row>53</xdr:row>
      <xdr:rowOff>91712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07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108239</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885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125356</xdr:rowOff>
    </xdr:from>
    <xdr:to>
      <xdr:col>36</xdr:col>
      <xdr:colOff>165100</xdr:colOff>
      <xdr:row>56</xdr:row>
      <xdr:rowOff>55506</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5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46633</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6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23800</xdr:rowOff>
    </xdr:from>
    <xdr:to>
      <xdr:col>55</xdr:col>
      <xdr:colOff>0</xdr:colOff>
      <xdr:row>75</xdr:row>
      <xdr:rowOff>137605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2882550"/>
          <a:ext cx="838200" cy="11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23800</xdr:rowOff>
    </xdr:from>
    <xdr:to>
      <xdr:col>50</xdr:col>
      <xdr:colOff>114300</xdr:colOff>
      <xdr:row>75</xdr:row>
      <xdr:rowOff>96800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2882550"/>
          <a:ext cx="889000" cy="7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43496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140309</xdr:rowOff>
    </xdr:from>
    <xdr:to>
      <xdr:col>45</xdr:col>
      <xdr:colOff>177800</xdr:colOff>
      <xdr:row>75</xdr:row>
      <xdr:rowOff>96800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2141809"/>
          <a:ext cx="889000" cy="8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140309</xdr:rowOff>
    </xdr:from>
    <xdr:to>
      <xdr:col>41</xdr:col>
      <xdr:colOff>50800</xdr:colOff>
      <xdr:row>77</xdr:row>
      <xdr:rowOff>44983</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2141809"/>
          <a:ext cx="889000" cy="110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86805</xdr:rowOff>
    </xdr:from>
    <xdr:to>
      <xdr:col>55</xdr:col>
      <xdr:colOff>50800</xdr:colOff>
      <xdr:row>76</xdr:row>
      <xdr:rowOff>16954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29455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109682</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79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144450</xdr:rowOff>
    </xdr:from>
    <xdr:to>
      <xdr:col>50</xdr:col>
      <xdr:colOff>165100</xdr:colOff>
      <xdr:row>75</xdr:row>
      <xdr:rowOff>74600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28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91127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60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46000</xdr:rowOff>
    </xdr:from>
    <xdr:to>
      <xdr:col>46</xdr:col>
      <xdr:colOff>38100</xdr:colOff>
      <xdr:row>75</xdr:row>
      <xdr:rowOff>147600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90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164127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67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89509</xdr:rowOff>
    </xdr:from>
    <xdr:to>
      <xdr:col>41</xdr:col>
      <xdr:colOff>101600</xdr:colOff>
      <xdr:row>71</xdr:row>
      <xdr:rowOff>19659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09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36186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186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165633</xdr:rowOff>
    </xdr:from>
    <xdr:to>
      <xdr:col>36</xdr:col>
      <xdr:colOff>165100</xdr:colOff>
      <xdr:row>77</xdr:row>
      <xdr:rowOff>95783</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19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112310</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97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97129</xdr:rowOff>
    </xdr:from>
    <xdr:to>
      <xdr:col>55</xdr:col>
      <xdr:colOff>0</xdr:colOff>
      <xdr:row>98</xdr:row>
      <xdr:rowOff>48819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727779"/>
          <a:ext cx="838200" cy="1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97129</xdr:rowOff>
    </xdr:from>
    <xdr:to>
      <xdr:col>50</xdr:col>
      <xdr:colOff>114300</xdr:colOff>
      <xdr:row>98</xdr:row>
      <xdr:rowOff>5931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727779"/>
          <a:ext cx="889000" cy="8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5931</xdr:rowOff>
    </xdr:from>
    <xdr:to>
      <xdr:col>45</xdr:col>
      <xdr:colOff>177800</xdr:colOff>
      <xdr:row>98</xdr:row>
      <xdr:rowOff>6096</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808031"/>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170357</xdr:rowOff>
    </xdr:from>
    <xdr:to>
      <xdr:col>41</xdr:col>
      <xdr:colOff>50800</xdr:colOff>
      <xdr:row>98</xdr:row>
      <xdr:rowOff>6096</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629557"/>
          <a:ext cx="889000" cy="1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169469</xdr:rowOff>
    </xdr:from>
    <xdr:to>
      <xdr:col>55</xdr:col>
      <xdr:colOff>50800</xdr:colOff>
      <xdr:row>98</xdr:row>
      <xdr:rowOff>99619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80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84396</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71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46329</xdr:rowOff>
    </xdr:from>
    <xdr:to>
      <xdr:col>50</xdr:col>
      <xdr:colOff>165100</xdr:colOff>
      <xdr:row>97</xdr:row>
      <xdr:rowOff>147929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67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139056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7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126581</xdr:rowOff>
    </xdr:from>
    <xdr:to>
      <xdr:col>46</xdr:col>
      <xdr:colOff>38100</xdr:colOff>
      <xdr:row>98</xdr:row>
      <xdr:rowOff>56731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7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47858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84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126746</xdr:rowOff>
    </xdr:from>
    <xdr:to>
      <xdr:col>41</xdr:col>
      <xdr:colOff>101600</xdr:colOff>
      <xdr:row>98</xdr:row>
      <xdr:rowOff>56896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75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48023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85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119557</xdr:rowOff>
    </xdr:from>
    <xdr:to>
      <xdr:col>36</xdr:col>
      <xdr:colOff>165100</xdr:colOff>
      <xdr:row>97</xdr:row>
      <xdr:rowOff>49707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5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40834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67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137391</xdr:rowOff>
    </xdr:from>
    <xdr:to>
      <xdr:col>76</xdr:col>
      <xdr:colOff>114300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652491"/>
          <a:ext cx="889000" cy="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124498</xdr:rowOff>
    </xdr:from>
    <xdr:to>
      <xdr:col>71</xdr:col>
      <xdr:colOff>177800</xdr:colOff>
      <xdr:row>38</xdr:row>
      <xdr:rowOff>137391</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639598"/>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86591</xdr:rowOff>
    </xdr:from>
    <xdr:to>
      <xdr:col>72</xdr:col>
      <xdr:colOff>38100</xdr:colOff>
      <xdr:row>39</xdr:row>
      <xdr:rowOff>16741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0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7868</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694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73698</xdr:rowOff>
    </xdr:from>
    <xdr:to>
      <xdr:col>67</xdr:col>
      <xdr:colOff>101600</xdr:colOff>
      <xdr:row>39</xdr:row>
      <xdr:rowOff>3848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5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166425</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68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96707</xdr:rowOff>
    </xdr:from>
    <xdr:to>
      <xdr:col>85</xdr:col>
      <xdr:colOff>127000</xdr:colOff>
      <xdr:row>75</xdr:row>
      <xdr:rowOff>58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784007"/>
          <a:ext cx="838200" cy="7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96707</xdr:rowOff>
    </xdr:from>
    <xdr:to>
      <xdr:col>81</xdr:col>
      <xdr:colOff>50800</xdr:colOff>
      <xdr:row>74</xdr:row>
      <xdr:rowOff>123747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784007"/>
          <a:ext cx="889000" cy="2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123747</xdr:rowOff>
    </xdr:from>
    <xdr:to>
      <xdr:col>76</xdr:col>
      <xdr:colOff>114300</xdr:colOff>
      <xdr:row>74</xdr:row>
      <xdr:rowOff>125070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811047"/>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125070</xdr:rowOff>
    </xdr:from>
    <xdr:to>
      <xdr:col>71</xdr:col>
      <xdr:colOff>177800</xdr:colOff>
      <xdr:row>75</xdr:row>
      <xdr:rowOff>79790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812370"/>
          <a:ext cx="889000" cy="12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120708</xdr:rowOff>
    </xdr:from>
    <xdr:to>
      <xdr:col>85</xdr:col>
      <xdr:colOff>177800</xdr:colOff>
      <xdr:row>75</xdr:row>
      <xdr:rowOff>50858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80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143585</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65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45907</xdr:rowOff>
    </xdr:from>
    <xdr:to>
      <xdr:col>81</xdr:col>
      <xdr:colOff>101600</xdr:colOff>
      <xdr:row>74</xdr:row>
      <xdr:rowOff>147507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73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164034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50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72947</xdr:rowOff>
    </xdr:from>
    <xdr:to>
      <xdr:col>76</xdr:col>
      <xdr:colOff>165100</xdr:colOff>
      <xdr:row>75</xdr:row>
      <xdr:rowOff>3097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7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19624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5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74270</xdr:rowOff>
    </xdr:from>
    <xdr:to>
      <xdr:col>72</xdr:col>
      <xdr:colOff>38100</xdr:colOff>
      <xdr:row>75</xdr:row>
      <xdr:rowOff>4420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7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20947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53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28990</xdr:rowOff>
    </xdr:from>
    <xdr:to>
      <xdr:col>67</xdr:col>
      <xdr:colOff>101600</xdr:colOff>
      <xdr:row>75</xdr:row>
      <xdr:rowOff>130590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88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147117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66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92224</xdr:rowOff>
    </xdr:from>
    <xdr:to>
      <xdr:col>85</xdr:col>
      <xdr:colOff>127000</xdr:colOff>
      <xdr:row>97</xdr:row>
      <xdr:rowOff>124357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722874"/>
          <a:ext cx="838200" cy="3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102722</xdr:rowOff>
    </xdr:from>
    <xdr:to>
      <xdr:col>81</xdr:col>
      <xdr:colOff>50800</xdr:colOff>
      <xdr:row>97</xdr:row>
      <xdr:rowOff>124357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561922"/>
          <a:ext cx="889000" cy="19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102722</xdr:rowOff>
    </xdr:from>
    <xdr:to>
      <xdr:col>76</xdr:col>
      <xdr:colOff>114300</xdr:colOff>
      <xdr:row>98</xdr:row>
      <xdr:rowOff>61061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561922"/>
          <a:ext cx="889000" cy="30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61061</xdr:rowOff>
    </xdr:from>
    <xdr:to>
      <xdr:col>71</xdr:col>
      <xdr:colOff>177800</xdr:colOff>
      <xdr:row>98</xdr:row>
      <xdr:rowOff>75555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63161"/>
          <a:ext cx="889000" cy="1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41424</xdr:rowOff>
    </xdr:from>
    <xdr:to>
      <xdr:col>85</xdr:col>
      <xdr:colOff>177800</xdr:colOff>
      <xdr:row>97</xdr:row>
      <xdr:rowOff>143024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19851</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65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73557</xdr:rowOff>
    </xdr:from>
    <xdr:to>
      <xdr:col>81</xdr:col>
      <xdr:colOff>101600</xdr:colOff>
      <xdr:row>98</xdr:row>
      <xdr:rowOff>3707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0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166284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79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51922</xdr:rowOff>
    </xdr:from>
    <xdr:to>
      <xdr:col>76</xdr:col>
      <xdr:colOff>165100</xdr:colOff>
      <xdr:row>96</xdr:row>
      <xdr:rowOff>153522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51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170049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28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10261</xdr:rowOff>
    </xdr:from>
    <xdr:to>
      <xdr:col>72</xdr:col>
      <xdr:colOff>38100</xdr:colOff>
      <xdr:row>98</xdr:row>
      <xdr:rowOff>111861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102988</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69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24755</xdr:rowOff>
    </xdr:from>
    <xdr:to>
      <xdr:col>67</xdr:col>
      <xdr:colOff>101600</xdr:colOff>
      <xdr:row>98</xdr:row>
      <xdr:rowOff>126355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2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117482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1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139654</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754"/>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139654</xdr:rowOff>
    </xdr:from>
    <xdr:to>
      <xdr:col>111</xdr:col>
      <xdr:colOff>177800</xdr:colOff>
      <xdr:row>38</xdr:row>
      <xdr:rowOff>139654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139654</xdr:rowOff>
    </xdr:from>
    <xdr:to>
      <xdr:col>107</xdr:col>
      <xdr:colOff>50800</xdr:colOff>
      <xdr:row>38</xdr:row>
      <xdr:rowOff>139654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139654</xdr:rowOff>
    </xdr:from>
    <xdr:to>
      <xdr:col>102</xdr:col>
      <xdr:colOff>114300</xdr:colOff>
      <xdr:row>38</xdr:row>
      <xdr:rowOff>139654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88854</xdr:rowOff>
    </xdr:from>
    <xdr:to>
      <xdr:col>112</xdr:col>
      <xdr:colOff>38100</xdr:colOff>
      <xdr:row>39</xdr:row>
      <xdr:rowOff>19004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10131</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88854</xdr:rowOff>
    </xdr:from>
    <xdr:to>
      <xdr:col>107</xdr:col>
      <xdr:colOff>101600</xdr:colOff>
      <xdr:row>39</xdr:row>
      <xdr:rowOff>19004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10131</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88854</xdr:rowOff>
    </xdr:from>
    <xdr:to>
      <xdr:col>102</xdr:col>
      <xdr:colOff>165100</xdr:colOff>
      <xdr:row>39</xdr:row>
      <xdr:rowOff>19004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10131</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88854</xdr:rowOff>
    </xdr:from>
    <xdr:to>
      <xdr:col>98</xdr:col>
      <xdr:colOff>38100</xdr:colOff>
      <xdr:row>39</xdr:row>
      <xdr:rowOff>19004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10131</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149492</xdr:rowOff>
    </xdr:from>
    <xdr:to>
      <xdr:col>116</xdr:col>
      <xdr:colOff>63500</xdr:colOff>
      <xdr:row>58</xdr:row>
      <xdr:rowOff>156502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093592"/>
          <a:ext cx="8382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143472</xdr:rowOff>
    </xdr:from>
    <xdr:to>
      <xdr:col>111</xdr:col>
      <xdr:colOff>177800</xdr:colOff>
      <xdr:row>58</xdr:row>
      <xdr:rowOff>149492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087572"/>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73901</xdr:rowOff>
    </xdr:from>
    <xdr:to>
      <xdr:col>107</xdr:col>
      <xdr:colOff>50800</xdr:colOff>
      <xdr:row>58</xdr:row>
      <xdr:rowOff>143472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018001"/>
          <a:ext cx="889000" cy="6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59271</xdr:rowOff>
    </xdr:from>
    <xdr:to>
      <xdr:col>102</xdr:col>
      <xdr:colOff>114300</xdr:colOff>
      <xdr:row>58</xdr:row>
      <xdr:rowOff>73901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003371"/>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105702</xdr:rowOff>
    </xdr:from>
    <xdr:to>
      <xdr:col>116</xdr:col>
      <xdr:colOff>114300</xdr:colOff>
      <xdr:row>59</xdr:row>
      <xdr:rowOff>35852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4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20629</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96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98692</xdr:rowOff>
    </xdr:from>
    <xdr:to>
      <xdr:col>112</xdr:col>
      <xdr:colOff>38100</xdr:colOff>
      <xdr:row>59</xdr:row>
      <xdr:rowOff>28842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19969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101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92672</xdr:rowOff>
    </xdr:from>
    <xdr:to>
      <xdr:col>107</xdr:col>
      <xdr:colOff>101600</xdr:colOff>
      <xdr:row>59</xdr:row>
      <xdr:rowOff>22822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13949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12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23101</xdr:rowOff>
    </xdr:from>
    <xdr:to>
      <xdr:col>102</xdr:col>
      <xdr:colOff>165100</xdr:colOff>
      <xdr:row>58</xdr:row>
      <xdr:rowOff>124701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96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115828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0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8471</xdr:rowOff>
    </xdr:from>
    <xdr:to>
      <xdr:col>98</xdr:col>
      <xdr:colOff>38100</xdr:colOff>
      <xdr:row>58</xdr:row>
      <xdr:rowOff>110071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95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101198</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1004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13132</xdr:rowOff>
    </xdr:from>
    <xdr:to>
      <xdr:col>116</xdr:col>
      <xdr:colOff>62864</xdr:colOff>
      <xdr:row>79</xdr:row>
      <xdr:rowOff>125203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57532"/>
          <a:ext cx="1269" cy="131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129030</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7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125203</xdr:rowOff>
    </xdr:from>
    <xdr:to>
      <xdr:col>116</xdr:col>
      <xdr:colOff>152400</xdr:colOff>
      <xdr:row>79</xdr:row>
      <xdr:rowOff>125203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6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131259</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13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13132</xdr:rowOff>
    </xdr:from>
    <xdr:to>
      <xdr:col>116</xdr:col>
      <xdr:colOff>152400</xdr:colOff>
      <xdr:row>72</xdr:row>
      <xdr:rowOff>13132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5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166923</xdr:rowOff>
    </xdr:from>
    <xdr:to>
      <xdr:col>116</xdr:col>
      <xdr:colOff>63500</xdr:colOff>
      <xdr:row>77</xdr:row>
      <xdr:rowOff>16599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97123"/>
          <a:ext cx="838200" cy="2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142764</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172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164337</xdr:rowOff>
    </xdr:from>
    <xdr:to>
      <xdr:col>116</xdr:col>
      <xdr:colOff>114300</xdr:colOff>
      <xdr:row>77</xdr:row>
      <xdr:rowOff>94487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9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16599</xdr:rowOff>
    </xdr:from>
    <xdr:to>
      <xdr:col>111</xdr:col>
      <xdr:colOff>177800</xdr:colOff>
      <xdr:row>77</xdr:row>
      <xdr:rowOff>23857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18249"/>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19292</xdr:rowOff>
    </xdr:from>
    <xdr:to>
      <xdr:col>112</xdr:col>
      <xdr:colOff>38100</xdr:colOff>
      <xdr:row>77</xdr:row>
      <xdr:rowOff>120892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112019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23857</xdr:rowOff>
    </xdr:from>
    <xdr:to>
      <xdr:col>107</xdr:col>
      <xdr:colOff>50800</xdr:colOff>
      <xdr:row>77</xdr:row>
      <xdr:rowOff>46279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25507"/>
          <a:ext cx="889000" cy="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28797</xdr:rowOff>
    </xdr:from>
    <xdr:to>
      <xdr:col>107</xdr:col>
      <xdr:colOff>101600</xdr:colOff>
      <xdr:row>77</xdr:row>
      <xdr:rowOff>130397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2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121524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3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88684</xdr:rowOff>
    </xdr:from>
    <xdr:to>
      <xdr:col>102</xdr:col>
      <xdr:colOff>114300</xdr:colOff>
      <xdr:row>77</xdr:row>
      <xdr:rowOff>46279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261634"/>
          <a:ext cx="889000" cy="98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54629</xdr:rowOff>
    </xdr:from>
    <xdr:to>
      <xdr:col>102</xdr:col>
      <xdr:colOff>165100</xdr:colOff>
      <xdr:row>77</xdr:row>
      <xdr:rowOff>156229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25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147356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3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116712</xdr:rowOff>
    </xdr:from>
    <xdr:to>
      <xdr:col>98</xdr:col>
      <xdr:colOff>38100</xdr:colOff>
      <xdr:row>77</xdr:row>
      <xdr:rowOff>46862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37989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116123</xdr:rowOff>
    </xdr:from>
    <xdr:to>
      <xdr:col>116</xdr:col>
      <xdr:colOff>114300</xdr:colOff>
      <xdr:row>77</xdr:row>
      <xdr:rowOff>46273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4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139000</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99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137249</xdr:rowOff>
    </xdr:from>
    <xdr:to>
      <xdr:col>112</xdr:col>
      <xdr:colOff>38100</xdr:colOff>
      <xdr:row>77</xdr:row>
      <xdr:rowOff>67399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6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83926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94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144507</xdr:rowOff>
    </xdr:from>
    <xdr:to>
      <xdr:col>107</xdr:col>
      <xdr:colOff>101600</xdr:colOff>
      <xdr:row>77</xdr:row>
      <xdr:rowOff>74657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91184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94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166929</xdr:rowOff>
    </xdr:from>
    <xdr:to>
      <xdr:col>102</xdr:col>
      <xdr:colOff>165100</xdr:colOff>
      <xdr:row>77</xdr:row>
      <xdr:rowOff>97079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113606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9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37884</xdr:rowOff>
    </xdr:from>
    <xdr:to>
      <xdr:col>98</xdr:col>
      <xdr:colOff>38100</xdr:colOff>
      <xdr:row>71</xdr:row>
      <xdr:rowOff>139484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21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156011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198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物件費は、行政改革等により物件費の圧縮に努めている。今後もこの水準が維持できるように努めていく必要がある。</a:t>
          </a:r>
        </a:p>
        <a:p>
          <a:r>
            <a:rPr kumimoji="1" lang="ja-JP" altLang="en-US" sz="1300">
              <a:latin typeface="ＭＳ Ｐゴシック" panose="020B0600070205080204" pitchFamily="50" charset="-128"/>
              <a:ea typeface="ＭＳ Ｐゴシック" panose="020B0600070205080204" pitchFamily="50" charset="-128"/>
            </a:rPr>
            <a:t>扶助費は、主として電力・ガス・食料品等価格高騰緊急支援給付金支給事業等によって大きく増加したことに加え、その他の扶助費についても増加基調であり、今後の懸念材料である。</a:t>
          </a:r>
        </a:p>
        <a:p>
          <a:r>
            <a:rPr kumimoji="1" lang="ja-JP" altLang="en-US" sz="1300">
              <a:latin typeface="ＭＳ Ｐゴシック" panose="020B0600070205080204" pitchFamily="50" charset="-128"/>
              <a:ea typeface="ＭＳ Ｐゴシック" panose="020B0600070205080204" pitchFamily="50" charset="-128"/>
            </a:rPr>
            <a:t>補助費等が類似団体と比較して高い要因は、下水道事業会計への繰出しが主な要因となっている。資本費の適切管理や維持管理経費の削減、不明水対策による有収率の向上、使用料の適切な算出などを着実に実施し、繰出金の削減に努める必要がある。</a:t>
          </a:r>
        </a:p>
        <a:p>
          <a:r>
            <a:rPr kumimoji="1" lang="ja-JP" altLang="en-US" sz="1300">
              <a:latin typeface="ＭＳ Ｐゴシック" panose="020B0600070205080204" pitchFamily="50" charset="-128"/>
              <a:ea typeface="ＭＳ Ｐゴシック" panose="020B0600070205080204" pitchFamily="50" charset="-128"/>
            </a:rPr>
            <a:t>普通建設事業費は、学校施設整備等の大型投資事業を継続して実施していることから今後も増加基調であり、公債費は、過去の大型投資事業の償還が終了した影響で減少している。しかし、平成３０年度以降実施している大型投資事業の元金償還が開始していることから事業の実施年度や内容を精査し負担の年度間平準化を図るほか、交付税措置の有利な起債を活用し財政への負担を軽減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73,201
72,213
210.87
38,844,270
37,061,165
1,546,060
21,933,519
39,804,219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57404</xdr:rowOff>
    </xdr:from>
    <xdr:to>
      <xdr:col>24</xdr:col>
      <xdr:colOff>63500</xdr:colOff>
      <xdr:row>35</xdr:row>
      <xdr:rowOff>74778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58154"/>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157531</xdr:rowOff>
    </xdr:from>
    <xdr:to>
      <xdr:col>19</xdr:col>
      <xdr:colOff>177800</xdr:colOff>
      <xdr:row>35</xdr:row>
      <xdr:rowOff>74778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86831"/>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157531</xdr:rowOff>
    </xdr:from>
    <xdr:to>
      <xdr:col>15</xdr:col>
      <xdr:colOff>50800</xdr:colOff>
      <xdr:row>35</xdr:row>
      <xdr:rowOff>29972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86831"/>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168046</xdr:rowOff>
    </xdr:from>
    <xdr:to>
      <xdr:col>10</xdr:col>
      <xdr:colOff>114300</xdr:colOff>
      <xdr:row>35</xdr:row>
      <xdr:rowOff>29972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97346"/>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6604</xdr:rowOff>
    </xdr:from>
    <xdr:to>
      <xdr:col>24</xdr:col>
      <xdr:colOff>114300</xdr:colOff>
      <xdr:row>35</xdr:row>
      <xdr:rowOff>108204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29481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5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23978</xdr:rowOff>
    </xdr:from>
    <xdr:to>
      <xdr:col>20</xdr:col>
      <xdr:colOff>38100</xdr:colOff>
      <xdr:row>35</xdr:row>
      <xdr:rowOff>125578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2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142105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106731</xdr:rowOff>
    </xdr:from>
    <xdr:to>
      <xdr:col>15</xdr:col>
      <xdr:colOff>101600</xdr:colOff>
      <xdr:row>35</xdr:row>
      <xdr:rowOff>36881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53408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1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150622</xdr:rowOff>
    </xdr:from>
    <xdr:to>
      <xdr:col>10</xdr:col>
      <xdr:colOff>165100</xdr:colOff>
      <xdr:row>35</xdr:row>
      <xdr:rowOff>80772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97299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5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117246</xdr:rowOff>
    </xdr:from>
    <xdr:to>
      <xdr:col>6</xdr:col>
      <xdr:colOff>38100</xdr:colOff>
      <xdr:row>35</xdr:row>
      <xdr:rowOff>47396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63923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2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169729</xdr:rowOff>
    </xdr:from>
    <xdr:to>
      <xdr:col>24</xdr:col>
      <xdr:colOff>63500</xdr:colOff>
      <xdr:row>57</xdr:row>
      <xdr:rowOff>5850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770929"/>
          <a:ext cx="838200" cy="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36912</xdr:rowOff>
    </xdr:from>
    <xdr:to>
      <xdr:col>19</xdr:col>
      <xdr:colOff>177800</xdr:colOff>
      <xdr:row>56</xdr:row>
      <xdr:rowOff>169729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638112"/>
          <a:ext cx="889000" cy="1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117681</xdr:rowOff>
    </xdr:from>
    <xdr:to>
      <xdr:col>15</xdr:col>
      <xdr:colOff>50800</xdr:colOff>
      <xdr:row>56</xdr:row>
      <xdr:rowOff>36912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204531"/>
          <a:ext cx="889000" cy="43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117681</xdr:rowOff>
    </xdr:from>
    <xdr:to>
      <xdr:col>10</xdr:col>
      <xdr:colOff>114300</xdr:colOff>
      <xdr:row>57</xdr:row>
      <xdr:rowOff>85659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204531"/>
          <a:ext cx="889000" cy="65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126500</xdr:rowOff>
    </xdr:from>
    <xdr:to>
      <xdr:col>24</xdr:col>
      <xdr:colOff>114300</xdr:colOff>
      <xdr:row>57</xdr:row>
      <xdr:rowOff>56650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104927</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0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118929</xdr:rowOff>
    </xdr:from>
    <xdr:to>
      <xdr:col>20</xdr:col>
      <xdr:colOff>38100</xdr:colOff>
      <xdr:row>57</xdr:row>
      <xdr:rowOff>49079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2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40206</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1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157562</xdr:rowOff>
    </xdr:from>
    <xdr:to>
      <xdr:col>15</xdr:col>
      <xdr:colOff>101600</xdr:colOff>
      <xdr:row>56</xdr:row>
      <xdr:rowOff>87712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5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104239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36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66881</xdr:rowOff>
    </xdr:from>
    <xdr:to>
      <xdr:col>10</xdr:col>
      <xdr:colOff>165100</xdr:colOff>
      <xdr:row>53</xdr:row>
      <xdr:rowOff>168481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15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13558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92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34859</xdr:rowOff>
    </xdr:from>
    <xdr:to>
      <xdr:col>6</xdr:col>
      <xdr:colOff>38100</xdr:colOff>
      <xdr:row>57</xdr:row>
      <xdr:rowOff>136459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0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127586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0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9387</xdr:rowOff>
    </xdr:from>
    <xdr:to>
      <xdr:col>24</xdr:col>
      <xdr:colOff>63500</xdr:colOff>
      <xdr:row>76</xdr:row>
      <xdr:rowOff>119148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39587"/>
          <a:ext cx="838200" cy="10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45985</xdr:rowOff>
    </xdr:from>
    <xdr:to>
      <xdr:col>19</xdr:col>
      <xdr:colOff>177800</xdr:colOff>
      <xdr:row>76</xdr:row>
      <xdr:rowOff>119148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76185"/>
          <a:ext cx="889000" cy="7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45985</xdr:rowOff>
    </xdr:from>
    <xdr:to>
      <xdr:col>15</xdr:col>
      <xdr:colOff>50800</xdr:colOff>
      <xdr:row>77</xdr:row>
      <xdr:rowOff>75126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76185"/>
          <a:ext cx="889000" cy="20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75126</xdr:rowOff>
    </xdr:from>
    <xdr:to>
      <xdr:col>10</xdr:col>
      <xdr:colOff>114300</xdr:colOff>
      <xdr:row>77</xdr:row>
      <xdr:rowOff>117362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76776"/>
          <a:ext cx="889000" cy="4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130037</xdr:rowOff>
    </xdr:from>
    <xdr:to>
      <xdr:col>24</xdr:col>
      <xdr:colOff>114300</xdr:colOff>
      <xdr:row>76</xdr:row>
      <xdr:rowOff>60187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108464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6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68348</xdr:rowOff>
    </xdr:from>
    <xdr:to>
      <xdr:col>20</xdr:col>
      <xdr:colOff>38100</xdr:colOff>
      <xdr:row>76</xdr:row>
      <xdr:rowOff>169948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9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161075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9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166635</xdr:rowOff>
    </xdr:from>
    <xdr:to>
      <xdr:col>15</xdr:col>
      <xdr:colOff>101600</xdr:colOff>
      <xdr:row>76</xdr:row>
      <xdr:rowOff>96785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2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87912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1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24326</xdr:rowOff>
    </xdr:from>
    <xdr:to>
      <xdr:col>10</xdr:col>
      <xdr:colOff>165100</xdr:colOff>
      <xdr:row>77</xdr:row>
      <xdr:rowOff>125926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142453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0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66562</xdr:rowOff>
    </xdr:from>
    <xdr:to>
      <xdr:col>6</xdr:col>
      <xdr:colOff>38100</xdr:colOff>
      <xdr:row>77</xdr:row>
      <xdr:rowOff>168162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13239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4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168790</xdr:rowOff>
    </xdr:from>
    <xdr:to>
      <xdr:col>24</xdr:col>
      <xdr:colOff>63500</xdr:colOff>
      <xdr:row>97</xdr:row>
      <xdr:rowOff>85846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27990"/>
          <a:ext cx="838200" cy="8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168790</xdr:rowOff>
    </xdr:from>
    <xdr:to>
      <xdr:col>19</xdr:col>
      <xdr:colOff>177800</xdr:colOff>
      <xdr:row>97</xdr:row>
      <xdr:rowOff>13608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27990"/>
          <a:ext cx="8890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13608</xdr:rowOff>
    </xdr:from>
    <xdr:to>
      <xdr:col>15</xdr:col>
      <xdr:colOff>50800</xdr:colOff>
      <xdr:row>97</xdr:row>
      <xdr:rowOff>24161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44258"/>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74130</xdr:rowOff>
    </xdr:from>
    <xdr:to>
      <xdr:col>10</xdr:col>
      <xdr:colOff>114300</xdr:colOff>
      <xdr:row>97</xdr:row>
      <xdr:rowOff>24161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33330"/>
          <a:ext cx="889000" cy="12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35046</xdr:rowOff>
    </xdr:from>
    <xdr:to>
      <xdr:col>24</xdr:col>
      <xdr:colOff>114300</xdr:colOff>
      <xdr:row>97</xdr:row>
      <xdr:rowOff>136646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13473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4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117990</xdr:rowOff>
    </xdr:from>
    <xdr:to>
      <xdr:col>20</xdr:col>
      <xdr:colOff>38100</xdr:colOff>
      <xdr:row>97</xdr:row>
      <xdr:rowOff>48140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39267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6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134258</xdr:rowOff>
    </xdr:from>
    <xdr:to>
      <xdr:col>15</xdr:col>
      <xdr:colOff>101600</xdr:colOff>
      <xdr:row>97</xdr:row>
      <xdr:rowOff>64408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55535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144811</xdr:rowOff>
    </xdr:from>
    <xdr:to>
      <xdr:col>10</xdr:col>
      <xdr:colOff>165100</xdr:colOff>
      <xdr:row>97</xdr:row>
      <xdr:rowOff>74961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0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66088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6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23330</xdr:rowOff>
    </xdr:from>
    <xdr:to>
      <xdr:col>6</xdr:col>
      <xdr:colOff>38100</xdr:colOff>
      <xdr:row>96</xdr:row>
      <xdr:rowOff>124930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141457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5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102301</xdr:rowOff>
    </xdr:from>
    <xdr:to>
      <xdr:col>55</xdr:col>
      <xdr:colOff>0</xdr:colOff>
      <xdr:row>38</xdr:row>
      <xdr:rowOff>103947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17401"/>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99832</xdr:rowOff>
    </xdr:from>
    <xdr:to>
      <xdr:col>50</xdr:col>
      <xdr:colOff>114300</xdr:colOff>
      <xdr:row>38</xdr:row>
      <xdr:rowOff>103947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1493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96724</xdr:rowOff>
    </xdr:from>
    <xdr:to>
      <xdr:col>45</xdr:col>
      <xdr:colOff>177800</xdr:colOff>
      <xdr:row>38</xdr:row>
      <xdr:rowOff>99832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11824"/>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91054</xdr:rowOff>
    </xdr:from>
    <xdr:to>
      <xdr:col>41</xdr:col>
      <xdr:colOff>50800</xdr:colOff>
      <xdr:row>38</xdr:row>
      <xdr:rowOff>96724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06154"/>
          <a:ext cx="8890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51501</xdr:rowOff>
    </xdr:from>
    <xdr:to>
      <xdr:col>55</xdr:col>
      <xdr:colOff>50800</xdr:colOff>
      <xdr:row>38</xdr:row>
      <xdr:rowOff>153101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6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137878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81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53147</xdr:rowOff>
    </xdr:from>
    <xdr:to>
      <xdr:col>50</xdr:col>
      <xdr:colOff>165100</xdr:colOff>
      <xdr:row>38</xdr:row>
      <xdr:rowOff>154747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6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145874</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60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49032</xdr:rowOff>
    </xdr:from>
    <xdr:to>
      <xdr:col>46</xdr:col>
      <xdr:colOff>38100</xdr:colOff>
      <xdr:row>38</xdr:row>
      <xdr:rowOff>150632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6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141759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56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45924</xdr:rowOff>
    </xdr:from>
    <xdr:to>
      <xdr:col>41</xdr:col>
      <xdr:colOff>101600</xdr:colOff>
      <xdr:row>38</xdr:row>
      <xdr:rowOff>147524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138651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53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40254</xdr:rowOff>
    </xdr:from>
    <xdr:to>
      <xdr:col>36</xdr:col>
      <xdr:colOff>165100</xdr:colOff>
      <xdr:row>38</xdr:row>
      <xdr:rowOff>141854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5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132981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48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32245</xdr:rowOff>
    </xdr:from>
    <xdr:to>
      <xdr:col>55</xdr:col>
      <xdr:colOff>0</xdr:colOff>
      <xdr:row>58</xdr:row>
      <xdr:rowOff>39167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976345"/>
          <a:ext cx="8382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32245</xdr:rowOff>
    </xdr:from>
    <xdr:to>
      <xdr:col>50</xdr:col>
      <xdr:colOff>114300</xdr:colOff>
      <xdr:row>58</xdr:row>
      <xdr:rowOff>46863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76345"/>
          <a:ext cx="889000" cy="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31572</xdr:rowOff>
    </xdr:from>
    <xdr:to>
      <xdr:col>45</xdr:col>
      <xdr:colOff>177800</xdr:colOff>
      <xdr:row>58</xdr:row>
      <xdr:rowOff>46863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975672"/>
          <a:ext cx="889000" cy="1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31572</xdr:rowOff>
    </xdr:from>
    <xdr:to>
      <xdr:col>41</xdr:col>
      <xdr:colOff>50800</xdr:colOff>
      <xdr:row>58</xdr:row>
      <xdr:rowOff>51930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75672"/>
          <a:ext cx="889000" cy="2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159817</xdr:rowOff>
    </xdr:from>
    <xdr:to>
      <xdr:col>55</xdr:col>
      <xdr:colOff>50800</xdr:colOff>
      <xdr:row>58</xdr:row>
      <xdr:rowOff>89967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3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138244</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1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152895</xdr:rowOff>
    </xdr:from>
    <xdr:to>
      <xdr:col>50</xdr:col>
      <xdr:colOff>165100</xdr:colOff>
      <xdr:row>58</xdr:row>
      <xdr:rowOff>83045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2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74172</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100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167513</xdr:rowOff>
    </xdr:from>
    <xdr:to>
      <xdr:col>46</xdr:col>
      <xdr:colOff>38100</xdr:colOff>
      <xdr:row>58</xdr:row>
      <xdr:rowOff>97663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4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88790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100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152222</xdr:rowOff>
    </xdr:from>
    <xdr:to>
      <xdr:col>41</xdr:col>
      <xdr:colOff>101600</xdr:colOff>
      <xdr:row>58</xdr:row>
      <xdr:rowOff>82372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98899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70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1130</xdr:rowOff>
    </xdr:from>
    <xdr:to>
      <xdr:col>36</xdr:col>
      <xdr:colOff>165100</xdr:colOff>
      <xdr:row>58</xdr:row>
      <xdr:rowOff>102730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93857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10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123737</xdr:rowOff>
    </xdr:from>
    <xdr:to>
      <xdr:col>55</xdr:col>
      <xdr:colOff>0</xdr:colOff>
      <xdr:row>77</xdr:row>
      <xdr:rowOff>156769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25387"/>
          <a:ext cx="8382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128994</xdr:rowOff>
    </xdr:from>
    <xdr:to>
      <xdr:col>50</xdr:col>
      <xdr:colOff>114300</xdr:colOff>
      <xdr:row>77</xdr:row>
      <xdr:rowOff>156769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159194"/>
          <a:ext cx="889000" cy="19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128994</xdr:rowOff>
    </xdr:from>
    <xdr:to>
      <xdr:col>45</xdr:col>
      <xdr:colOff>177800</xdr:colOff>
      <xdr:row>77</xdr:row>
      <xdr:rowOff>11018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159194"/>
          <a:ext cx="889000" cy="5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11018</xdr:rowOff>
    </xdr:from>
    <xdr:to>
      <xdr:col>41</xdr:col>
      <xdr:colOff>50800</xdr:colOff>
      <xdr:row>77</xdr:row>
      <xdr:rowOff>142787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212668"/>
          <a:ext cx="889000" cy="13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72937</xdr:rowOff>
    </xdr:from>
    <xdr:to>
      <xdr:col>55</xdr:col>
      <xdr:colOff>50800</xdr:colOff>
      <xdr:row>78</xdr:row>
      <xdr:rowOff>3087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7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51364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105969</xdr:rowOff>
    </xdr:from>
    <xdr:to>
      <xdr:col>50</xdr:col>
      <xdr:colOff>165100</xdr:colOff>
      <xdr:row>78</xdr:row>
      <xdr:rowOff>36119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27246</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0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78194</xdr:rowOff>
    </xdr:from>
    <xdr:to>
      <xdr:col>46</xdr:col>
      <xdr:colOff>38100</xdr:colOff>
      <xdr:row>77</xdr:row>
      <xdr:rowOff>8344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0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24871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88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131668</xdr:rowOff>
    </xdr:from>
    <xdr:to>
      <xdr:col>41</xdr:col>
      <xdr:colOff>101600</xdr:colOff>
      <xdr:row>77</xdr:row>
      <xdr:rowOff>61818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6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78344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9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91987</xdr:rowOff>
    </xdr:from>
    <xdr:to>
      <xdr:col>36</xdr:col>
      <xdr:colOff>165100</xdr:colOff>
      <xdr:row>78</xdr:row>
      <xdr:rowOff>22137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38664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0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86452</xdr:rowOff>
    </xdr:from>
    <xdr:to>
      <xdr:col>55</xdr:col>
      <xdr:colOff>0</xdr:colOff>
      <xdr:row>94</xdr:row>
      <xdr:rowOff>103124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202752"/>
          <a:ext cx="838200" cy="1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103124</xdr:rowOff>
    </xdr:from>
    <xdr:to>
      <xdr:col>50</xdr:col>
      <xdr:colOff>114300</xdr:colOff>
      <xdr:row>94</xdr:row>
      <xdr:rowOff>130279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219424"/>
          <a:ext cx="889000" cy="2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107435</xdr:rowOff>
    </xdr:from>
    <xdr:to>
      <xdr:col>45</xdr:col>
      <xdr:colOff>177800</xdr:colOff>
      <xdr:row>94</xdr:row>
      <xdr:rowOff>130279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223735"/>
          <a:ext cx="889000" cy="2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99630</xdr:rowOff>
    </xdr:from>
    <xdr:to>
      <xdr:col>41</xdr:col>
      <xdr:colOff>50800</xdr:colOff>
      <xdr:row>94</xdr:row>
      <xdr:rowOff>107435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215930"/>
          <a:ext cx="8890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35652</xdr:rowOff>
    </xdr:from>
    <xdr:to>
      <xdr:col>55</xdr:col>
      <xdr:colOff>50800</xdr:colOff>
      <xdr:row>94</xdr:row>
      <xdr:rowOff>137252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15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58529</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00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52324</xdr:rowOff>
    </xdr:from>
    <xdr:to>
      <xdr:col>50</xdr:col>
      <xdr:colOff>165100</xdr:colOff>
      <xdr:row>94</xdr:row>
      <xdr:rowOff>153924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16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170451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594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79479</xdr:rowOff>
    </xdr:from>
    <xdr:to>
      <xdr:col>46</xdr:col>
      <xdr:colOff>38100</xdr:colOff>
      <xdr:row>95</xdr:row>
      <xdr:rowOff>9629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19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26156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597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56635</xdr:rowOff>
    </xdr:from>
    <xdr:to>
      <xdr:col>41</xdr:col>
      <xdr:colOff>101600</xdr:colOff>
      <xdr:row>94</xdr:row>
      <xdr:rowOff>158235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1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3312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594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48830</xdr:rowOff>
    </xdr:from>
    <xdr:to>
      <xdr:col>36</xdr:col>
      <xdr:colOff>165100</xdr:colOff>
      <xdr:row>94</xdr:row>
      <xdr:rowOff>150430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1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166957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594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96312</xdr:rowOff>
    </xdr:from>
    <xdr:to>
      <xdr:col>85</xdr:col>
      <xdr:colOff>127000</xdr:colOff>
      <xdr:row>37</xdr:row>
      <xdr:rowOff>103673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68512"/>
          <a:ext cx="838200" cy="17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103673</xdr:rowOff>
    </xdr:from>
    <xdr:to>
      <xdr:col>81</xdr:col>
      <xdr:colOff>50800</xdr:colOff>
      <xdr:row>37</xdr:row>
      <xdr:rowOff>124384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47323"/>
          <a:ext cx="8890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156388</xdr:rowOff>
    </xdr:from>
    <xdr:to>
      <xdr:col>76</xdr:col>
      <xdr:colOff>114300</xdr:colOff>
      <xdr:row>37</xdr:row>
      <xdr:rowOff>124384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28588"/>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156388</xdr:rowOff>
    </xdr:from>
    <xdr:to>
      <xdr:col>71</xdr:col>
      <xdr:colOff>177800</xdr:colOff>
      <xdr:row>37</xdr:row>
      <xdr:rowOff>121824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28588"/>
          <a:ext cx="889000" cy="13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45512</xdr:rowOff>
    </xdr:from>
    <xdr:to>
      <xdr:col>85</xdr:col>
      <xdr:colOff>177800</xdr:colOff>
      <xdr:row>36</xdr:row>
      <xdr:rowOff>147112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1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68389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52873</xdr:rowOff>
    </xdr:from>
    <xdr:to>
      <xdr:col>81</xdr:col>
      <xdr:colOff>101600</xdr:colOff>
      <xdr:row>37</xdr:row>
      <xdr:rowOff>154473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9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145600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8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73584</xdr:rowOff>
    </xdr:from>
    <xdr:to>
      <xdr:col>76</xdr:col>
      <xdr:colOff>165100</xdr:colOff>
      <xdr:row>38</xdr:row>
      <xdr:rowOff>3734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166311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105588</xdr:rowOff>
    </xdr:from>
    <xdr:to>
      <xdr:col>72</xdr:col>
      <xdr:colOff>38100</xdr:colOff>
      <xdr:row>37</xdr:row>
      <xdr:rowOff>35738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52265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5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71024</xdr:rowOff>
    </xdr:from>
    <xdr:to>
      <xdr:col>67</xdr:col>
      <xdr:colOff>101600</xdr:colOff>
      <xdr:row>38</xdr:row>
      <xdr:rowOff>1174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163751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10363</xdr:rowOff>
    </xdr:from>
    <xdr:to>
      <xdr:col>85</xdr:col>
      <xdr:colOff>127000</xdr:colOff>
      <xdr:row>57</xdr:row>
      <xdr:rowOff>44603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611563"/>
          <a:ext cx="838200" cy="20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10363</xdr:rowOff>
    </xdr:from>
    <xdr:to>
      <xdr:col>81</xdr:col>
      <xdr:colOff>50800</xdr:colOff>
      <xdr:row>57</xdr:row>
      <xdr:rowOff>117348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611563"/>
          <a:ext cx="889000" cy="27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110795</xdr:rowOff>
    </xdr:from>
    <xdr:to>
      <xdr:col>76</xdr:col>
      <xdr:colOff>114300</xdr:colOff>
      <xdr:row>57</xdr:row>
      <xdr:rowOff>117348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11995"/>
          <a:ext cx="889000" cy="17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110795</xdr:rowOff>
    </xdr:from>
    <xdr:to>
      <xdr:col>71</xdr:col>
      <xdr:colOff>177800</xdr:colOff>
      <xdr:row>57</xdr:row>
      <xdr:rowOff>32448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11995"/>
          <a:ext cx="889000" cy="9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165253</xdr:rowOff>
    </xdr:from>
    <xdr:to>
      <xdr:col>85</xdr:col>
      <xdr:colOff>177800</xdr:colOff>
      <xdr:row>57</xdr:row>
      <xdr:rowOff>95403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16680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1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131013</xdr:rowOff>
    </xdr:from>
    <xdr:to>
      <xdr:col>81</xdr:col>
      <xdr:colOff>101600</xdr:colOff>
      <xdr:row>56</xdr:row>
      <xdr:rowOff>61163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5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77690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3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66548</xdr:rowOff>
    </xdr:from>
    <xdr:to>
      <xdr:col>76</xdr:col>
      <xdr:colOff>165100</xdr:colOff>
      <xdr:row>57</xdr:row>
      <xdr:rowOff>168148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159275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59995</xdr:rowOff>
    </xdr:from>
    <xdr:to>
      <xdr:col>72</xdr:col>
      <xdr:colOff>38100</xdr:colOff>
      <xdr:row>56</xdr:row>
      <xdr:rowOff>161595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6672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3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153098</xdr:rowOff>
    </xdr:from>
    <xdr:to>
      <xdr:col>67</xdr:col>
      <xdr:colOff>101600</xdr:colOff>
      <xdr:row>57</xdr:row>
      <xdr:rowOff>83248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99775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137392</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0492"/>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124498</xdr:rowOff>
    </xdr:from>
    <xdr:to>
      <xdr:col>71</xdr:col>
      <xdr:colOff>177800</xdr:colOff>
      <xdr:row>78</xdr:row>
      <xdr:rowOff>137392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97598"/>
          <a:ext cx="889000" cy="1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86592</xdr:rowOff>
    </xdr:from>
    <xdr:to>
      <xdr:col>72</xdr:col>
      <xdr:colOff>38100</xdr:colOff>
      <xdr:row>79</xdr:row>
      <xdr:rowOff>16742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5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7869</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52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73698</xdr:rowOff>
    </xdr:from>
    <xdr:to>
      <xdr:col>67</xdr:col>
      <xdr:colOff>101600</xdr:colOff>
      <xdr:row>79</xdr:row>
      <xdr:rowOff>3848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4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166425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3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96707</xdr:rowOff>
    </xdr:from>
    <xdr:to>
      <xdr:col>85</xdr:col>
      <xdr:colOff>127000</xdr:colOff>
      <xdr:row>95</xdr:row>
      <xdr:rowOff>57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213007"/>
          <a:ext cx="838200" cy="7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96707</xdr:rowOff>
    </xdr:from>
    <xdr:to>
      <xdr:col>81</xdr:col>
      <xdr:colOff>50800</xdr:colOff>
      <xdr:row>94</xdr:row>
      <xdr:rowOff>123747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213007"/>
          <a:ext cx="889000" cy="2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123747</xdr:rowOff>
    </xdr:from>
    <xdr:to>
      <xdr:col>76</xdr:col>
      <xdr:colOff>114300</xdr:colOff>
      <xdr:row>94</xdr:row>
      <xdr:rowOff>125070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240047"/>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125070</xdr:rowOff>
    </xdr:from>
    <xdr:to>
      <xdr:col>71</xdr:col>
      <xdr:colOff>177800</xdr:colOff>
      <xdr:row>95</xdr:row>
      <xdr:rowOff>79790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241370"/>
          <a:ext cx="889000" cy="12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120707</xdr:rowOff>
    </xdr:from>
    <xdr:to>
      <xdr:col>85</xdr:col>
      <xdr:colOff>177800</xdr:colOff>
      <xdr:row>95</xdr:row>
      <xdr:rowOff>50857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3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143584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8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45907</xdr:rowOff>
    </xdr:from>
    <xdr:to>
      <xdr:col>81</xdr:col>
      <xdr:colOff>101600</xdr:colOff>
      <xdr:row>94</xdr:row>
      <xdr:rowOff>147507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16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164034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93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72947</xdr:rowOff>
    </xdr:from>
    <xdr:to>
      <xdr:col>76</xdr:col>
      <xdr:colOff>165100</xdr:colOff>
      <xdr:row>95</xdr:row>
      <xdr:rowOff>3097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18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19624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96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74270</xdr:rowOff>
    </xdr:from>
    <xdr:to>
      <xdr:col>72</xdr:col>
      <xdr:colOff>38100</xdr:colOff>
      <xdr:row>95</xdr:row>
      <xdr:rowOff>4420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1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20947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96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28990</xdr:rowOff>
    </xdr:from>
    <xdr:to>
      <xdr:col>67</xdr:col>
      <xdr:colOff>101600</xdr:colOff>
      <xdr:row>95</xdr:row>
      <xdr:rowOff>130590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1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147117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09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土木費については平均を大きく、公債費と消防費については平均を若干上回っている。</a:t>
          </a:r>
        </a:p>
        <a:p>
          <a:r>
            <a:rPr kumimoji="1" lang="ja-JP" altLang="en-US" sz="1300">
              <a:latin typeface="ＭＳ Ｐゴシック" panose="020B0600070205080204" pitchFamily="50" charset="-128"/>
              <a:ea typeface="ＭＳ Ｐゴシック" panose="020B0600070205080204" pitchFamily="50" charset="-128"/>
            </a:rPr>
            <a:t>土木費が高い理由としては、下水道事業会計への繰出しが主たる要因であり、資本費の適切管理や維持管理経費の削減、不明水対策による有収率の向上、使用料の適切な算出などを着実に実施し、繰出金の削減に努める必要がある。</a:t>
          </a:r>
        </a:p>
        <a:p>
          <a:r>
            <a:rPr kumimoji="1" lang="ja-JP" altLang="en-US" sz="1300">
              <a:latin typeface="ＭＳ Ｐゴシック" panose="020B0600070205080204" pitchFamily="50" charset="-128"/>
              <a:ea typeface="ＭＳ Ｐゴシック" panose="020B0600070205080204" pitchFamily="50" charset="-128"/>
            </a:rPr>
            <a:t>公債費は、過去の借入の償還は進んでいる一方で、平成３０年度以降実施している大型投資事業の元金償還が開始していることや、過年度借り入れの繰上償還実施のため増加している。事業の実施年度や内容を精査し負担の年度間平準化を図るほか、交付税措置の有利な起債を活用し財政への負担を軽減していく必要がある。</a:t>
          </a:r>
        </a:p>
        <a:p>
          <a:r>
            <a:rPr kumimoji="1" lang="ja-JP" altLang="en-US" sz="1300">
              <a:latin typeface="ＭＳ Ｐゴシック" panose="020B0600070205080204" pitchFamily="50" charset="-128"/>
              <a:ea typeface="ＭＳ Ｐゴシック" panose="020B0600070205080204" pitchFamily="50" charset="-128"/>
            </a:rPr>
            <a:t>消防費が前年度と比べて増額となっているのは、防災行政無線整備に係る工事を実施したことが主な要因となっている。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財政調整基金残高については、新型コロナウイルス感染症対策事業に充当するため取崩を行ったものの、決算剰余金を中心に積み立てたことで、</a:t>
          </a:r>
          <a:r>
            <a:rPr kumimoji="1" lang="en-US" altLang="ja-JP" sz="1400">
              <a:latin typeface="ＭＳ ゴシック" pitchFamily="49" charset="-128"/>
              <a:ea typeface="ＭＳ ゴシック" pitchFamily="49" charset="-128"/>
            </a:rPr>
            <a:t>4.46</a:t>
          </a:r>
          <a:r>
            <a:rPr kumimoji="1" lang="ja-JP" altLang="en-US" sz="1400">
              <a:latin typeface="ＭＳ ゴシック" pitchFamily="49" charset="-128"/>
              <a:ea typeface="ＭＳ ゴシック" pitchFamily="49" charset="-128"/>
            </a:rPr>
            <a:t>ポイント増加している。</a:t>
          </a:r>
        </a:p>
        <a:p>
          <a:r>
            <a:rPr kumimoji="1" lang="ja-JP" altLang="en-US" sz="1400">
              <a:latin typeface="ＭＳ ゴシック" pitchFamily="49" charset="-128"/>
              <a:ea typeface="ＭＳ ゴシック" pitchFamily="49" charset="-128"/>
            </a:rPr>
            <a:t>実質収支額においても地方交付税の増により決算余剰金が増加したことで比率が</a:t>
          </a:r>
          <a:r>
            <a:rPr kumimoji="1" lang="en-US" altLang="ja-JP" sz="1400">
              <a:latin typeface="ＭＳ ゴシック" pitchFamily="49" charset="-128"/>
              <a:ea typeface="ＭＳ ゴシック" pitchFamily="49" charset="-128"/>
            </a:rPr>
            <a:t>0.51</a:t>
          </a:r>
          <a:r>
            <a:rPr kumimoji="1" lang="ja-JP" altLang="en-US" sz="1400">
              <a:latin typeface="ＭＳ ゴシック" pitchFamily="49" charset="-128"/>
              <a:ea typeface="ＭＳ ゴシック" pitchFamily="49" charset="-128"/>
            </a:rPr>
            <a:t>ポイントの増となった。今後も税収をはじめとした自主財源の確保に努めるとともに、歳出面でも行財政改革に取り組み、持続可能な行財政運営を目指す。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令和５年度は、前年度に引き続き赤字は生じていない。</a:t>
          </a:r>
        </a:p>
        <a:p>
          <a:r>
            <a:rPr kumimoji="1" lang="ja-JP" altLang="en-US" sz="1400">
              <a:latin typeface="ＭＳ ゴシック" pitchFamily="49" charset="-128"/>
              <a:ea typeface="ＭＳ ゴシック" pitchFamily="49" charset="-128"/>
            </a:rPr>
            <a:t>今後も連結実施赤字額が生じないよう健全な財政を保っていく。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38844270</v>
      </c>
      <c r="BO4" s="436"/>
      <c r="BP4" s="436"/>
      <c r="BQ4" s="436"/>
      <c r="BR4" s="436"/>
      <c r="BS4" s="436"/>
      <c r="BT4" s="436"/>
      <c r="BU4" s="437"/>
      <c r="BV4" s="435">
        <v>39954177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v>
      </c>
      <c r="CU4" s="576"/>
      <c r="CV4" s="576"/>
      <c r="CW4" s="576"/>
      <c r="CX4" s="576"/>
      <c r="CY4" s="576"/>
      <c r="CZ4" s="576"/>
      <c r="DA4" s="577"/>
      <c r="DB4" s="575">
        <v>6.5</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37061165</v>
      </c>
      <c r="BO5" s="407"/>
      <c r="BP5" s="407"/>
      <c r="BQ5" s="407"/>
      <c r="BR5" s="407"/>
      <c r="BS5" s="407"/>
      <c r="BT5" s="407"/>
      <c r="BU5" s="408"/>
      <c r="BV5" s="406">
        <v>38308178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87.2</v>
      </c>
      <c r="CU5" s="404"/>
      <c r="CV5" s="404"/>
      <c r="CW5" s="404"/>
      <c r="CX5" s="404"/>
      <c r="CY5" s="404"/>
      <c r="CZ5" s="404"/>
      <c r="DA5" s="405"/>
      <c r="DB5" s="403">
        <v>86.6</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1783105</v>
      </c>
      <c r="BO6" s="407"/>
      <c r="BP6" s="407"/>
      <c r="BQ6" s="407"/>
      <c r="BR6" s="407"/>
      <c r="BS6" s="407"/>
      <c r="BT6" s="407"/>
      <c r="BU6" s="408"/>
      <c r="BV6" s="406">
        <v>1645999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87.8</v>
      </c>
      <c r="CU6" s="550"/>
      <c r="CV6" s="550"/>
      <c r="CW6" s="550"/>
      <c r="CX6" s="550"/>
      <c r="CY6" s="550"/>
      <c r="CZ6" s="550"/>
      <c r="DA6" s="551"/>
      <c r="DB6" s="549">
        <v>88.2</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237045</v>
      </c>
      <c r="BO7" s="407"/>
      <c r="BP7" s="407"/>
      <c r="BQ7" s="407"/>
      <c r="BR7" s="407"/>
      <c r="BS7" s="407"/>
      <c r="BT7" s="407"/>
      <c r="BU7" s="408"/>
      <c r="BV7" s="406">
        <v>226663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21933519</v>
      </c>
      <c r="CU7" s="407"/>
      <c r="CV7" s="407"/>
      <c r="CW7" s="407"/>
      <c r="CX7" s="407"/>
      <c r="CY7" s="407"/>
      <c r="CZ7" s="407"/>
      <c r="DA7" s="408"/>
      <c r="DB7" s="406">
        <v>21710085</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1546060</v>
      </c>
      <c r="BO8" s="407"/>
      <c r="BP8" s="407"/>
      <c r="BQ8" s="407"/>
      <c r="BR8" s="407"/>
      <c r="BS8" s="407"/>
      <c r="BT8" s="407"/>
      <c r="BU8" s="408"/>
      <c r="BV8" s="406">
        <v>1419336</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0.52</v>
      </c>
      <c r="CU8" s="510"/>
      <c r="CV8" s="510"/>
      <c r="CW8" s="510"/>
      <c r="CX8" s="510"/>
      <c r="CY8" s="510"/>
      <c r="CZ8" s="510"/>
      <c r="DA8" s="511"/>
      <c r="DB8" s="509">
        <v>0.53</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74316</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126724</v>
      </c>
      <c r="BO9" s="407"/>
      <c r="BP9" s="407"/>
      <c r="BQ9" s="407"/>
      <c r="BR9" s="407"/>
      <c r="BS9" s="407"/>
      <c r="BT9" s="407"/>
      <c r="BU9" s="408"/>
      <c r="BV9" s="406">
        <v>-69072</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12.8</v>
      </c>
      <c r="CU9" s="404"/>
      <c r="CV9" s="404"/>
      <c r="CW9" s="404"/>
      <c r="CX9" s="404"/>
      <c r="CY9" s="404"/>
      <c r="CZ9" s="404"/>
      <c r="DA9" s="405"/>
      <c r="DB9" s="403">
        <v>14.1</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77419</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1063093</v>
      </c>
      <c r="BO10" s="407"/>
      <c r="BP10" s="407"/>
      <c r="BQ10" s="407"/>
      <c r="BR10" s="407"/>
      <c r="BS10" s="407"/>
      <c r="BT10" s="407"/>
      <c r="BU10" s="408"/>
      <c r="BV10" s="406">
        <v>536790</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372930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73201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13117</v>
      </c>
      <c r="BO12" s="407"/>
      <c r="BP12" s="407"/>
      <c r="BQ12" s="407"/>
      <c r="BR12" s="407"/>
      <c r="BS12" s="407"/>
      <c r="BT12" s="407"/>
      <c r="BU12" s="408"/>
      <c r="BV12" s="406">
        <v>134736</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72213</v>
      </c>
      <c r="S13" s="494"/>
      <c r="T13" s="494"/>
      <c r="U13" s="494"/>
      <c r="V13" s="495"/>
      <c r="W13" s="496" t="s">
        <v>131</v>
      </c>
      <c r="X13" s="392"/>
      <c r="Y13" s="392"/>
      <c r="Z13" s="392"/>
      <c r="AA13" s="392"/>
      <c r="AB13" s="393"/>
      <c r="AC13" s="359">
        <v>1077</v>
      </c>
      <c r="AD13" s="360"/>
      <c r="AE13" s="360"/>
      <c r="AF13" s="360"/>
      <c r="AG13" s="361"/>
      <c r="AH13" s="359">
        <v>1023</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1176700</v>
      </c>
      <c r="BO13" s="407"/>
      <c r="BP13" s="407"/>
      <c r="BQ13" s="407"/>
      <c r="BR13" s="407"/>
      <c r="BS13" s="407"/>
      <c r="BT13" s="407"/>
      <c r="BU13" s="408"/>
      <c r="BV13" s="406">
        <v>705912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7.2</v>
      </c>
      <c r="CU13" s="404"/>
      <c r="CV13" s="404"/>
      <c r="CW13" s="404"/>
      <c r="CX13" s="404"/>
      <c r="CY13" s="404"/>
      <c r="CZ13" s="404"/>
      <c r="DA13" s="405"/>
      <c r="DB13" s="403">
        <v>7.8</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74081</v>
      </c>
      <c r="S14" s="494"/>
      <c r="T14" s="494"/>
      <c r="U14" s="494"/>
      <c r="V14" s="495"/>
      <c r="W14" s="497"/>
      <c r="X14" s="395"/>
      <c r="Y14" s="395"/>
      <c r="Z14" s="395"/>
      <c r="AA14" s="395"/>
      <c r="AB14" s="396"/>
      <c r="AC14" s="486">
        <v>3.2</v>
      </c>
      <c r="AD14" s="487"/>
      <c r="AE14" s="487"/>
      <c r="AF14" s="487"/>
      <c r="AG14" s="488"/>
      <c r="AH14" s="486">
        <v>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73170</v>
      </c>
      <c r="S15" s="494"/>
      <c r="T15" s="494"/>
      <c r="U15" s="494"/>
      <c r="V15" s="495"/>
      <c r="W15" s="496" t="s">
        <v>137</v>
      </c>
      <c r="X15" s="392"/>
      <c r="Y15" s="392"/>
      <c r="Z15" s="392"/>
      <c r="AA15" s="392"/>
      <c r="AB15" s="393"/>
      <c r="AC15" s="359">
        <v>12161</v>
      </c>
      <c r="AD15" s="360"/>
      <c r="AE15" s="360"/>
      <c r="AF15" s="360"/>
      <c r="AG15" s="361"/>
      <c r="AH15" s="359">
        <v>12844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10026544</v>
      </c>
      <c r="BO15" s="436"/>
      <c r="BP15" s="436"/>
      <c r="BQ15" s="436"/>
      <c r="BR15" s="436"/>
      <c r="BS15" s="436"/>
      <c r="BT15" s="436"/>
      <c r="BU15" s="437"/>
      <c r="BV15" s="435">
        <v>9744739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36.200000000000003</v>
      </c>
      <c r="AD16" s="487"/>
      <c r="AE16" s="487"/>
      <c r="AF16" s="487"/>
      <c r="AG16" s="488"/>
      <c r="AH16" s="486">
        <v>37.200000000000003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19079927</v>
      </c>
      <c r="BO16" s="407"/>
      <c r="BP16" s="407"/>
      <c r="BQ16" s="407"/>
      <c r="BR16" s="407"/>
      <c r="BS16" s="407"/>
      <c r="BT16" s="407"/>
      <c r="BU16" s="408"/>
      <c r="BV16" s="406">
        <v>18657108</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20371</v>
      </c>
      <c r="AD17" s="360"/>
      <c r="AE17" s="360"/>
      <c r="AF17" s="360"/>
      <c r="AG17" s="361"/>
      <c r="AH17" s="359">
        <v>20653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12713421</v>
      </c>
      <c r="BO17" s="407"/>
      <c r="BP17" s="407"/>
      <c r="BQ17" s="407"/>
      <c r="BR17" s="407"/>
      <c r="BS17" s="407"/>
      <c r="BT17" s="407"/>
      <c r="BU17" s="408"/>
      <c r="BV17" s="406">
        <v>12360864</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210.87</v>
      </c>
      <c r="M18" s="459"/>
      <c r="N18" s="459"/>
      <c r="O18" s="459"/>
      <c r="P18" s="459"/>
      <c r="Q18" s="459"/>
      <c r="R18" s="460"/>
      <c r="S18" s="460"/>
      <c r="T18" s="460"/>
      <c r="U18" s="460"/>
      <c r="V18" s="461"/>
      <c r="W18" s="477"/>
      <c r="X18" s="478"/>
      <c r="Y18" s="478"/>
      <c r="Z18" s="478"/>
      <c r="AA18" s="478"/>
      <c r="AB18" s="502"/>
      <c r="AC18" s="376">
        <v>60.6</v>
      </c>
      <c r="AD18" s="377"/>
      <c r="AE18" s="377"/>
      <c r="AF18" s="377"/>
      <c r="AG18" s="462"/>
      <c r="AH18" s="376">
        <v>59.8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19260321</v>
      </c>
      <c r="BO18" s="407"/>
      <c r="BP18" s="407"/>
      <c r="BQ18" s="407"/>
      <c r="BR18" s="407"/>
      <c r="BS18" s="407"/>
      <c r="BT18" s="407"/>
      <c r="BU18" s="408"/>
      <c r="BV18" s="406">
        <v>19250743</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352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26933321</v>
      </c>
      <c r="BO19" s="407"/>
      <c r="BP19" s="407"/>
      <c r="BQ19" s="407"/>
      <c r="BR19" s="407"/>
      <c r="BS19" s="407"/>
      <c r="BT19" s="407"/>
      <c r="BU19" s="408"/>
      <c r="BV19" s="406">
        <v>27141642</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27757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39804219</v>
      </c>
      <c r="BO22" s="436"/>
      <c r="BP22" s="436"/>
      <c r="BQ22" s="436"/>
      <c r="BR22" s="436"/>
      <c r="BS22" s="436"/>
      <c r="BT22" s="436"/>
      <c r="BU22" s="437"/>
      <c r="BV22" s="435">
        <v>40939656</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26152150</v>
      </c>
      <c r="BO23" s="407"/>
      <c r="BP23" s="407"/>
      <c r="BQ23" s="407"/>
      <c r="BR23" s="407"/>
      <c r="BS23" s="407"/>
      <c r="BT23" s="407"/>
      <c r="BU23" s="408"/>
      <c r="BV23" s="406">
        <v>26810129</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7720</v>
      </c>
      <c r="R24" s="360"/>
      <c r="S24" s="360"/>
      <c r="T24" s="360"/>
      <c r="U24" s="360"/>
      <c r="V24" s="361"/>
      <c r="W24" s="449"/>
      <c r="X24" s="386"/>
      <c r="Y24" s="387"/>
      <c r="Z24" s="362" t="s">
        <v>162</v>
      </c>
      <c r="AA24" s="363"/>
      <c r="AB24" s="363"/>
      <c r="AC24" s="363"/>
      <c r="AD24" s="363"/>
      <c r="AE24" s="363"/>
      <c r="AF24" s="363"/>
      <c r="AG24" s="364"/>
      <c r="AH24" s="359">
        <v>458</v>
      </c>
      <c r="AI24" s="360"/>
      <c r="AJ24" s="360"/>
      <c r="AK24" s="360"/>
      <c r="AL24" s="361"/>
      <c r="AM24" s="359">
        <v>1466974</v>
      </c>
      <c r="AN24" s="360"/>
      <c r="AO24" s="360"/>
      <c r="AP24" s="360"/>
      <c r="AQ24" s="360"/>
      <c r="AR24" s="361"/>
      <c r="AS24" s="359">
        <v>3203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26147552</v>
      </c>
      <c r="BO24" s="407"/>
      <c r="BP24" s="407"/>
      <c r="BQ24" s="407"/>
      <c r="BR24" s="407"/>
      <c r="BS24" s="407"/>
      <c r="BT24" s="407"/>
      <c r="BU24" s="408"/>
      <c r="BV24" s="406">
        <v>26084796</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7040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4941453</v>
      </c>
      <c r="BO25" s="436"/>
      <c r="BP25" s="436"/>
      <c r="BQ25" s="436"/>
      <c r="BR25" s="436"/>
      <c r="BS25" s="436"/>
      <c r="BT25" s="436"/>
      <c r="BU25" s="437"/>
      <c r="BV25" s="435">
        <v>2738499</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6302</v>
      </c>
      <c r="R26" s="360"/>
      <c r="S26" s="360"/>
      <c r="T26" s="360"/>
      <c r="U26" s="360"/>
      <c r="V26" s="361"/>
      <c r="W26" s="449"/>
      <c r="X26" s="386"/>
      <c r="Y26" s="387"/>
      <c r="Z26" s="362" t="s">
        <v>168</v>
      </c>
      <c r="AA26" s="417"/>
      <c r="AB26" s="417"/>
      <c r="AC26" s="417"/>
      <c r="AD26" s="417"/>
      <c r="AE26" s="417"/>
      <c r="AF26" s="417"/>
      <c r="AG26" s="418"/>
      <c r="AH26" s="359">
        <v>9</v>
      </c>
      <c r="AI26" s="360"/>
      <c r="AJ26" s="360"/>
      <c r="AK26" s="360"/>
      <c r="AL26" s="361"/>
      <c r="AM26" s="359">
        <v>28116</v>
      </c>
      <c r="AN26" s="360"/>
      <c r="AO26" s="360"/>
      <c r="AP26" s="360"/>
      <c r="AQ26" s="360"/>
      <c r="AR26" s="361"/>
      <c r="AS26" s="359">
        <v>3124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5240</v>
      </c>
      <c r="R27" s="360"/>
      <c r="S27" s="360"/>
      <c r="T27" s="360"/>
      <c r="U27" s="360"/>
      <c r="V27" s="361"/>
      <c r="W27" s="449"/>
      <c r="X27" s="386"/>
      <c r="Y27" s="387"/>
      <c r="Z27" s="362" t="s">
        <v>171</v>
      </c>
      <c r="AA27" s="363"/>
      <c r="AB27" s="363"/>
      <c r="AC27" s="363"/>
      <c r="AD27" s="363"/>
      <c r="AE27" s="363"/>
      <c r="AF27" s="363"/>
      <c r="AG27" s="364"/>
      <c r="AH27" s="359">
        <v>10</v>
      </c>
      <c r="AI27" s="360"/>
      <c r="AJ27" s="360"/>
      <c r="AK27" s="360"/>
      <c r="AL27" s="361"/>
      <c r="AM27" s="359">
        <v>39370</v>
      </c>
      <c r="AN27" s="360"/>
      <c r="AO27" s="360"/>
      <c r="AP27" s="360"/>
      <c r="AQ27" s="360"/>
      <c r="AR27" s="361"/>
      <c r="AS27" s="359">
        <v>3937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1329014</v>
      </c>
      <c r="BO27" s="441"/>
      <c r="BP27" s="441"/>
      <c r="BQ27" s="441"/>
      <c r="BR27" s="441"/>
      <c r="BS27" s="441"/>
      <c r="BT27" s="441"/>
      <c r="BU27" s="442"/>
      <c r="BV27" s="440">
        <v>1326964</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4480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8047554</v>
      </c>
      <c r="BO28" s="436"/>
      <c r="BP28" s="436"/>
      <c r="BQ28" s="436"/>
      <c r="BR28" s="436"/>
      <c r="BS28" s="436"/>
      <c r="BT28" s="436"/>
      <c r="BU28" s="437"/>
      <c r="BV28" s="435">
        <v>6997578</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18</v>
      </c>
      <c r="M29" s="360"/>
      <c r="N29" s="360"/>
      <c r="O29" s="360"/>
      <c r="P29" s="361"/>
      <c r="Q29" s="359">
        <v>4040</v>
      </c>
      <c r="R29" s="360"/>
      <c r="S29" s="360"/>
      <c r="T29" s="360"/>
      <c r="U29" s="360"/>
      <c r="V29" s="361"/>
      <c r="W29" s="450"/>
      <c r="X29" s="451"/>
      <c r="Y29" s="452"/>
      <c r="Z29" s="362" t="s">
        <v>177</v>
      </c>
      <c r="AA29" s="363"/>
      <c r="AB29" s="363"/>
      <c r="AC29" s="363"/>
      <c r="AD29" s="363"/>
      <c r="AE29" s="363"/>
      <c r="AF29" s="363"/>
      <c r="AG29" s="364"/>
      <c r="AH29" s="359">
        <v>468</v>
      </c>
      <c r="AI29" s="360"/>
      <c r="AJ29" s="360"/>
      <c r="AK29" s="360"/>
      <c r="AL29" s="361"/>
      <c r="AM29" s="359">
        <v>1506344</v>
      </c>
      <c r="AN29" s="360"/>
      <c r="AO29" s="360"/>
      <c r="AP29" s="360"/>
      <c r="AQ29" s="360"/>
      <c r="AR29" s="361"/>
      <c r="AS29" s="359">
        <v>3219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2803836</v>
      </c>
      <c r="BO29" s="407"/>
      <c r="BP29" s="407"/>
      <c r="BQ29" s="407"/>
      <c r="BR29" s="407"/>
      <c r="BS29" s="407"/>
      <c r="BT29" s="407"/>
      <c r="BU29" s="408"/>
      <c r="BV29" s="406">
        <v>2694519</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12325554</v>
      </c>
      <c r="BO30" s="441"/>
      <c r="BP30" s="441"/>
      <c r="BQ30" s="441"/>
      <c r="BR30" s="441"/>
      <c r="BS30" s="441"/>
      <c r="BT30" s="441"/>
      <c r="BU30" s="442"/>
      <c r="BV30" s="440">
        <v>12362109</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5</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8</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11</v>
      </c>
      <c r="BX34" s="354"/>
      <c r="BY34" s="355" t="str">
        <f>IF('各会計、関係団体の財政状況及び健全化判断比率'!B68="","",'各会計、関係団体の財政状況及び健全化判断比率'!B68)</f>
        <v>播磨高原広域事務組合</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土地取得造成事業特別会計</v>
      </c>
      <c r="F35" s="355"/>
      <c r="G35" s="355"/>
      <c r="H35" s="355"/>
      <c r="I35" s="355"/>
      <c r="J35" s="355"/>
      <c r="K35" s="355"/>
      <c r="L35" s="355"/>
      <c r="M35" s="355"/>
      <c r="N35" s="355"/>
      <c r="O35" s="355"/>
      <c r="P35" s="355"/>
      <c r="Q35" s="355"/>
      <c r="R35" s="355"/>
      <c r="S35" s="355"/>
      <c r="T35" s="175"/>
      <c r="U35" s="354">
        <f>IF(W35="","",U34+1)</f>
        <v>6</v>
      </c>
      <c r="V35" s="354"/>
      <c r="W35" s="355" t="str">
        <f>IF('各会計、関係団体の財政状況及び健全化判断比率'!B29="","",'各会計、関係団体の財政状況及び健全化判断比率'!B29)</f>
        <v>後期高齢者医療事業特別会計</v>
      </c>
      <c r="X35" s="355"/>
      <c r="Y35" s="355"/>
      <c r="Z35" s="355"/>
      <c r="AA35" s="355"/>
      <c r="AB35" s="355"/>
      <c r="AC35" s="355"/>
      <c r="AD35" s="355"/>
      <c r="AE35" s="355"/>
      <c r="AF35" s="355"/>
      <c r="AG35" s="355"/>
      <c r="AH35" s="355"/>
      <c r="AI35" s="355"/>
      <c r="AJ35" s="355"/>
      <c r="AK35" s="355"/>
      <c r="AL35" s="175"/>
      <c r="AM35" s="354">
        <f t="shared" ref="AM35:AM43" si="0">IF(AO35="","",AM34+1)</f>
        <v>9</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12</v>
      </c>
      <c r="BX35" s="354"/>
      <c r="BY35" s="355" t="str">
        <f>IF('各会計、関係団体の財政状況及び健全化判断比率'!B69="","",'各会計、関係団体の財政状況及び健全化判断比率'!B69)</f>
        <v>揖龍保健衛生施設事務組合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f>IF(E36="","",C35+1)</f>
        <v>3</v>
      </c>
      <c r="D36" s="354"/>
      <c r="E36" s="355" t="str">
        <f>IF('各会計、関係団体の財政状況及び健全化判断比率'!B9="","",'各会計、関係団体の財政状況及び健全化判断比率'!B9)</f>
        <v>揖龍公平委員会事業特別会計</v>
      </c>
      <c r="F36" s="355"/>
      <c r="G36" s="355"/>
      <c r="H36" s="355"/>
      <c r="I36" s="355"/>
      <c r="J36" s="355"/>
      <c r="K36" s="355"/>
      <c r="L36" s="355"/>
      <c r="M36" s="355"/>
      <c r="N36" s="355"/>
      <c r="O36" s="355"/>
      <c r="P36" s="355"/>
      <c r="Q36" s="355"/>
      <c r="R36" s="355"/>
      <c r="S36" s="355"/>
      <c r="T36" s="175"/>
      <c r="U36" s="354">
        <f t="shared" ref="U36:U43" si="4">IF(W36="","",U35+1)</f>
        <v>7</v>
      </c>
      <c r="V36" s="354"/>
      <c r="W36" s="355" t="str">
        <f>IF('各会計、関係団体の財政状況及び健全化判断比率'!B30="","",'各会計、関係団体の財政状況及び健全化判断比率'!B30)</f>
        <v>介護保険事業特別会計</v>
      </c>
      <c r="X36" s="355"/>
      <c r="Y36" s="355"/>
      <c r="Z36" s="355"/>
      <c r="AA36" s="355"/>
      <c r="AB36" s="355"/>
      <c r="AC36" s="355"/>
      <c r="AD36" s="355"/>
      <c r="AE36" s="355"/>
      <c r="AF36" s="355"/>
      <c r="AG36" s="355"/>
      <c r="AH36" s="355"/>
      <c r="AI36" s="355"/>
      <c r="AJ36" s="355"/>
      <c r="AK36" s="355"/>
      <c r="AL36" s="175"/>
      <c r="AM36" s="354">
        <f t="shared" si="0"/>
        <v>10</v>
      </c>
      <c r="AN36" s="354"/>
      <c r="AO36" s="355" t="str">
        <f>IF('各会計、関係団体の財政状況及び健全化判断比率'!B33="","",'各会計、関係団体の財政状況及び健全化判断比率'!B33)</f>
        <v>国民宿舎事業会計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13</v>
      </c>
      <c r="BX36" s="354"/>
      <c r="BY36" s="355" t="str">
        <f>IF('各会計、関係団体の財政状況及び健全化判断比率'!B70="","",'各会計、関係団体の財政状況及び健全化判断比率'!B70)</f>
        <v>にしはりま環境事務組合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f>IF(E37="","",C36+1)</f>
        <v>4</v>
      </c>
      <c r="D37" s="354"/>
      <c r="E37" s="355" t="str">
        <f>IF('各会計、関係団体の財政状況及び健全化判断比率'!B10="","",'各会計、関係団体の財政状況及び健全化判断比率'!B10)</f>
        <v>病院事業債管理事業特別会計</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14</v>
      </c>
      <c r="BX37" s="354"/>
      <c r="BY37" s="355" t="str">
        <f>IF('各会計、関係団体の財政状況及び健全化判断比率'!B71="","",'各会計、関係団体の財政状況及び健全化判断比率'!B71)</f>
        <v>西播磨水道企業団</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15</v>
      </c>
      <c r="BX38" s="354"/>
      <c r="BY38" s="355" t="str">
        <f>IF('各会計、関係団体の財政状況及び健全化判断比率'!B72="","",'各会計、関係団体の財政状況及び健全化判断比率'!B72)</f>
        <v>西はりま消防組合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16</v>
      </c>
      <c r="BX39" s="354"/>
      <c r="BY39" s="355" t="str">
        <f>IF('各会計、関係団体の財政状況及び健全化判断比率'!B73="","",'各会計、関係団体の財政状況及び健全化判断比率'!B73)</f>
        <v>兵庫県市町村職員退職手当組合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17</v>
      </c>
      <c r="BX40" s="354"/>
      <c r="BY40" s="355" t="str">
        <f>IF('各会計、関係団体の財政状況及び健全化判断比率'!B74="","",'各会計、関係団体の財政状況及び健全化判断比率'!B74)</f>
        <v>兵庫県後期高齢者医療広域連合（一般会計）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18</v>
      </c>
      <c r="BX41" s="354"/>
      <c r="BY41" s="355" t="str">
        <f>IF('各会計、関係団体の財政状況及び健全化判断比率'!B75="","",'各会計、関係団体の財政状況及び健全化判断比率'!B75)</f>
        <v>兵庫県後期高齢者医療広域連合（特別会計）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RaqtTwbCVOH/cxYZg6QmxmeHH9aXtu2bYxwUSulXhCQOZpJrSnufNKclcYY34nmw65wvRsVrTeGe+pO5mz99Rw==" saltValue="FfTLc30r4Q0pvkVIbwpX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G61" sqref="G6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533</v>
      </c>
      <c r="D34" s="1136"/>
      <c r="E34" s="1137"/>
      <c r="F34" s="32">
        <v>3.44</v>
      </c>
      <c r="G34" s="33">
        <v>5.57</v>
      </c>
      <c r="H34" s="33">
        <v>6.71</v>
      </c>
      <c r="I34" s="33">
        <v>6.53</v>
      </c>
      <c r="J34" s="34">
        <v>7.04</v>
      </c>
      <c r="K34" s="22"/>
      <c r="L34" s="22"/>
      <c r="M34" s="22"/>
      <c r="N34" s="22"/>
      <c r="O34" s="22"/>
      <c r="P34" s="22"/>
    </row>
    <row r="35" spans="1:16" ht="39" customHeight="1" x14ac:dyDescent="0.15">
      <c r="A35" s="22"/>
      <c r="B35" s="35"/>
      <c r="C35" s="1132" t="s">
        <v>534</v>
      </c>
      <c r="D35" s="1132"/>
      <c r="E35" s="1133"/>
      <c r="F35" s="36">
        <v>5.28</v>
      </c>
      <c r="G35" s="37">
        <v>6.62</v>
      </c>
      <c r="H35" s="37">
        <v>6.69</v>
      </c>
      <c r="I35" s="37">
        <v>6.89</v>
      </c>
      <c r="J35" s="38">
        <v>6.72</v>
      </c>
      <c r="K35" s="22"/>
      <c r="L35" s="22"/>
      <c r="M35" s="22"/>
      <c r="N35" s="22"/>
      <c r="O35" s="22"/>
      <c r="P35" s="22"/>
    </row>
    <row r="36" spans="1:16" ht="39" customHeight="1" x14ac:dyDescent="0.15">
      <c r="A36" s="22"/>
      <c r="B36" s="35"/>
      <c r="C36" s="1132" t="s">
        <v>535</v>
      </c>
      <c r="D36" s="1132"/>
      <c r="E36" s="1133"/>
      <c r="F36" s="36" t="s">
        <v>489</v>
      </c>
      <c r="G36" s="37">
        <v>1.64</v>
      </c>
      <c r="H36" s="37">
        <v>1.38</v>
      </c>
      <c r="I36" s="37">
        <v>1.27</v>
      </c>
      <c r="J36" s="38">
        <v>1.59</v>
      </c>
      <c r="K36" s="22"/>
      <c r="L36" s="22"/>
      <c r="M36" s="22"/>
      <c r="N36" s="22"/>
      <c r="O36" s="22"/>
      <c r="P36" s="22"/>
    </row>
    <row r="37" spans="1:16" ht="39" customHeight="1" x14ac:dyDescent="0.15">
      <c r="A37" s="22"/>
      <c r="B37" s="35"/>
      <c r="C37" s="1132" t="s">
        <v>536</v>
      </c>
      <c r="D37" s="1132"/>
      <c r="E37" s="1133"/>
      <c r="F37" s="36">
        <v>0.49</v>
      </c>
      <c r="G37" s="37">
        <v>0.89</v>
      </c>
      <c r="H37" s="37">
        <v>0.95</v>
      </c>
      <c r="I37" s="37">
        <v>1.02</v>
      </c>
      <c r="J37" s="38">
        <v>1.04</v>
      </c>
      <c r="K37" s="22"/>
      <c r="L37" s="22"/>
      <c r="M37" s="22"/>
      <c r="N37" s="22"/>
      <c r="O37" s="22"/>
      <c r="P37" s="22"/>
    </row>
    <row r="38" spans="1:16" ht="39" customHeight="1" x14ac:dyDescent="0.15">
      <c r="A38" s="22"/>
      <c r="B38" s="35"/>
      <c r="C38" s="1132" t="s">
        <v>537</v>
      </c>
      <c r="D38" s="1132"/>
      <c r="E38" s="1133"/>
      <c r="F38" s="36">
        <v>0.73</v>
      </c>
      <c r="G38" s="37">
        <v>0.41</v>
      </c>
      <c r="H38" s="37">
        <v>0.61</v>
      </c>
      <c r="I38" s="37">
        <v>0.28999999999999998</v>
      </c>
      <c r="J38" s="38">
        <v>0.21</v>
      </c>
      <c r="K38" s="22"/>
      <c r="L38" s="22"/>
      <c r="M38" s="22"/>
      <c r="N38" s="22"/>
      <c r="O38" s="22"/>
      <c r="P38" s="22"/>
    </row>
    <row r="39" spans="1:16" ht="39" customHeight="1" x14ac:dyDescent="0.15">
      <c r="A39" s="22"/>
      <c r="B39" s="35"/>
      <c r="C39" s="1132" t="s">
        <v>538</v>
      </c>
      <c r="D39" s="1132"/>
      <c r="E39" s="1133"/>
      <c r="F39" s="36">
        <v>0.12</v>
      </c>
      <c r="G39" s="37">
        <v>0</v>
      </c>
      <c r="H39" s="37">
        <v>0</v>
      </c>
      <c r="I39" s="37">
        <v>0</v>
      </c>
      <c r="J39" s="38">
        <v>0.13</v>
      </c>
      <c r="K39" s="22"/>
      <c r="L39" s="22"/>
      <c r="M39" s="22"/>
      <c r="N39" s="22"/>
      <c r="O39" s="22"/>
      <c r="P39" s="22"/>
    </row>
    <row r="40" spans="1:16" ht="39" customHeight="1" x14ac:dyDescent="0.15">
      <c r="A40" s="22"/>
      <c r="B40" s="35"/>
      <c r="C40" s="1132" t="s">
        <v>539</v>
      </c>
      <c r="D40" s="1132"/>
      <c r="E40" s="1133"/>
      <c r="F40" s="36">
        <v>0.01</v>
      </c>
      <c r="G40" s="37">
        <v>0.01</v>
      </c>
      <c r="H40" s="37">
        <v>0.02</v>
      </c>
      <c r="I40" s="37">
        <v>0.02</v>
      </c>
      <c r="J40" s="38">
        <v>0.03</v>
      </c>
      <c r="K40" s="22"/>
      <c r="L40" s="22"/>
      <c r="M40" s="22"/>
      <c r="N40" s="22"/>
      <c r="O40" s="22"/>
      <c r="P40" s="22"/>
    </row>
    <row r="41" spans="1:16" ht="39" customHeight="1" x14ac:dyDescent="0.15">
      <c r="A41" s="22"/>
      <c r="B41" s="35"/>
      <c r="C41" s="1132" t="s">
        <v>540</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541</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542</v>
      </c>
      <c r="D43" s="1134"/>
      <c r="E43" s="1135"/>
      <c r="F43" s="41">
        <v>5.14</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E1ZirtD6qoSopLdl/+UuWFqyTfDI6esUjXpstFfzBwG+mVIFYOvQfNrkklMNvi1IkWMW8NyaQlPs2KeYiFEbg==" saltValue="Iz7AGCB3gOURanA9pgSq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G61" sqref="G6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3273</v>
      </c>
      <c r="L45" s="58">
        <v>3452</v>
      </c>
      <c r="M45" s="58">
        <v>3501</v>
      </c>
      <c r="N45" s="58">
        <v>3569</v>
      </c>
      <c r="O45" s="59">
        <v>3585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v>33</v>
      </c>
      <c r="L47" s="62">
        <v>33</v>
      </c>
      <c r="M47" s="62">
        <v>33</v>
      </c>
      <c r="N47" s="62">
        <v>33</v>
      </c>
      <c r="O47" s="63">
        <v>33</v>
      </c>
      <c r="P47" s="46"/>
      <c r="Q47" s="46"/>
      <c r="R47" s="46"/>
      <c r="S47" s="46"/>
      <c r="T47" s="46"/>
      <c r="U47" s="46"/>
    </row>
    <row r="48" spans="1:21" ht="30.75" customHeight="1" x14ac:dyDescent="0.15">
      <c r="A48" s="46"/>
      <c r="B48" s="1163"/>
      <c r="C48" s="1164"/>
      <c r="D48" s="60"/>
      <c r="E48" s="1140" t="s">
        <v>13</v>
      </c>
      <c r="F48" s="1140"/>
      <c r="G48" s="1140"/>
      <c r="H48" s="1140"/>
      <c r="I48" s="1140"/>
      <c r="J48" s="1141"/>
      <c r="K48" s="61">
        <v>3067</v>
      </c>
      <c r="L48" s="62">
        <v>2685</v>
      </c>
      <c r="M48" s="62">
        <v>2487</v>
      </c>
      <c r="N48" s="62">
        <v>2491</v>
      </c>
      <c r="O48" s="63">
        <v>2362</v>
      </c>
      <c r="P48" s="46"/>
      <c r="Q48" s="46"/>
      <c r="R48" s="46"/>
      <c r="S48" s="46"/>
      <c r="T48" s="46"/>
      <c r="U48" s="46"/>
    </row>
    <row r="49" spans="1:21" ht="30.75" customHeight="1" x14ac:dyDescent="0.15">
      <c r="A49" s="46"/>
      <c r="B49" s="1163"/>
      <c r="C49" s="1164"/>
      <c r="D49" s="60"/>
      <c r="E49" s="1140" t="s">
        <v>14</v>
      </c>
      <c r="F49" s="1140"/>
      <c r="G49" s="1140"/>
      <c r="H49" s="1140"/>
      <c r="I49" s="1140"/>
      <c r="J49" s="1141"/>
      <c r="K49" s="61">
        <v>239</v>
      </c>
      <c r="L49" s="62">
        <v>216</v>
      </c>
      <c r="M49" s="62">
        <v>209</v>
      </c>
      <c r="N49" s="62">
        <v>208</v>
      </c>
      <c r="O49" s="63">
        <v>203</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1</v>
      </c>
      <c r="M51" s="62" t="s">
        <v>489</v>
      </c>
      <c r="N51" s="62" t="s">
        <v>489</v>
      </c>
      <c r="O51" s="63" t="s">
        <v>489</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4896</v>
      </c>
      <c r="L52" s="62">
        <v>4844</v>
      </c>
      <c r="M52" s="62">
        <v>5020</v>
      </c>
      <c r="N52" s="62">
        <v>4963</v>
      </c>
      <c r="O52" s="63">
        <v>4910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1716</v>
      </c>
      <c r="L53" s="67">
        <v>1543</v>
      </c>
      <c r="M53" s="67">
        <v>1210</v>
      </c>
      <c r="N53" s="67">
        <v>1338</v>
      </c>
      <c r="O53" s="68">
        <v>1273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v>483</v>
      </c>
      <c r="L60" s="88">
        <v>517</v>
      </c>
      <c r="M60" s="88">
        <v>550</v>
      </c>
      <c r="N60" s="88">
        <v>583</v>
      </c>
      <c r="O60" s="89">
        <v>550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MBQIrr7Wf6sDVzjxNEtUYNQjPxsZbNwh/0TVSritE7bX1Nw0aq/MgWmEnovXqdh2OCOeV4l79L2RYibScI7vQ==" saltValue="INE/Qcfelz3K2BSG2iV+S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G61" sqref="G61"/>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1" t="s">
        <v>30</v>
      </c>
      <c r="C41" s="1182"/>
      <c r="D41" s="103"/>
      <c r="E41" s="1183" t="s">
        <v>31</v>
      </c>
      <c r="F41" s="1183"/>
      <c r="G41" s="1183"/>
      <c r="H41" s="1184"/>
      <c r="I41" s="342">
        <v>39319</v>
      </c>
      <c r="J41" s="343">
        <v>42202</v>
      </c>
      <c r="K41" s="343">
        <v>42342</v>
      </c>
      <c r="L41" s="343">
        <v>41613</v>
      </c>
      <c r="M41" s="344">
        <v>40410</v>
      </c>
    </row>
    <row r="42" spans="2:13" ht="27.75" customHeight="1" x14ac:dyDescent="0.15">
      <c r="B42" s="1171"/>
      <c r="C42" s="1172"/>
      <c r="D42" s="104"/>
      <c r="E42" s="1175" t="s">
        <v>32</v>
      </c>
      <c r="F42" s="1175"/>
      <c r="G42" s="1175"/>
      <c r="H42" s="1176"/>
      <c r="I42" s="345" t="s">
        <v>489</v>
      </c>
      <c r="J42" s="346" t="s">
        <v>489</v>
      </c>
      <c r="K42" s="346" t="s">
        <v>489</v>
      </c>
      <c r="L42" s="346" t="s">
        <v>489</v>
      </c>
      <c r="M42" s="347" t="s">
        <v>489</v>
      </c>
    </row>
    <row r="43" spans="2:13" ht="27.75" customHeight="1" x14ac:dyDescent="0.15">
      <c r="B43" s="1171"/>
      <c r="C43" s="1172"/>
      <c r="D43" s="104"/>
      <c r="E43" s="1175" t="s">
        <v>33</v>
      </c>
      <c r="F43" s="1175"/>
      <c r="G43" s="1175"/>
      <c r="H43" s="1176"/>
      <c r="I43" s="345">
        <v>25565</v>
      </c>
      <c r="J43" s="346">
        <v>22632</v>
      </c>
      <c r="K43" s="346">
        <v>19316</v>
      </c>
      <c r="L43" s="346">
        <v>16483</v>
      </c>
      <c r="M43" s="347">
        <v>15603</v>
      </c>
    </row>
    <row r="44" spans="2:13" ht="27.75" customHeight="1" x14ac:dyDescent="0.15">
      <c r="B44" s="1171"/>
      <c r="C44" s="1172"/>
      <c r="D44" s="104"/>
      <c r="E44" s="1175" t="s">
        <v>34</v>
      </c>
      <c r="F44" s="1175"/>
      <c r="G44" s="1175"/>
      <c r="H44" s="1176"/>
      <c r="I44" s="345">
        <v>1539</v>
      </c>
      <c r="J44" s="346">
        <v>1361</v>
      </c>
      <c r="K44" s="346">
        <v>1146</v>
      </c>
      <c r="L44" s="346">
        <v>941</v>
      </c>
      <c r="M44" s="347">
        <v>798</v>
      </c>
    </row>
    <row r="45" spans="2:13" ht="27.75" customHeight="1" x14ac:dyDescent="0.15">
      <c r="B45" s="1171"/>
      <c r="C45" s="1172"/>
      <c r="D45" s="104"/>
      <c r="E45" s="1175" t="s">
        <v>35</v>
      </c>
      <c r="F45" s="1175"/>
      <c r="G45" s="1175"/>
      <c r="H45" s="1176"/>
      <c r="I45" s="345">
        <v>4061</v>
      </c>
      <c r="J45" s="346">
        <v>4004</v>
      </c>
      <c r="K45" s="346">
        <v>3318</v>
      </c>
      <c r="L45" s="346">
        <v>3233</v>
      </c>
      <c r="M45" s="347">
        <v>2994</v>
      </c>
    </row>
    <row r="46" spans="2:13" ht="27.75" customHeight="1" x14ac:dyDescent="0.15">
      <c r="B46" s="1171"/>
      <c r="C46" s="1172"/>
      <c r="D46" s="105"/>
      <c r="E46" s="1175" t="s">
        <v>36</v>
      </c>
      <c r="F46" s="1175"/>
      <c r="G46" s="1175"/>
      <c r="H46" s="1176"/>
      <c r="I46" s="345" t="s">
        <v>489</v>
      </c>
      <c r="J46" s="346" t="s">
        <v>489</v>
      </c>
      <c r="K46" s="346" t="s">
        <v>489</v>
      </c>
      <c r="L46" s="346" t="s">
        <v>489</v>
      </c>
      <c r="M46" s="347" t="s">
        <v>489</v>
      </c>
    </row>
    <row r="47" spans="2:13" ht="27.75" customHeight="1" x14ac:dyDescent="0.15">
      <c r="B47" s="1171"/>
      <c r="C47" s="1172"/>
      <c r="D47" s="106"/>
      <c r="E47" s="1185" t="s">
        <v>37</v>
      </c>
      <c r="F47" s="1186"/>
      <c r="G47" s="1186"/>
      <c r="H47" s="1187"/>
      <c r="I47" s="345" t="s">
        <v>489</v>
      </c>
      <c r="J47" s="346" t="s">
        <v>489</v>
      </c>
      <c r="K47" s="346" t="s">
        <v>489</v>
      </c>
      <c r="L47" s="346" t="s">
        <v>489</v>
      </c>
      <c r="M47" s="347" t="s">
        <v>489</v>
      </c>
    </row>
    <row r="48" spans="2:13" ht="27.75" customHeight="1" x14ac:dyDescent="0.15">
      <c r="B48" s="1171"/>
      <c r="C48" s="1172"/>
      <c r="D48" s="104"/>
      <c r="E48" s="1175" t="s">
        <v>38</v>
      </c>
      <c r="F48" s="1175"/>
      <c r="G48" s="1175"/>
      <c r="H48" s="1176"/>
      <c r="I48" s="345" t="s">
        <v>489</v>
      </c>
      <c r="J48" s="346" t="s">
        <v>489</v>
      </c>
      <c r="K48" s="346" t="s">
        <v>489</v>
      </c>
      <c r="L48" s="346" t="s">
        <v>489</v>
      </c>
      <c r="M48" s="347" t="s">
        <v>489</v>
      </c>
    </row>
    <row r="49" spans="2:13" ht="27.75" customHeight="1" x14ac:dyDescent="0.15">
      <c r="B49" s="1173"/>
      <c r="C49" s="1174"/>
      <c r="D49" s="104"/>
      <c r="E49" s="1175" t="s">
        <v>39</v>
      </c>
      <c r="F49" s="1175"/>
      <c r="G49" s="1175"/>
      <c r="H49" s="1176"/>
      <c r="I49" s="345" t="s">
        <v>489</v>
      </c>
      <c r="J49" s="346" t="s">
        <v>489</v>
      </c>
      <c r="K49" s="346" t="s">
        <v>489</v>
      </c>
      <c r="L49" s="346" t="s">
        <v>489</v>
      </c>
      <c r="M49" s="347" t="s">
        <v>489</v>
      </c>
    </row>
    <row r="50" spans="2:13" ht="27.75" customHeight="1" x14ac:dyDescent="0.15">
      <c r="B50" s="1169" t="s">
        <v>40</v>
      </c>
      <c r="C50" s="1170"/>
      <c r="D50" s="107"/>
      <c r="E50" s="1175" t="s">
        <v>41</v>
      </c>
      <c r="F50" s="1175"/>
      <c r="G50" s="1175"/>
      <c r="H50" s="1176"/>
      <c r="I50" s="345">
        <v>18058</v>
      </c>
      <c r="J50" s="346">
        <v>17632</v>
      </c>
      <c r="K50" s="346">
        <v>20195</v>
      </c>
      <c r="L50" s="346">
        <v>21348</v>
      </c>
      <c r="M50" s="347">
        <v>22548</v>
      </c>
    </row>
    <row r="51" spans="2:13" ht="27.75" customHeight="1" x14ac:dyDescent="0.15">
      <c r="B51" s="1171"/>
      <c r="C51" s="1172"/>
      <c r="D51" s="104"/>
      <c r="E51" s="1175" t="s">
        <v>42</v>
      </c>
      <c r="F51" s="1175"/>
      <c r="G51" s="1175"/>
      <c r="H51" s="1176"/>
      <c r="I51" s="345">
        <v>3910</v>
      </c>
      <c r="J51" s="346">
        <v>3827</v>
      </c>
      <c r="K51" s="346">
        <v>3641</v>
      </c>
      <c r="L51" s="346">
        <v>3473</v>
      </c>
      <c r="M51" s="347">
        <v>3397</v>
      </c>
    </row>
    <row r="52" spans="2:13" ht="27.75" customHeight="1" x14ac:dyDescent="0.15">
      <c r="B52" s="1173"/>
      <c r="C52" s="1174"/>
      <c r="D52" s="104"/>
      <c r="E52" s="1175" t="s">
        <v>43</v>
      </c>
      <c r="F52" s="1175"/>
      <c r="G52" s="1175"/>
      <c r="H52" s="1176"/>
      <c r="I52" s="345">
        <v>45737</v>
      </c>
      <c r="J52" s="346">
        <v>46678</v>
      </c>
      <c r="K52" s="346">
        <v>45456</v>
      </c>
      <c r="L52" s="346">
        <v>43644</v>
      </c>
      <c r="M52" s="347">
        <v>41476</v>
      </c>
    </row>
    <row r="53" spans="2:13" ht="27.75" customHeight="1" thickBot="1" x14ac:dyDescent="0.2">
      <c r="B53" s="1177" t="s">
        <v>19</v>
      </c>
      <c r="C53" s="1178"/>
      <c r="D53" s="108"/>
      <c r="E53" s="1179" t="s">
        <v>44</v>
      </c>
      <c r="F53" s="1179"/>
      <c r="G53" s="1179"/>
      <c r="H53" s="1180"/>
      <c r="I53" s="348">
        <v>2779</v>
      </c>
      <c r="J53" s="349">
        <v>2063</v>
      </c>
      <c r="K53" s="349">
        <v>-3171</v>
      </c>
      <c r="L53" s="349">
        <v>-6195</v>
      </c>
      <c r="M53" s="350">
        <v>-7617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70KA5B2nP/yNJrafMRMF+ccw++aBx7RHY48/k/Xqtl24q5gI8yWbY8fhBGHJvxgAPD48Tsm0w9PPBt9EYbP9g==" saltValue="HR/NYXLZDvZjrtljPt2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61" sqref="G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120">
        <v>6596</v>
      </c>
      <c r="G55" s="120">
        <v>6998</v>
      </c>
      <c r="H55" s="121">
        <v>8048</v>
      </c>
    </row>
    <row r="56" spans="2:8" ht="52.5" customHeight="1" x14ac:dyDescent="0.15">
      <c r="B56" s="122"/>
      <c r="C56" s="1198" t="s">
        <v>47</v>
      </c>
      <c r="D56" s="1198"/>
      <c r="E56" s="1199"/>
      <c r="F56" s="123">
        <v>2685</v>
      </c>
      <c r="G56" s="123">
        <v>2695</v>
      </c>
      <c r="H56" s="124">
        <v>2804</v>
      </c>
    </row>
    <row r="57" spans="2:8" ht="53.25" customHeight="1" x14ac:dyDescent="0.15">
      <c r="B57" s="122"/>
      <c r="C57" s="1200" t="s">
        <v>48</v>
      </c>
      <c r="D57" s="1200"/>
      <c r="E57" s="1201"/>
      <c r="F57" s="125">
        <v>11842</v>
      </c>
      <c r="G57" s="125">
        <v>12362</v>
      </c>
      <c r="H57" s="126">
        <v>12326</v>
      </c>
    </row>
    <row r="58" spans="2:8" ht="45.75" customHeight="1" x14ac:dyDescent="0.15">
      <c r="B58" s="127"/>
      <c r="C58" s="1188" t="s">
        <v>557</v>
      </c>
      <c r="D58" s="1189"/>
      <c r="E58" s="1190"/>
      <c r="F58" s="128">
        <v>7228</v>
      </c>
      <c r="G58" s="128">
        <v>7695</v>
      </c>
      <c r="H58" s="129">
        <v>7578</v>
      </c>
    </row>
    <row r="59" spans="2:8" ht="45.75" customHeight="1" x14ac:dyDescent="0.15">
      <c r="B59" s="127"/>
      <c r="C59" s="1188" t="s">
        <v>558</v>
      </c>
      <c r="D59" s="1189"/>
      <c r="E59" s="1190"/>
      <c r="F59" s="128">
        <v>3292</v>
      </c>
      <c r="G59" s="128">
        <v>3293</v>
      </c>
      <c r="H59" s="129">
        <v>3293</v>
      </c>
    </row>
    <row r="60" spans="2:8" ht="45.75" customHeight="1" x14ac:dyDescent="0.15">
      <c r="B60" s="127"/>
      <c r="C60" s="1188" t="s">
        <v>559</v>
      </c>
      <c r="D60" s="1189"/>
      <c r="E60" s="1190"/>
      <c r="F60" s="128">
        <v>838</v>
      </c>
      <c r="G60" s="128">
        <v>838</v>
      </c>
      <c r="H60" s="129">
        <v>838</v>
      </c>
    </row>
    <row r="61" spans="2:8" ht="45.75" customHeight="1" x14ac:dyDescent="0.15">
      <c r="B61" s="127"/>
      <c r="C61" s="1188" t="s">
        <v>560</v>
      </c>
      <c r="D61" s="1189"/>
      <c r="E61" s="1190"/>
      <c r="F61" s="128">
        <v>370</v>
      </c>
      <c r="G61" s="128">
        <v>404</v>
      </c>
      <c r="H61" s="129">
        <v>492</v>
      </c>
    </row>
    <row r="62" spans="2:8" ht="45.75" customHeight="1" thickBot="1" x14ac:dyDescent="0.2">
      <c r="B62" s="130"/>
      <c r="C62" s="1191" t="s">
        <v>561</v>
      </c>
      <c r="D62" s="1192"/>
      <c r="E62" s="1193"/>
      <c r="F62" s="131">
        <v>105</v>
      </c>
      <c r="G62" s="131">
        <v>125</v>
      </c>
      <c r="H62" s="132">
        <v>117</v>
      </c>
    </row>
    <row r="63" spans="2:8" ht="52.5" customHeight="1" thickBot="1" x14ac:dyDescent="0.2">
      <c r="B63" s="133"/>
      <c r="C63" s="1194" t="s">
        <v>49</v>
      </c>
      <c r="D63" s="1194"/>
      <c r="E63" s="1195"/>
      <c r="F63" s="134">
        <v>21122</v>
      </c>
      <c r="G63" s="134">
        <v>22054</v>
      </c>
      <c r="H63" s="135">
        <v>23177</v>
      </c>
    </row>
    <row r="64" spans="2:8" x14ac:dyDescent="0.15"/>
  </sheetData>
  <sheetProtection algorithmName="SHA-512" hashValue="w1I8bRWWLJZjw6Le5MNPBeBq0LEj64u8Yj49hbSxF2HN/GiCuR8t8FHMyko/WizohxkV6ojGIukwWAGZLtpCoQ==" saltValue="KRXf7onoEvFMfC3jQRRl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55901</v>
      </c>
      <c r="E3" s="154"/>
      <c r="F3" s="155">
        <v>62383</v>
      </c>
      <c r="G3" s="156"/>
      <c r="H3" s="157"/>
    </row>
    <row r="4" spans="1:8" x14ac:dyDescent="0.15">
      <c r="A4" s="158"/>
      <c r="B4" s="159"/>
      <c r="C4" s="160"/>
      <c r="D4" s="161">
        <v>34291</v>
      </c>
      <c r="E4" s="162"/>
      <c r="F4" s="163">
        <v>35325</v>
      </c>
      <c r="G4" s="164"/>
      <c r="H4" s="165"/>
    </row>
    <row r="5" spans="1:8" x14ac:dyDescent="0.15">
      <c r="A5" s="146" t="s">
        <v>521</v>
      </c>
      <c r="B5" s="151"/>
      <c r="C5" s="152"/>
      <c r="D5" s="153">
        <v>99825</v>
      </c>
      <c r="E5" s="154"/>
      <c r="F5" s="155">
        <v>63812</v>
      </c>
      <c r="G5" s="156"/>
      <c r="H5" s="157"/>
    </row>
    <row r="6" spans="1:8" x14ac:dyDescent="0.15">
      <c r="A6" s="158"/>
      <c r="B6" s="159"/>
      <c r="C6" s="160"/>
      <c r="D6" s="161">
        <v>71345</v>
      </c>
      <c r="E6" s="162"/>
      <c r="F6" s="163">
        <v>33848</v>
      </c>
      <c r="G6" s="164"/>
      <c r="H6" s="165"/>
    </row>
    <row r="7" spans="1:8" x14ac:dyDescent="0.15">
      <c r="A7" s="146" t="s">
        <v>522</v>
      </c>
      <c r="B7" s="151"/>
      <c r="C7" s="152"/>
      <c r="D7" s="153">
        <v>52750</v>
      </c>
      <c r="E7" s="154"/>
      <c r="F7" s="155">
        <v>54225</v>
      </c>
      <c r="G7" s="156"/>
      <c r="H7" s="157"/>
    </row>
    <row r="8" spans="1:8" x14ac:dyDescent="0.15">
      <c r="A8" s="158"/>
      <c r="B8" s="159"/>
      <c r="C8" s="160"/>
      <c r="D8" s="161">
        <v>33050</v>
      </c>
      <c r="E8" s="162"/>
      <c r="F8" s="163">
        <v>27337</v>
      </c>
      <c r="G8" s="164"/>
      <c r="H8" s="165"/>
    </row>
    <row r="9" spans="1:8" x14ac:dyDescent="0.15">
      <c r="A9" s="146" t="s">
        <v>523</v>
      </c>
      <c r="B9" s="151"/>
      <c r="C9" s="152"/>
      <c r="D9" s="153">
        <v>62050</v>
      </c>
      <c r="E9" s="154"/>
      <c r="F9" s="155">
        <v>54016</v>
      </c>
      <c r="G9" s="156"/>
      <c r="H9" s="157"/>
    </row>
    <row r="10" spans="1:8" x14ac:dyDescent="0.15">
      <c r="A10" s="158"/>
      <c r="B10" s="159"/>
      <c r="C10" s="160"/>
      <c r="D10" s="161">
        <v>18789</v>
      </c>
      <c r="E10" s="162"/>
      <c r="F10" s="163">
        <v>28078</v>
      </c>
      <c r="G10" s="164"/>
      <c r="H10" s="165"/>
    </row>
    <row r="11" spans="1:8" x14ac:dyDescent="0.15">
      <c r="A11" s="146" t="s">
        <v>524</v>
      </c>
      <c r="B11" s="151"/>
      <c r="C11" s="152"/>
      <c r="D11" s="153">
        <v>46621</v>
      </c>
      <c r="E11" s="154"/>
      <c r="F11" s="155">
        <v>52786</v>
      </c>
      <c r="G11" s="156"/>
      <c r="H11" s="157"/>
    </row>
    <row r="12" spans="1:8" x14ac:dyDescent="0.15">
      <c r="A12" s="158"/>
      <c r="B12" s="159"/>
      <c r="C12" s="166"/>
      <c r="D12" s="161">
        <v>22529</v>
      </c>
      <c r="E12" s="162"/>
      <c r="F12" s="163">
        <v>28742</v>
      </c>
      <c r="G12" s="164"/>
      <c r="H12" s="165"/>
    </row>
    <row r="13" spans="1:8" x14ac:dyDescent="0.15">
      <c r="A13" s="146"/>
      <c r="B13" s="151"/>
      <c r="C13" s="152"/>
      <c r="D13" s="153">
        <v>63429</v>
      </c>
      <c r="E13" s="154"/>
      <c r="F13" s="155">
        <v>57444</v>
      </c>
      <c r="G13" s="167"/>
      <c r="H13" s="157"/>
    </row>
    <row r="14" spans="1:8" x14ac:dyDescent="0.15">
      <c r="A14" s="158"/>
      <c r="B14" s="159"/>
      <c r="C14" s="160"/>
      <c r="D14" s="161">
        <v>36001</v>
      </c>
      <c r="E14" s="162"/>
      <c r="F14" s="163">
        <v>30666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3.45</v>
      </c>
      <c r="C19" s="168">
        <f>ROUND(VALUE(SUBSTITUTE(実質収支比率等に係る経年分析!G$48,"▲","-")),2)</f>
        <v>5.58</v>
      </c>
      <c r="D19" s="168">
        <f>ROUND(VALUE(SUBSTITUTE(実質収支比率等に係る経年分析!H$48,"▲","-")),2)</f>
        <v>6.72</v>
      </c>
      <c r="E19" s="168">
        <f>ROUND(VALUE(SUBSTITUTE(実質収支比率等に係る経年分析!I$48,"▲","-")),2)</f>
        <v>6.54</v>
      </c>
      <c r="F19" s="168">
        <f>ROUND(VALUE(SUBSTITUTE(実質収支比率等に係る経年分析!J$48,"▲","-")),2)</f>
        <v>7.05</v>
      </c>
    </row>
    <row r="20" spans="1:11" x14ac:dyDescent="0.15">
      <c r="A20" s="168" t="s">
        <v>53</v>
      </c>
      <c r="B20" s="168">
        <f>ROUND(VALUE(SUBSTITUTE(実質収支比率等に係る経年分析!F$47,"▲","-")),2)</f>
        <v>29.28</v>
      </c>
      <c r="C20" s="168">
        <f>ROUND(VALUE(SUBSTITUTE(実質収支比率等に係る経年分析!G$47,"▲","-")),2)</f>
        <v>26.97</v>
      </c>
      <c r="D20" s="168">
        <f>ROUND(VALUE(SUBSTITUTE(実質収支比率等に係る経年分析!H$47,"▲","-")),2)</f>
        <v>29.78</v>
      </c>
      <c r="E20" s="168">
        <f>ROUND(VALUE(SUBSTITUTE(実質収支比率等に係る経年分析!I$47,"▲","-")),2)</f>
        <v>32.229999999999997</v>
      </c>
      <c r="F20" s="168">
        <f>ROUND(VALUE(SUBSTITUTE(実質収支比率等に係る経年分析!J$47,"▲","-")),2)</f>
        <v>36.69</v>
      </c>
    </row>
    <row r="21" spans="1:11" x14ac:dyDescent="0.15">
      <c r="A21" s="168" t="s">
        <v>54</v>
      </c>
      <c r="B21" s="168">
        <f>IF(ISNUMBER(VALUE(SUBSTITUTE(実質収支比率等に係る経年分析!F$49,"▲","-"))),ROUND(VALUE(SUBSTITUTE(実質収支比率等に係る経年分析!F$49,"▲","-")),2),NA())</f>
        <v>-3.98</v>
      </c>
      <c r="C21" s="168">
        <f>IF(ISNUMBER(VALUE(SUBSTITUTE(実質収支比率等に係る経年分析!G$49,"▲","-"))),ROUND(VALUE(SUBSTITUTE(実質収支比率等に係る経年分析!G$49,"▲","-")),2),NA())</f>
        <v>2.94</v>
      </c>
      <c r="D21" s="168">
        <f>IF(ISNUMBER(VALUE(SUBSTITUTE(実質収支比率等に係る経年分析!H$49,"▲","-"))),ROUND(VALUE(SUBSTITUTE(実質収支比率等に係る経年分析!H$49,"▲","-")),2),NA())</f>
        <v>6.43</v>
      </c>
      <c r="E21" s="168">
        <f>IF(ISNUMBER(VALUE(SUBSTITUTE(実質収支比率等に係る経年分析!I$49,"▲","-"))),ROUND(VALUE(SUBSTITUTE(実質収支比率等に係る経年分析!I$49,"▲","-")),2),NA())</f>
        <v>3.25</v>
      </c>
      <c r="F21" s="168">
        <f>IF(ISNUMBER(VALUE(SUBSTITUTE(実質収支比率等に係る経年分析!J$49,"▲","-"))),ROUND(VALUE(SUBSTITUTE(実質収支比率等に係る経年分析!J$49,"▲","-")),2),NA())</f>
        <v>5.36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5.14</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揖龍公平委員会事業特別会計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国民宿舎事業会計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0.03</v>
      </c>
    </row>
    <row r="31" spans="1:11" x14ac:dyDescent="0.15">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0.13</v>
      </c>
    </row>
    <row r="32" spans="1:11" x14ac:dyDescent="0.15">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0.73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0.28999999999999998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0.21</v>
      </c>
    </row>
    <row r="33" spans="1:16" x14ac:dyDescent="0.15">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0.95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1.04</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1.64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1.27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1.59</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5.28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6.62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6.69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6.89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6.72</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3.44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5.57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6.71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6.53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7.04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4896</v>
      </c>
      <c r="E42" s="170"/>
      <c r="F42" s="170"/>
      <c r="G42" s="170">
        <f>'実質公債費比率（分子）の構造'!L$52</f>
        <v>4844</v>
      </c>
      <c r="H42" s="170"/>
      <c r="I42" s="170"/>
      <c r="J42" s="170">
        <f>'実質公債費比率（分子）の構造'!M$52</f>
        <v>5020</v>
      </c>
      <c r="K42" s="170"/>
      <c r="L42" s="170"/>
      <c r="M42" s="170">
        <f>'実質公債費比率（分子）の構造'!N$52</f>
        <v>4963</v>
      </c>
      <c r="N42" s="170"/>
      <c r="O42" s="170"/>
      <c r="P42" s="170">
        <f>'実質公債費比率（分子）の構造'!O$52</f>
        <v>4910</v>
      </c>
    </row>
    <row r="43" spans="1:16" x14ac:dyDescent="0.15">
      <c r="A43" s="170" t="s">
        <v>16</v>
      </c>
      <c r="B43" s="170">
        <f>'実質公債費比率（分子）の構造'!K$51</f>
        <v>0</v>
      </c>
      <c r="C43" s="170"/>
      <c r="D43" s="170"/>
      <c r="E43" s="170">
        <f>'実質公債費比率（分子）の構造'!L$51</f>
        <v>1</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239</v>
      </c>
      <c r="C45" s="170"/>
      <c r="D45" s="170"/>
      <c r="E45" s="170">
        <f>'実質公債費比率（分子）の構造'!L$49</f>
        <v>216</v>
      </c>
      <c r="F45" s="170"/>
      <c r="G45" s="170"/>
      <c r="H45" s="170">
        <f>'実質公債費比率（分子）の構造'!M$49</f>
        <v>209</v>
      </c>
      <c r="I45" s="170"/>
      <c r="J45" s="170"/>
      <c r="K45" s="170">
        <f>'実質公債費比率（分子）の構造'!N$49</f>
        <v>208</v>
      </c>
      <c r="L45" s="170"/>
      <c r="M45" s="170"/>
      <c r="N45" s="170">
        <f>'実質公債費比率（分子）の構造'!O$49</f>
        <v>203</v>
      </c>
      <c r="O45" s="170"/>
      <c r="P45" s="170"/>
    </row>
    <row r="46" spans="1:16" x14ac:dyDescent="0.15">
      <c r="A46" s="170" t="s">
        <v>64</v>
      </c>
      <c r="B46" s="170">
        <f>'実質公債費比率（分子）の構造'!K$48</f>
        <v>3067</v>
      </c>
      <c r="C46" s="170"/>
      <c r="D46" s="170"/>
      <c r="E46" s="170">
        <f>'実質公債費比率（分子）の構造'!L$48</f>
        <v>2685</v>
      </c>
      <c r="F46" s="170"/>
      <c r="G46" s="170"/>
      <c r="H46" s="170">
        <f>'実質公債費比率（分子）の構造'!M$48</f>
        <v>2487</v>
      </c>
      <c r="I46" s="170"/>
      <c r="J46" s="170"/>
      <c r="K46" s="170">
        <f>'実質公債費比率（分子）の構造'!N$48</f>
        <v>2491</v>
      </c>
      <c r="L46" s="170"/>
      <c r="M46" s="170"/>
      <c r="N46" s="170">
        <f>'実質公債費比率（分子）の構造'!O$48</f>
        <v>2362</v>
      </c>
      <c r="O46" s="170"/>
      <c r="P46" s="170"/>
    </row>
    <row r="47" spans="1:16" x14ac:dyDescent="0.15">
      <c r="A47" s="170" t="s">
        <v>12</v>
      </c>
      <c r="B47" s="170">
        <f>'実質公債費比率（分子）の構造'!K$47</f>
        <v>33</v>
      </c>
      <c r="C47" s="170"/>
      <c r="D47" s="170"/>
      <c r="E47" s="170">
        <f>'実質公債費比率（分子）の構造'!L$47</f>
        <v>33</v>
      </c>
      <c r="F47" s="170"/>
      <c r="G47" s="170"/>
      <c r="H47" s="170">
        <f>'実質公債費比率（分子）の構造'!M$47</f>
        <v>33</v>
      </c>
      <c r="I47" s="170"/>
      <c r="J47" s="170"/>
      <c r="K47" s="170">
        <f>'実質公債費比率（分子）の構造'!N$47</f>
        <v>33</v>
      </c>
      <c r="L47" s="170"/>
      <c r="M47" s="170"/>
      <c r="N47" s="170">
        <f>'実質公債費比率（分子）の構造'!O$47</f>
        <v>33</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3273</v>
      </c>
      <c r="C49" s="170"/>
      <c r="D49" s="170"/>
      <c r="E49" s="170">
        <f>'実質公債費比率（分子）の構造'!L$45</f>
        <v>3452</v>
      </c>
      <c r="F49" s="170"/>
      <c r="G49" s="170"/>
      <c r="H49" s="170">
        <f>'実質公債費比率（分子）の構造'!M$45</f>
        <v>3501</v>
      </c>
      <c r="I49" s="170"/>
      <c r="J49" s="170"/>
      <c r="K49" s="170">
        <f>'実質公債費比率（分子）の構造'!N$45</f>
        <v>3569</v>
      </c>
      <c r="L49" s="170"/>
      <c r="M49" s="170"/>
      <c r="N49" s="170">
        <f>'実質公債費比率（分子）の構造'!O$45</f>
        <v>3585</v>
      </c>
      <c r="O49" s="170"/>
      <c r="P49" s="170"/>
    </row>
    <row r="50" spans="1:16" x14ac:dyDescent="0.15">
      <c r="A50" s="170" t="s">
        <v>67</v>
      </c>
      <c r="B50" s="170" t="e">
        <f>NA()</f>
        <v>#N/A</v>
      </c>
      <c r="C50" s="170">
        <f>IF(ISNUMBER('実質公債費比率（分子）の構造'!K$53),'実質公債費比率（分子）の構造'!K$53,NA())</f>
        <v>1716</v>
      </c>
      <c r="D50" s="170" t="e">
        <f>NA()</f>
        <v>#N/A</v>
      </c>
      <c r="E50" s="170" t="e">
        <f>NA()</f>
        <v>#N/A</v>
      </c>
      <c r="F50" s="170">
        <f>IF(ISNUMBER('実質公債費比率（分子）の構造'!L$53),'実質公債費比率（分子）の構造'!L$53,NA())</f>
        <v>1543</v>
      </c>
      <c r="G50" s="170" t="e">
        <f>NA()</f>
        <v>#N/A</v>
      </c>
      <c r="H50" s="170" t="e">
        <f>NA()</f>
        <v>#N/A</v>
      </c>
      <c r="I50" s="170">
        <f>IF(ISNUMBER('実質公債費比率（分子）の構造'!M$53),'実質公債費比率（分子）の構造'!M$53,NA())</f>
        <v>1210</v>
      </c>
      <c r="J50" s="170" t="e">
        <f>NA()</f>
        <v>#N/A</v>
      </c>
      <c r="K50" s="170" t="e">
        <f>NA()</f>
        <v>#N/A</v>
      </c>
      <c r="L50" s="170">
        <f>IF(ISNUMBER('実質公債費比率（分子）の構造'!N$53),'実質公債費比率（分子）の構造'!N$53,NA())</f>
        <v>1338</v>
      </c>
      <c r="M50" s="170" t="e">
        <f>NA()</f>
        <v>#N/A</v>
      </c>
      <c r="N50" s="170" t="e">
        <f>NA()</f>
        <v>#N/A</v>
      </c>
      <c r="O50" s="170">
        <f>IF(ISNUMBER('実質公債費比率（分子）の構造'!O$53),'実質公債費比率（分子）の構造'!O$53,NA())</f>
        <v>1273</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45737</v>
      </c>
      <c r="E56" s="169"/>
      <c r="F56" s="169"/>
      <c r="G56" s="169">
        <f>'将来負担比率（分子）の構造'!J$52</f>
        <v>46678</v>
      </c>
      <c r="H56" s="169"/>
      <c r="I56" s="169"/>
      <c r="J56" s="169">
        <f>'将来負担比率（分子）の構造'!K$52</f>
        <v>45456</v>
      </c>
      <c r="K56" s="169"/>
      <c r="L56" s="169"/>
      <c r="M56" s="169">
        <f>'将来負担比率（分子）の構造'!L$52</f>
        <v>43644</v>
      </c>
      <c r="N56" s="169"/>
      <c r="O56" s="169"/>
      <c r="P56" s="169">
        <f>'将来負担比率（分子）の構造'!M$52</f>
        <v>41476</v>
      </c>
    </row>
    <row r="57" spans="1:16" x14ac:dyDescent="0.15">
      <c r="A57" s="169" t="s">
        <v>42</v>
      </c>
      <c r="B57" s="169"/>
      <c r="C57" s="169"/>
      <c r="D57" s="169">
        <f>'将来負担比率（分子）の構造'!I$51</f>
        <v>3910</v>
      </c>
      <c r="E57" s="169"/>
      <c r="F57" s="169"/>
      <c r="G57" s="169">
        <f>'将来負担比率（分子）の構造'!J$51</f>
        <v>3827</v>
      </c>
      <c r="H57" s="169"/>
      <c r="I57" s="169"/>
      <c r="J57" s="169">
        <f>'将来負担比率（分子）の構造'!K$51</f>
        <v>3641</v>
      </c>
      <c r="K57" s="169"/>
      <c r="L57" s="169"/>
      <c r="M57" s="169">
        <f>'将来負担比率（分子）の構造'!L$51</f>
        <v>3473</v>
      </c>
      <c r="N57" s="169"/>
      <c r="O57" s="169"/>
      <c r="P57" s="169">
        <f>'将来負担比率（分子）の構造'!M$51</f>
        <v>3397</v>
      </c>
    </row>
    <row r="58" spans="1:16" x14ac:dyDescent="0.15">
      <c r="A58" s="169" t="s">
        <v>41</v>
      </c>
      <c r="B58" s="169"/>
      <c r="C58" s="169"/>
      <c r="D58" s="169">
        <f>'将来負担比率（分子）の構造'!I$50</f>
        <v>18058</v>
      </c>
      <c r="E58" s="169"/>
      <c r="F58" s="169"/>
      <c r="G58" s="169">
        <f>'将来負担比率（分子）の構造'!J$50</f>
        <v>17632</v>
      </c>
      <c r="H58" s="169"/>
      <c r="I58" s="169"/>
      <c r="J58" s="169">
        <f>'将来負担比率（分子）の構造'!K$50</f>
        <v>20195</v>
      </c>
      <c r="K58" s="169"/>
      <c r="L58" s="169"/>
      <c r="M58" s="169">
        <f>'将来負担比率（分子）の構造'!L$50</f>
        <v>21348</v>
      </c>
      <c r="N58" s="169"/>
      <c r="O58" s="169"/>
      <c r="P58" s="169">
        <f>'将来負担比率（分子）の構造'!M$50</f>
        <v>22548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4061</v>
      </c>
      <c r="C62" s="169"/>
      <c r="D62" s="169"/>
      <c r="E62" s="169">
        <f>'将来負担比率（分子）の構造'!J$45</f>
        <v>4004</v>
      </c>
      <c r="F62" s="169"/>
      <c r="G62" s="169"/>
      <c r="H62" s="169">
        <f>'将来負担比率（分子）の構造'!K$45</f>
        <v>3318</v>
      </c>
      <c r="I62" s="169"/>
      <c r="J62" s="169"/>
      <c r="K62" s="169">
        <f>'将来負担比率（分子）の構造'!L$45</f>
        <v>3233</v>
      </c>
      <c r="L62" s="169"/>
      <c r="M62" s="169"/>
      <c r="N62" s="169">
        <f>'将来負担比率（分子）の構造'!M$45</f>
        <v>2994</v>
      </c>
      <c r="O62" s="169"/>
      <c r="P62" s="169"/>
    </row>
    <row r="63" spans="1:16" x14ac:dyDescent="0.15">
      <c r="A63" s="169" t="s">
        <v>34</v>
      </c>
      <c r="B63" s="169">
        <f>'将来負担比率（分子）の構造'!I$44</f>
        <v>1539</v>
      </c>
      <c r="C63" s="169"/>
      <c r="D63" s="169"/>
      <c r="E63" s="169">
        <f>'将来負担比率（分子）の構造'!J$44</f>
        <v>1361</v>
      </c>
      <c r="F63" s="169"/>
      <c r="G63" s="169"/>
      <c r="H63" s="169">
        <f>'将来負担比率（分子）の構造'!K$44</f>
        <v>1146</v>
      </c>
      <c r="I63" s="169"/>
      <c r="J63" s="169"/>
      <c r="K63" s="169">
        <f>'将来負担比率（分子）の構造'!L$44</f>
        <v>941</v>
      </c>
      <c r="L63" s="169"/>
      <c r="M63" s="169"/>
      <c r="N63" s="169">
        <f>'将来負担比率（分子）の構造'!M$44</f>
        <v>798</v>
      </c>
      <c r="O63" s="169"/>
      <c r="P63" s="169"/>
    </row>
    <row r="64" spans="1:16" x14ac:dyDescent="0.15">
      <c r="A64" s="169" t="s">
        <v>33</v>
      </c>
      <c r="B64" s="169">
        <f>'将来負担比率（分子）の構造'!I$43</f>
        <v>25565</v>
      </c>
      <c r="C64" s="169"/>
      <c r="D64" s="169"/>
      <c r="E64" s="169">
        <f>'将来負担比率（分子）の構造'!J$43</f>
        <v>22632</v>
      </c>
      <c r="F64" s="169"/>
      <c r="G64" s="169"/>
      <c r="H64" s="169">
        <f>'将来負担比率（分子）の構造'!K$43</f>
        <v>19316</v>
      </c>
      <c r="I64" s="169"/>
      <c r="J64" s="169"/>
      <c r="K64" s="169">
        <f>'将来負担比率（分子）の構造'!L$43</f>
        <v>16483</v>
      </c>
      <c r="L64" s="169"/>
      <c r="M64" s="169"/>
      <c r="N64" s="169">
        <f>'将来負担比率（分子）の構造'!M$43</f>
        <v>15603</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39319</v>
      </c>
      <c r="C66" s="169"/>
      <c r="D66" s="169"/>
      <c r="E66" s="169">
        <f>'将来負担比率（分子）の構造'!J$41</f>
        <v>42202</v>
      </c>
      <c r="F66" s="169"/>
      <c r="G66" s="169"/>
      <c r="H66" s="169">
        <f>'将来負担比率（分子）の構造'!K$41</f>
        <v>42342</v>
      </c>
      <c r="I66" s="169"/>
      <c r="J66" s="169"/>
      <c r="K66" s="169">
        <f>'将来負担比率（分子）の構造'!L$41</f>
        <v>41613</v>
      </c>
      <c r="L66" s="169"/>
      <c r="M66" s="169"/>
      <c r="N66" s="169">
        <f>'将来負担比率（分子）の構造'!M$41</f>
        <v>40410</v>
      </c>
      <c r="O66" s="169"/>
      <c r="P66" s="169"/>
    </row>
    <row r="67" spans="1:16" x14ac:dyDescent="0.15">
      <c r="A67" s="169" t="s">
        <v>71</v>
      </c>
      <c r="B67" s="169" t="e">
        <f>NA()</f>
        <v>#N/A</v>
      </c>
      <c r="C67" s="169">
        <f>IF(ISNUMBER('将来負担比率（分子）の構造'!I$53), IF('将来負担比率（分子）の構造'!I$53 &lt; 0, 0, '将来負担比率（分子）の構造'!I$53), NA())</f>
        <v>2779</v>
      </c>
      <c r="D67" s="169" t="e">
        <f>NA()</f>
        <v>#N/A</v>
      </c>
      <c r="E67" s="169" t="e">
        <f>NA()</f>
        <v>#N/A</v>
      </c>
      <c r="F67" s="169">
        <f>IF(ISNUMBER('将来負担比率（分子）の構造'!J$53), IF('将来負担比率（分子）の構造'!J$53 &lt; 0, 0, '将来負担比率（分子）の構造'!J$53), NA())</f>
        <v>2063</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6596</v>
      </c>
      <c r="C72" s="173">
        <f>基金残高に係る経年分析!G55</f>
        <v>6998</v>
      </c>
      <c r="D72" s="173">
        <f>基金残高に係る経年分析!H55</f>
        <v>8048</v>
      </c>
    </row>
    <row r="73" spans="1:16" x14ac:dyDescent="0.15">
      <c r="A73" s="172" t="s">
        <v>74</v>
      </c>
      <c r="B73" s="173">
        <f>基金残高に係る経年分析!F56</f>
        <v>2685</v>
      </c>
      <c r="C73" s="173">
        <f>基金残高に係る経年分析!G56</f>
        <v>2695</v>
      </c>
      <c r="D73" s="173">
        <f>基金残高に係る経年分析!H56</f>
        <v>2804</v>
      </c>
    </row>
    <row r="74" spans="1:16" x14ac:dyDescent="0.15">
      <c r="A74" s="172" t="s">
        <v>75</v>
      </c>
      <c r="B74" s="173">
        <f>基金残高に係る経年分析!F57</f>
        <v>11842</v>
      </c>
      <c r="C74" s="173">
        <f>基金残高に係る経年分析!G57</f>
        <v>12362</v>
      </c>
      <c r="D74" s="173">
        <f>基金残高に係る経年分析!H57</f>
        <v>12326</v>
      </c>
    </row>
  </sheetData>
  <sheetProtection algorithmName="SHA-512" hashValue="i8hzyEiNYdq1CBHweq6kJqcBcVdQqWLC8VYYyC0SdIdi/v/2ujgiQP0AJyQy/j8qXhvCeKVYU67faBklUwn+gQ==" saltValue="tz1zWlSZ0En9s+SwueZx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10735054</v>
      </c>
      <c r="S5" s="664"/>
      <c r="T5" s="664"/>
      <c r="U5" s="664"/>
      <c r="V5" s="664"/>
      <c r="W5" s="664"/>
      <c r="X5" s="664"/>
      <c r="Y5" s="689"/>
      <c r="Z5" s="702">
        <v>27.6</v>
      </c>
      <c r="AA5" s="702"/>
      <c r="AB5" s="702"/>
      <c r="AC5" s="702"/>
      <c r="AD5" s="703">
        <v>10189125</v>
      </c>
      <c r="AE5" s="703"/>
      <c r="AF5" s="703"/>
      <c r="AG5" s="703"/>
      <c r="AH5" s="703"/>
      <c r="AI5" s="703"/>
      <c r="AJ5" s="703"/>
      <c r="AK5" s="703"/>
      <c r="AL5" s="690">
        <v>46.5</v>
      </c>
      <c r="AM5" s="672"/>
      <c r="AN5" s="672"/>
      <c r="AO5" s="691"/>
      <c r="AP5" s="666" t="s">
        <v>216</v>
      </c>
      <c r="AQ5" s="667"/>
      <c r="AR5" s="667"/>
      <c r="AS5" s="667"/>
      <c r="AT5" s="667"/>
      <c r="AU5" s="667"/>
      <c r="AV5" s="667"/>
      <c r="AW5" s="667"/>
      <c r="AX5" s="667"/>
      <c r="AY5" s="667"/>
      <c r="AZ5" s="667"/>
      <c r="BA5" s="667"/>
      <c r="BB5" s="667"/>
      <c r="BC5" s="667"/>
      <c r="BD5" s="667"/>
      <c r="BE5" s="667"/>
      <c r="BF5" s="668"/>
      <c r="BG5" s="608">
        <v>10189125</v>
      </c>
      <c r="BH5" s="609"/>
      <c r="BI5" s="609"/>
      <c r="BJ5" s="609"/>
      <c r="BK5" s="609"/>
      <c r="BL5" s="609"/>
      <c r="BM5" s="609"/>
      <c r="BN5" s="610"/>
      <c r="BO5" s="646">
        <v>94.9</v>
      </c>
      <c r="BP5" s="646"/>
      <c r="BQ5" s="646"/>
      <c r="BR5" s="646"/>
      <c r="BS5" s="647">
        <v>126616</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284285</v>
      </c>
      <c r="S6" s="609"/>
      <c r="T6" s="609"/>
      <c r="U6" s="609"/>
      <c r="V6" s="609"/>
      <c r="W6" s="609"/>
      <c r="X6" s="609"/>
      <c r="Y6" s="610"/>
      <c r="Z6" s="646">
        <v>0.7</v>
      </c>
      <c r="AA6" s="646"/>
      <c r="AB6" s="646"/>
      <c r="AC6" s="646"/>
      <c r="AD6" s="647">
        <v>284285</v>
      </c>
      <c r="AE6" s="647"/>
      <c r="AF6" s="647"/>
      <c r="AG6" s="647"/>
      <c r="AH6" s="647"/>
      <c r="AI6" s="647"/>
      <c r="AJ6" s="647"/>
      <c r="AK6" s="647"/>
      <c r="AL6" s="611">
        <v>1.3</v>
      </c>
      <c r="AM6" s="612"/>
      <c r="AN6" s="612"/>
      <c r="AO6" s="648"/>
      <c r="AP6" s="605" t="s">
        <v>221</v>
      </c>
      <c r="AQ6" s="606"/>
      <c r="AR6" s="606"/>
      <c r="AS6" s="606"/>
      <c r="AT6" s="606"/>
      <c r="AU6" s="606"/>
      <c r="AV6" s="606"/>
      <c r="AW6" s="606"/>
      <c r="AX6" s="606"/>
      <c r="AY6" s="606"/>
      <c r="AZ6" s="606"/>
      <c r="BA6" s="606"/>
      <c r="BB6" s="606"/>
      <c r="BC6" s="606"/>
      <c r="BD6" s="606"/>
      <c r="BE6" s="606"/>
      <c r="BF6" s="607"/>
      <c r="BG6" s="608">
        <v>10189125</v>
      </c>
      <c r="BH6" s="609"/>
      <c r="BI6" s="609"/>
      <c r="BJ6" s="609"/>
      <c r="BK6" s="609"/>
      <c r="BL6" s="609"/>
      <c r="BM6" s="609"/>
      <c r="BN6" s="610"/>
      <c r="BO6" s="646">
        <v>94.9</v>
      </c>
      <c r="BP6" s="646"/>
      <c r="BQ6" s="646"/>
      <c r="BR6" s="646"/>
      <c r="BS6" s="647">
        <v>126616</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241957</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241957</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5064</v>
      </c>
      <c r="S7" s="609"/>
      <c r="T7" s="609"/>
      <c r="U7" s="609"/>
      <c r="V7" s="609"/>
      <c r="W7" s="609"/>
      <c r="X7" s="609"/>
      <c r="Y7" s="610"/>
      <c r="Z7" s="646">
        <v>0</v>
      </c>
      <c r="AA7" s="646"/>
      <c r="AB7" s="646"/>
      <c r="AC7" s="646"/>
      <c r="AD7" s="647">
        <v>5064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4218851</v>
      </c>
      <c r="BH7" s="609"/>
      <c r="BI7" s="609"/>
      <c r="BJ7" s="609"/>
      <c r="BK7" s="609"/>
      <c r="BL7" s="609"/>
      <c r="BM7" s="609"/>
      <c r="BN7" s="610"/>
      <c r="BO7" s="646">
        <v>39.299999999999997</v>
      </c>
      <c r="BP7" s="646"/>
      <c r="BQ7" s="646"/>
      <c r="BR7" s="646"/>
      <c r="BS7" s="647">
        <v>126616</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4888069</v>
      </c>
      <c r="CS7" s="609"/>
      <c r="CT7" s="609"/>
      <c r="CU7" s="609"/>
      <c r="CV7" s="609"/>
      <c r="CW7" s="609"/>
      <c r="CX7" s="609"/>
      <c r="CY7" s="610"/>
      <c r="CZ7" s="646">
        <v>13.2</v>
      </c>
      <c r="DA7" s="646"/>
      <c r="DB7" s="646"/>
      <c r="DC7" s="646"/>
      <c r="DD7" s="614">
        <v>146277</v>
      </c>
      <c r="DE7" s="609"/>
      <c r="DF7" s="609"/>
      <c r="DG7" s="609"/>
      <c r="DH7" s="609"/>
      <c r="DI7" s="609"/>
      <c r="DJ7" s="609"/>
      <c r="DK7" s="609"/>
      <c r="DL7" s="609"/>
      <c r="DM7" s="609"/>
      <c r="DN7" s="609"/>
      <c r="DO7" s="609"/>
      <c r="DP7" s="610"/>
      <c r="DQ7" s="614">
        <v>3635355</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92600</v>
      </c>
      <c r="S8" s="609"/>
      <c r="T8" s="609"/>
      <c r="U8" s="609"/>
      <c r="V8" s="609"/>
      <c r="W8" s="609"/>
      <c r="X8" s="609"/>
      <c r="Y8" s="610"/>
      <c r="Z8" s="646">
        <v>0.2</v>
      </c>
      <c r="AA8" s="646"/>
      <c r="AB8" s="646"/>
      <c r="AC8" s="646"/>
      <c r="AD8" s="647">
        <v>92600</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131167</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12844680</v>
      </c>
      <c r="CS8" s="609"/>
      <c r="CT8" s="609"/>
      <c r="CU8" s="609"/>
      <c r="CV8" s="609"/>
      <c r="CW8" s="609"/>
      <c r="CX8" s="609"/>
      <c r="CY8" s="610"/>
      <c r="CZ8" s="646">
        <v>34.700000000000003</v>
      </c>
      <c r="DA8" s="646"/>
      <c r="DB8" s="646"/>
      <c r="DC8" s="646"/>
      <c r="DD8" s="614">
        <v>322423</v>
      </c>
      <c r="DE8" s="609"/>
      <c r="DF8" s="609"/>
      <c r="DG8" s="609"/>
      <c r="DH8" s="609"/>
      <c r="DI8" s="609"/>
      <c r="DJ8" s="609"/>
      <c r="DK8" s="609"/>
      <c r="DL8" s="609"/>
      <c r="DM8" s="609"/>
      <c r="DN8" s="609"/>
      <c r="DO8" s="609"/>
      <c r="DP8" s="610"/>
      <c r="DQ8" s="614">
        <v>6849772</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98463</v>
      </c>
      <c r="S9" s="609"/>
      <c r="T9" s="609"/>
      <c r="U9" s="609"/>
      <c r="V9" s="609"/>
      <c r="W9" s="609"/>
      <c r="X9" s="609"/>
      <c r="Y9" s="610"/>
      <c r="Z9" s="646">
        <v>0.3</v>
      </c>
      <c r="AA9" s="646"/>
      <c r="AB9" s="646"/>
      <c r="AC9" s="646"/>
      <c r="AD9" s="647">
        <v>98463</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3444870</v>
      </c>
      <c r="BH9" s="609"/>
      <c r="BI9" s="609"/>
      <c r="BJ9" s="609"/>
      <c r="BK9" s="609"/>
      <c r="BL9" s="609"/>
      <c r="BM9" s="609"/>
      <c r="BN9" s="610"/>
      <c r="BO9" s="646">
        <v>32.1</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2622579</v>
      </c>
      <c r="CS9" s="609"/>
      <c r="CT9" s="609"/>
      <c r="CU9" s="609"/>
      <c r="CV9" s="609"/>
      <c r="CW9" s="609"/>
      <c r="CX9" s="609"/>
      <c r="CY9" s="610"/>
      <c r="CZ9" s="646">
        <v>7.1</v>
      </c>
      <c r="DA9" s="646"/>
      <c r="DB9" s="646"/>
      <c r="DC9" s="646"/>
      <c r="DD9" s="614">
        <v>5235</v>
      </c>
      <c r="DE9" s="609"/>
      <c r="DF9" s="609"/>
      <c r="DG9" s="609"/>
      <c r="DH9" s="609"/>
      <c r="DI9" s="609"/>
      <c r="DJ9" s="609"/>
      <c r="DK9" s="609"/>
      <c r="DL9" s="609"/>
      <c r="DM9" s="609"/>
      <c r="DN9" s="609"/>
      <c r="DO9" s="609"/>
      <c r="DP9" s="610"/>
      <c r="DQ9" s="614">
        <v>2243541</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199448</v>
      </c>
      <c r="BH10" s="609"/>
      <c r="BI10" s="609"/>
      <c r="BJ10" s="609"/>
      <c r="BK10" s="609"/>
      <c r="BL10" s="609"/>
      <c r="BM10" s="609"/>
      <c r="BN10" s="610"/>
      <c r="BO10" s="646">
        <v>1.9</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29940</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14766</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1781983</v>
      </c>
      <c r="S11" s="609"/>
      <c r="T11" s="609"/>
      <c r="U11" s="609"/>
      <c r="V11" s="609"/>
      <c r="W11" s="609"/>
      <c r="X11" s="609"/>
      <c r="Y11" s="610"/>
      <c r="Z11" s="611">
        <v>4.5999999999999996</v>
      </c>
      <c r="AA11" s="612"/>
      <c r="AB11" s="612"/>
      <c r="AC11" s="613"/>
      <c r="AD11" s="614">
        <v>1781983</v>
      </c>
      <c r="AE11" s="609"/>
      <c r="AF11" s="609"/>
      <c r="AG11" s="609"/>
      <c r="AH11" s="609"/>
      <c r="AI11" s="609"/>
      <c r="AJ11" s="609"/>
      <c r="AK11" s="610"/>
      <c r="AL11" s="611">
        <v>8.1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443366</v>
      </c>
      <c r="BH11" s="609"/>
      <c r="BI11" s="609"/>
      <c r="BJ11" s="609"/>
      <c r="BK11" s="609"/>
      <c r="BL11" s="609"/>
      <c r="BM11" s="609"/>
      <c r="BN11" s="610"/>
      <c r="BO11" s="646">
        <v>4.0999999999999996</v>
      </c>
      <c r="BP11" s="646"/>
      <c r="BQ11" s="646"/>
      <c r="BR11" s="646"/>
      <c r="BS11" s="647">
        <v>126616</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1018677</v>
      </c>
      <c r="CS11" s="609"/>
      <c r="CT11" s="609"/>
      <c r="CU11" s="609"/>
      <c r="CV11" s="609"/>
      <c r="CW11" s="609"/>
      <c r="CX11" s="609"/>
      <c r="CY11" s="610"/>
      <c r="CZ11" s="646">
        <v>2.7</v>
      </c>
      <c r="DA11" s="646"/>
      <c r="DB11" s="646"/>
      <c r="DC11" s="646"/>
      <c r="DD11" s="614">
        <v>199215</v>
      </c>
      <c r="DE11" s="609"/>
      <c r="DF11" s="609"/>
      <c r="DG11" s="609"/>
      <c r="DH11" s="609"/>
      <c r="DI11" s="609"/>
      <c r="DJ11" s="609"/>
      <c r="DK11" s="609"/>
      <c r="DL11" s="609"/>
      <c r="DM11" s="609"/>
      <c r="DN11" s="609"/>
      <c r="DO11" s="609"/>
      <c r="DP11" s="610"/>
      <c r="DQ11" s="614">
        <v>656618</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14088</v>
      </c>
      <c r="S12" s="609"/>
      <c r="T12" s="609"/>
      <c r="U12" s="609"/>
      <c r="V12" s="609"/>
      <c r="W12" s="609"/>
      <c r="X12" s="609"/>
      <c r="Y12" s="610"/>
      <c r="Z12" s="646">
        <v>0</v>
      </c>
      <c r="AA12" s="646"/>
      <c r="AB12" s="646"/>
      <c r="AC12" s="646"/>
      <c r="AD12" s="647">
        <v>14088</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5158037</v>
      </c>
      <c r="BH12" s="609"/>
      <c r="BI12" s="609"/>
      <c r="BJ12" s="609"/>
      <c r="BK12" s="609"/>
      <c r="BL12" s="609"/>
      <c r="BM12" s="609"/>
      <c r="BN12" s="610"/>
      <c r="BO12" s="646">
        <v>48</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1012919</v>
      </c>
      <c r="CS12" s="609"/>
      <c r="CT12" s="609"/>
      <c r="CU12" s="609"/>
      <c r="CV12" s="609"/>
      <c r="CW12" s="609"/>
      <c r="CX12" s="609"/>
      <c r="CY12" s="610"/>
      <c r="CZ12" s="646">
        <v>2.7</v>
      </c>
      <c r="DA12" s="646"/>
      <c r="DB12" s="646"/>
      <c r="DC12" s="646"/>
      <c r="DD12" s="614">
        <v>1980</v>
      </c>
      <c r="DE12" s="609"/>
      <c r="DF12" s="609"/>
      <c r="DG12" s="609"/>
      <c r="DH12" s="609"/>
      <c r="DI12" s="609"/>
      <c r="DJ12" s="609"/>
      <c r="DK12" s="609"/>
      <c r="DL12" s="609"/>
      <c r="DM12" s="609"/>
      <c r="DN12" s="609"/>
      <c r="DO12" s="609"/>
      <c r="DP12" s="610"/>
      <c r="DQ12" s="614">
        <v>574412</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5106210</v>
      </c>
      <c r="BH13" s="609"/>
      <c r="BI13" s="609"/>
      <c r="BJ13" s="609"/>
      <c r="BK13" s="609"/>
      <c r="BL13" s="609"/>
      <c r="BM13" s="609"/>
      <c r="BN13" s="610"/>
      <c r="BO13" s="646">
        <v>47.6</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5362805</v>
      </c>
      <c r="CS13" s="609"/>
      <c r="CT13" s="609"/>
      <c r="CU13" s="609"/>
      <c r="CV13" s="609"/>
      <c r="CW13" s="609"/>
      <c r="CX13" s="609"/>
      <c r="CY13" s="610"/>
      <c r="CZ13" s="646">
        <v>14.5</v>
      </c>
      <c r="DA13" s="646"/>
      <c r="DB13" s="646"/>
      <c r="DC13" s="646"/>
      <c r="DD13" s="614">
        <v>1337092</v>
      </c>
      <c r="DE13" s="609"/>
      <c r="DF13" s="609"/>
      <c r="DG13" s="609"/>
      <c r="DH13" s="609"/>
      <c r="DI13" s="609"/>
      <c r="DJ13" s="609"/>
      <c r="DK13" s="609"/>
      <c r="DL13" s="609"/>
      <c r="DM13" s="609"/>
      <c r="DN13" s="609"/>
      <c r="DO13" s="609"/>
      <c r="DP13" s="610"/>
      <c r="DQ13" s="614">
        <v>4097437</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2895</v>
      </c>
      <c r="S14" s="609"/>
      <c r="T14" s="609"/>
      <c r="U14" s="609"/>
      <c r="V14" s="609"/>
      <c r="W14" s="609"/>
      <c r="X14" s="609"/>
      <c r="Y14" s="610"/>
      <c r="Z14" s="646">
        <v>0</v>
      </c>
      <c r="AA14" s="646"/>
      <c r="AB14" s="646"/>
      <c r="AC14" s="646"/>
      <c r="AD14" s="647">
        <v>2895</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297761</v>
      </c>
      <c r="BH14" s="609"/>
      <c r="BI14" s="609"/>
      <c r="BJ14" s="609"/>
      <c r="BK14" s="609"/>
      <c r="BL14" s="609"/>
      <c r="BM14" s="609"/>
      <c r="BN14" s="610"/>
      <c r="BO14" s="646">
        <v>2.8</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1350476</v>
      </c>
      <c r="CS14" s="609"/>
      <c r="CT14" s="609"/>
      <c r="CU14" s="609"/>
      <c r="CV14" s="609"/>
      <c r="CW14" s="609"/>
      <c r="CX14" s="609"/>
      <c r="CY14" s="610"/>
      <c r="CZ14" s="646">
        <v>3.6</v>
      </c>
      <c r="DA14" s="646"/>
      <c r="DB14" s="646"/>
      <c r="DC14" s="646"/>
      <c r="DD14" s="614">
        <v>351897</v>
      </c>
      <c r="DE14" s="609"/>
      <c r="DF14" s="609"/>
      <c r="DG14" s="609"/>
      <c r="DH14" s="609"/>
      <c r="DI14" s="609"/>
      <c r="DJ14" s="609"/>
      <c r="DK14" s="609"/>
      <c r="DL14" s="609"/>
      <c r="DM14" s="609"/>
      <c r="DN14" s="609"/>
      <c r="DO14" s="609"/>
      <c r="DP14" s="610"/>
      <c r="DQ14" s="614">
        <v>952843</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514476</v>
      </c>
      <c r="BH15" s="609"/>
      <c r="BI15" s="609"/>
      <c r="BJ15" s="609"/>
      <c r="BK15" s="609"/>
      <c r="BL15" s="609"/>
      <c r="BM15" s="609"/>
      <c r="BN15" s="610"/>
      <c r="BO15" s="646">
        <v>4.8</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4171576</v>
      </c>
      <c r="CS15" s="609"/>
      <c r="CT15" s="609"/>
      <c r="CU15" s="609"/>
      <c r="CV15" s="609"/>
      <c r="CW15" s="609"/>
      <c r="CX15" s="609"/>
      <c r="CY15" s="610"/>
      <c r="CZ15" s="646">
        <v>11.3</v>
      </c>
      <c r="DA15" s="646"/>
      <c r="DB15" s="646"/>
      <c r="DC15" s="646"/>
      <c r="DD15" s="614">
        <v>1048574</v>
      </c>
      <c r="DE15" s="609"/>
      <c r="DF15" s="609"/>
      <c r="DG15" s="609"/>
      <c r="DH15" s="609"/>
      <c r="DI15" s="609"/>
      <c r="DJ15" s="609"/>
      <c r="DK15" s="609"/>
      <c r="DL15" s="609"/>
      <c r="DM15" s="609"/>
      <c r="DN15" s="609"/>
      <c r="DO15" s="609"/>
      <c r="DP15" s="610"/>
      <c r="DQ15" s="614">
        <v>2429884</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52709</v>
      </c>
      <c r="S16" s="609"/>
      <c r="T16" s="609"/>
      <c r="U16" s="609"/>
      <c r="V16" s="609"/>
      <c r="W16" s="609"/>
      <c r="X16" s="609"/>
      <c r="Y16" s="610"/>
      <c r="Z16" s="646">
        <v>0.1</v>
      </c>
      <c r="AA16" s="646"/>
      <c r="AB16" s="646"/>
      <c r="AC16" s="646"/>
      <c r="AD16" s="647">
        <v>52709</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171838</v>
      </c>
      <c r="S17" s="609"/>
      <c r="T17" s="609"/>
      <c r="U17" s="609"/>
      <c r="V17" s="609"/>
      <c r="W17" s="609"/>
      <c r="X17" s="609"/>
      <c r="Y17" s="610"/>
      <c r="Z17" s="646">
        <v>0.4</v>
      </c>
      <c r="AA17" s="646"/>
      <c r="AB17" s="646"/>
      <c r="AC17" s="646"/>
      <c r="AD17" s="647">
        <v>171838</v>
      </c>
      <c r="AE17" s="647"/>
      <c r="AF17" s="647"/>
      <c r="AG17" s="647"/>
      <c r="AH17" s="647"/>
      <c r="AI17" s="647"/>
      <c r="AJ17" s="647"/>
      <c r="AK17" s="647"/>
      <c r="AL17" s="611">
        <v>0.8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3517487</v>
      </c>
      <c r="CS17" s="609"/>
      <c r="CT17" s="609"/>
      <c r="CU17" s="609"/>
      <c r="CV17" s="609"/>
      <c r="CW17" s="609"/>
      <c r="CX17" s="609"/>
      <c r="CY17" s="610"/>
      <c r="CZ17" s="646">
        <v>9.5</v>
      </c>
      <c r="DA17" s="646"/>
      <c r="DB17" s="646"/>
      <c r="DC17" s="646"/>
      <c r="DD17" s="614" t="s">
        <v>122</v>
      </c>
      <c r="DE17" s="609"/>
      <c r="DF17" s="609"/>
      <c r="DG17" s="609"/>
      <c r="DH17" s="609"/>
      <c r="DI17" s="609"/>
      <c r="DJ17" s="609"/>
      <c r="DK17" s="609"/>
      <c r="DL17" s="609"/>
      <c r="DM17" s="609"/>
      <c r="DN17" s="609"/>
      <c r="DO17" s="609"/>
      <c r="DP17" s="610"/>
      <c r="DQ17" s="614">
        <v>3453631</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95290</v>
      </c>
      <c r="S18" s="609"/>
      <c r="T18" s="609"/>
      <c r="U18" s="609"/>
      <c r="V18" s="609"/>
      <c r="W18" s="609"/>
      <c r="X18" s="609"/>
      <c r="Y18" s="610"/>
      <c r="Z18" s="646">
        <v>0.2</v>
      </c>
      <c r="AA18" s="646"/>
      <c r="AB18" s="646"/>
      <c r="AC18" s="646"/>
      <c r="AD18" s="647">
        <v>95290</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79278</v>
      </c>
      <c r="S19" s="609"/>
      <c r="T19" s="609"/>
      <c r="U19" s="609"/>
      <c r="V19" s="609"/>
      <c r="W19" s="609"/>
      <c r="X19" s="609"/>
      <c r="Y19" s="610"/>
      <c r="Z19" s="646">
        <v>0.2</v>
      </c>
      <c r="AA19" s="646"/>
      <c r="AB19" s="646"/>
      <c r="AC19" s="646"/>
      <c r="AD19" s="647">
        <v>79278</v>
      </c>
      <c r="AE19" s="647"/>
      <c r="AF19" s="647"/>
      <c r="AG19" s="647"/>
      <c r="AH19" s="647"/>
      <c r="AI19" s="647"/>
      <c r="AJ19" s="647"/>
      <c r="AK19" s="647"/>
      <c r="AL19" s="611">
        <v>0.4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545929</v>
      </c>
      <c r="BH19" s="609"/>
      <c r="BI19" s="609"/>
      <c r="BJ19" s="609"/>
      <c r="BK19" s="609"/>
      <c r="BL19" s="609"/>
      <c r="BM19" s="609"/>
      <c r="BN19" s="610"/>
      <c r="BO19" s="646">
        <v>5.0999999999999996</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16012</v>
      </c>
      <c r="S20" s="609"/>
      <c r="T20" s="609"/>
      <c r="U20" s="609"/>
      <c r="V20" s="609"/>
      <c r="W20" s="609"/>
      <c r="X20" s="609"/>
      <c r="Y20" s="610"/>
      <c r="Z20" s="646">
        <v>0</v>
      </c>
      <c r="AA20" s="646"/>
      <c r="AB20" s="646"/>
      <c r="AC20" s="646"/>
      <c r="AD20" s="647">
        <v>16012</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545929</v>
      </c>
      <c r="BH20" s="609"/>
      <c r="BI20" s="609"/>
      <c r="BJ20" s="609"/>
      <c r="BK20" s="609"/>
      <c r="BL20" s="609"/>
      <c r="BM20" s="609"/>
      <c r="BN20" s="610"/>
      <c r="BO20" s="646">
        <v>5.0999999999999996</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37061165</v>
      </c>
      <c r="CS20" s="609"/>
      <c r="CT20" s="609"/>
      <c r="CU20" s="609"/>
      <c r="CV20" s="609"/>
      <c r="CW20" s="609"/>
      <c r="CX20" s="609"/>
      <c r="CY20" s="610"/>
      <c r="CZ20" s="646">
        <v>100</v>
      </c>
      <c r="DA20" s="646"/>
      <c r="DB20" s="646"/>
      <c r="DC20" s="646"/>
      <c r="DD20" s="614">
        <v>3412693</v>
      </c>
      <c r="DE20" s="609"/>
      <c r="DF20" s="609"/>
      <c r="DG20" s="609"/>
      <c r="DH20" s="609"/>
      <c r="DI20" s="609"/>
      <c r="DJ20" s="609"/>
      <c r="DK20" s="609"/>
      <c r="DL20" s="609"/>
      <c r="DM20" s="609"/>
      <c r="DN20" s="609"/>
      <c r="DO20" s="609"/>
      <c r="DP20" s="610"/>
      <c r="DQ20" s="614">
        <v>25150216</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10634350</v>
      </c>
      <c r="S21" s="609"/>
      <c r="T21" s="609"/>
      <c r="U21" s="609"/>
      <c r="V21" s="609"/>
      <c r="W21" s="609"/>
      <c r="X21" s="609"/>
      <c r="Y21" s="610"/>
      <c r="Z21" s="646">
        <v>27.4</v>
      </c>
      <c r="AA21" s="646"/>
      <c r="AB21" s="646"/>
      <c r="AC21" s="646"/>
      <c r="AD21" s="647">
        <v>9053383</v>
      </c>
      <c r="AE21" s="647"/>
      <c r="AF21" s="647"/>
      <c r="AG21" s="647"/>
      <c r="AH21" s="647"/>
      <c r="AI21" s="647"/>
      <c r="AJ21" s="647"/>
      <c r="AK21" s="647"/>
      <c r="AL21" s="611">
        <v>41.3</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2467</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9053383</v>
      </c>
      <c r="S22" s="609"/>
      <c r="T22" s="609"/>
      <c r="U22" s="609"/>
      <c r="V22" s="609"/>
      <c r="W22" s="609"/>
      <c r="X22" s="609"/>
      <c r="Y22" s="610"/>
      <c r="Z22" s="646">
        <v>23.3</v>
      </c>
      <c r="AA22" s="646"/>
      <c r="AB22" s="646"/>
      <c r="AC22" s="646"/>
      <c r="AD22" s="647">
        <v>9053383</v>
      </c>
      <c r="AE22" s="647"/>
      <c r="AF22" s="647"/>
      <c r="AG22" s="647"/>
      <c r="AH22" s="647"/>
      <c r="AI22" s="647"/>
      <c r="AJ22" s="647"/>
      <c r="AK22" s="647"/>
      <c r="AL22" s="611">
        <v>41.3</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1580967</v>
      </c>
      <c r="S23" s="609"/>
      <c r="T23" s="609"/>
      <c r="U23" s="609"/>
      <c r="V23" s="609"/>
      <c r="W23" s="609"/>
      <c r="X23" s="609"/>
      <c r="Y23" s="610"/>
      <c r="Z23" s="646">
        <v>4.0999999999999996</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543462</v>
      </c>
      <c r="BH23" s="609"/>
      <c r="BI23" s="609"/>
      <c r="BJ23" s="609"/>
      <c r="BK23" s="609"/>
      <c r="BL23" s="609"/>
      <c r="BM23" s="609"/>
      <c r="BN23" s="610"/>
      <c r="BO23" s="646">
        <v>5.0999999999999996</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16379182</v>
      </c>
      <c r="CS24" s="664"/>
      <c r="CT24" s="664"/>
      <c r="CU24" s="664"/>
      <c r="CV24" s="664"/>
      <c r="CW24" s="664"/>
      <c r="CX24" s="664"/>
      <c r="CY24" s="689"/>
      <c r="CZ24" s="690">
        <v>44.2</v>
      </c>
      <c r="DA24" s="672"/>
      <c r="DB24" s="672"/>
      <c r="DC24" s="692"/>
      <c r="DD24" s="688">
        <v>10906240</v>
      </c>
      <c r="DE24" s="664"/>
      <c r="DF24" s="664"/>
      <c r="DG24" s="664"/>
      <c r="DH24" s="664"/>
      <c r="DI24" s="664"/>
      <c r="DJ24" s="664"/>
      <c r="DK24" s="689"/>
      <c r="DL24" s="688">
        <v>10163081</v>
      </c>
      <c r="DM24" s="664"/>
      <c r="DN24" s="664"/>
      <c r="DO24" s="664"/>
      <c r="DP24" s="664"/>
      <c r="DQ24" s="664"/>
      <c r="DR24" s="664"/>
      <c r="DS24" s="664"/>
      <c r="DT24" s="664"/>
      <c r="DU24" s="664"/>
      <c r="DV24" s="689"/>
      <c r="DW24" s="690">
        <v>46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23968619</v>
      </c>
      <c r="S25" s="609"/>
      <c r="T25" s="609"/>
      <c r="U25" s="609"/>
      <c r="V25" s="609"/>
      <c r="W25" s="609"/>
      <c r="X25" s="609"/>
      <c r="Y25" s="610"/>
      <c r="Z25" s="646">
        <v>61.7</v>
      </c>
      <c r="AA25" s="646"/>
      <c r="AB25" s="646"/>
      <c r="AC25" s="646"/>
      <c r="AD25" s="647">
        <v>21841723</v>
      </c>
      <c r="AE25" s="647"/>
      <c r="AF25" s="647"/>
      <c r="AG25" s="647"/>
      <c r="AH25" s="647"/>
      <c r="AI25" s="647"/>
      <c r="AJ25" s="647"/>
      <c r="AK25" s="647"/>
      <c r="AL25" s="611">
        <v>99.6</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5266761</v>
      </c>
      <c r="CS25" s="621"/>
      <c r="CT25" s="621"/>
      <c r="CU25" s="621"/>
      <c r="CV25" s="621"/>
      <c r="CW25" s="621"/>
      <c r="CX25" s="621"/>
      <c r="CY25" s="622"/>
      <c r="CZ25" s="611">
        <v>14.2</v>
      </c>
      <c r="DA25" s="623"/>
      <c r="DB25" s="623"/>
      <c r="DC25" s="624"/>
      <c r="DD25" s="614">
        <v>4646252</v>
      </c>
      <c r="DE25" s="621"/>
      <c r="DF25" s="621"/>
      <c r="DG25" s="621"/>
      <c r="DH25" s="621"/>
      <c r="DI25" s="621"/>
      <c r="DJ25" s="621"/>
      <c r="DK25" s="622"/>
      <c r="DL25" s="614">
        <v>4623558</v>
      </c>
      <c r="DM25" s="621"/>
      <c r="DN25" s="621"/>
      <c r="DO25" s="621"/>
      <c r="DP25" s="621"/>
      <c r="DQ25" s="621"/>
      <c r="DR25" s="621"/>
      <c r="DS25" s="621"/>
      <c r="DT25" s="621"/>
      <c r="DU25" s="621"/>
      <c r="DV25" s="622"/>
      <c r="DW25" s="611">
        <v>20.9</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10087</v>
      </c>
      <c r="S26" s="609"/>
      <c r="T26" s="609"/>
      <c r="U26" s="609"/>
      <c r="V26" s="609"/>
      <c r="W26" s="609"/>
      <c r="X26" s="609"/>
      <c r="Y26" s="610"/>
      <c r="Z26" s="646">
        <v>0</v>
      </c>
      <c r="AA26" s="646"/>
      <c r="AB26" s="646"/>
      <c r="AC26" s="646"/>
      <c r="AD26" s="647">
        <v>10087</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2768739</v>
      </c>
      <c r="CS26" s="609"/>
      <c r="CT26" s="609"/>
      <c r="CU26" s="609"/>
      <c r="CV26" s="609"/>
      <c r="CW26" s="609"/>
      <c r="CX26" s="609"/>
      <c r="CY26" s="610"/>
      <c r="CZ26" s="611">
        <v>7.5</v>
      </c>
      <c r="DA26" s="623"/>
      <c r="DB26" s="623"/>
      <c r="DC26" s="624"/>
      <c r="DD26" s="614">
        <v>2449058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227918</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10735054</v>
      </c>
      <c r="BH27" s="609"/>
      <c r="BI27" s="609"/>
      <c r="BJ27" s="609"/>
      <c r="BK27" s="609"/>
      <c r="BL27" s="609"/>
      <c r="BM27" s="609"/>
      <c r="BN27" s="610"/>
      <c r="BO27" s="646">
        <v>100</v>
      </c>
      <c r="BP27" s="646"/>
      <c r="BQ27" s="646"/>
      <c r="BR27" s="646"/>
      <c r="BS27" s="647">
        <v>126616</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7594934</v>
      </c>
      <c r="CS27" s="621"/>
      <c r="CT27" s="621"/>
      <c r="CU27" s="621"/>
      <c r="CV27" s="621"/>
      <c r="CW27" s="621"/>
      <c r="CX27" s="621"/>
      <c r="CY27" s="622"/>
      <c r="CZ27" s="611">
        <v>20.5</v>
      </c>
      <c r="DA27" s="623"/>
      <c r="DB27" s="623"/>
      <c r="DC27" s="624"/>
      <c r="DD27" s="614">
        <v>2806357</v>
      </c>
      <c r="DE27" s="621"/>
      <c r="DF27" s="621"/>
      <c r="DG27" s="621"/>
      <c r="DH27" s="621"/>
      <c r="DI27" s="621"/>
      <c r="DJ27" s="621"/>
      <c r="DK27" s="622"/>
      <c r="DL27" s="614">
        <v>2085892</v>
      </c>
      <c r="DM27" s="621"/>
      <c r="DN27" s="621"/>
      <c r="DO27" s="621"/>
      <c r="DP27" s="621"/>
      <c r="DQ27" s="621"/>
      <c r="DR27" s="621"/>
      <c r="DS27" s="621"/>
      <c r="DT27" s="621"/>
      <c r="DU27" s="621"/>
      <c r="DV27" s="622"/>
      <c r="DW27" s="611">
        <v>9.4</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379290</v>
      </c>
      <c r="S28" s="609"/>
      <c r="T28" s="609"/>
      <c r="U28" s="609"/>
      <c r="V28" s="609"/>
      <c r="W28" s="609"/>
      <c r="X28" s="609"/>
      <c r="Y28" s="610"/>
      <c r="Z28" s="646">
        <v>1</v>
      </c>
      <c r="AA28" s="646"/>
      <c r="AB28" s="646"/>
      <c r="AC28" s="646"/>
      <c r="AD28" s="647">
        <v>59770</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3517487</v>
      </c>
      <c r="CS28" s="609"/>
      <c r="CT28" s="609"/>
      <c r="CU28" s="609"/>
      <c r="CV28" s="609"/>
      <c r="CW28" s="609"/>
      <c r="CX28" s="609"/>
      <c r="CY28" s="610"/>
      <c r="CZ28" s="611">
        <v>9.5</v>
      </c>
      <c r="DA28" s="623"/>
      <c r="DB28" s="623"/>
      <c r="DC28" s="624"/>
      <c r="DD28" s="614">
        <v>3453631</v>
      </c>
      <c r="DE28" s="609"/>
      <c r="DF28" s="609"/>
      <c r="DG28" s="609"/>
      <c r="DH28" s="609"/>
      <c r="DI28" s="609"/>
      <c r="DJ28" s="609"/>
      <c r="DK28" s="610"/>
      <c r="DL28" s="614">
        <v>3453631</v>
      </c>
      <c r="DM28" s="609"/>
      <c r="DN28" s="609"/>
      <c r="DO28" s="609"/>
      <c r="DP28" s="609"/>
      <c r="DQ28" s="609"/>
      <c r="DR28" s="609"/>
      <c r="DS28" s="609"/>
      <c r="DT28" s="609"/>
      <c r="DU28" s="609"/>
      <c r="DV28" s="610"/>
      <c r="DW28" s="611">
        <v>15.6</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38149</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3517487</v>
      </c>
      <c r="CS29" s="621"/>
      <c r="CT29" s="621"/>
      <c r="CU29" s="621"/>
      <c r="CV29" s="621"/>
      <c r="CW29" s="621"/>
      <c r="CX29" s="621"/>
      <c r="CY29" s="622"/>
      <c r="CZ29" s="611">
        <v>9.5</v>
      </c>
      <c r="DA29" s="623"/>
      <c r="DB29" s="623"/>
      <c r="DC29" s="624"/>
      <c r="DD29" s="614">
        <v>3453631</v>
      </c>
      <c r="DE29" s="621"/>
      <c r="DF29" s="621"/>
      <c r="DG29" s="621"/>
      <c r="DH29" s="621"/>
      <c r="DI29" s="621"/>
      <c r="DJ29" s="621"/>
      <c r="DK29" s="622"/>
      <c r="DL29" s="614">
        <v>3453631</v>
      </c>
      <c r="DM29" s="621"/>
      <c r="DN29" s="621"/>
      <c r="DO29" s="621"/>
      <c r="DP29" s="621"/>
      <c r="DQ29" s="621"/>
      <c r="DR29" s="621"/>
      <c r="DS29" s="621"/>
      <c r="DT29" s="621"/>
      <c r="DU29" s="621"/>
      <c r="DV29" s="622"/>
      <c r="DW29" s="611">
        <v>15.6</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5481523</v>
      </c>
      <c r="S30" s="609"/>
      <c r="T30" s="609"/>
      <c r="U30" s="609"/>
      <c r="V30" s="609"/>
      <c r="W30" s="609"/>
      <c r="X30" s="609"/>
      <c r="Y30" s="610"/>
      <c r="Z30" s="646">
        <v>14.1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3345952</v>
      </c>
      <c r="CS30" s="609"/>
      <c r="CT30" s="609"/>
      <c r="CU30" s="609"/>
      <c r="CV30" s="609"/>
      <c r="CW30" s="609"/>
      <c r="CX30" s="609"/>
      <c r="CY30" s="610"/>
      <c r="CZ30" s="611">
        <v>9</v>
      </c>
      <c r="DA30" s="623"/>
      <c r="DB30" s="623"/>
      <c r="DC30" s="624"/>
      <c r="DD30" s="614">
        <v>3282096</v>
      </c>
      <c r="DE30" s="609"/>
      <c r="DF30" s="609"/>
      <c r="DG30" s="609"/>
      <c r="DH30" s="609"/>
      <c r="DI30" s="609"/>
      <c r="DJ30" s="609"/>
      <c r="DK30" s="610"/>
      <c r="DL30" s="614">
        <v>3282096</v>
      </c>
      <c r="DM30" s="609"/>
      <c r="DN30" s="609"/>
      <c r="DO30" s="609"/>
      <c r="DP30" s="609"/>
      <c r="DQ30" s="609"/>
      <c r="DR30" s="609"/>
      <c r="DS30" s="609"/>
      <c r="DT30" s="609"/>
      <c r="DU30" s="609"/>
      <c r="DV30" s="610"/>
      <c r="DW30" s="611">
        <v>14.9</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99.5</v>
      </c>
      <c r="BH31" s="671"/>
      <c r="BI31" s="671"/>
      <c r="BJ31" s="671"/>
      <c r="BK31" s="671"/>
      <c r="BL31" s="671"/>
      <c r="BM31" s="672">
        <v>97.5</v>
      </c>
      <c r="BN31" s="671"/>
      <c r="BO31" s="671"/>
      <c r="BP31" s="671"/>
      <c r="BQ31" s="673"/>
      <c r="BR31" s="670">
        <v>99.5</v>
      </c>
      <c r="BS31" s="671"/>
      <c r="BT31" s="671"/>
      <c r="BU31" s="671"/>
      <c r="BV31" s="671"/>
      <c r="BW31" s="671"/>
      <c r="BX31" s="672">
        <v>97.4</v>
      </c>
      <c r="BY31" s="671"/>
      <c r="BZ31" s="671"/>
      <c r="CA31" s="671"/>
      <c r="CB31" s="673"/>
      <c r="CD31" s="629"/>
      <c r="CE31" s="630"/>
      <c r="CF31" s="605" t="s">
        <v>300</v>
      </c>
      <c r="CG31" s="606"/>
      <c r="CH31" s="606"/>
      <c r="CI31" s="606"/>
      <c r="CJ31" s="606"/>
      <c r="CK31" s="606"/>
      <c r="CL31" s="606"/>
      <c r="CM31" s="606"/>
      <c r="CN31" s="606"/>
      <c r="CO31" s="606"/>
      <c r="CP31" s="606"/>
      <c r="CQ31" s="607"/>
      <c r="CR31" s="608">
        <v>171535</v>
      </c>
      <c r="CS31" s="621"/>
      <c r="CT31" s="621"/>
      <c r="CU31" s="621"/>
      <c r="CV31" s="621"/>
      <c r="CW31" s="621"/>
      <c r="CX31" s="621"/>
      <c r="CY31" s="622"/>
      <c r="CZ31" s="611">
        <v>0.5</v>
      </c>
      <c r="DA31" s="623"/>
      <c r="DB31" s="623"/>
      <c r="DC31" s="624"/>
      <c r="DD31" s="614">
        <v>171535</v>
      </c>
      <c r="DE31" s="621"/>
      <c r="DF31" s="621"/>
      <c r="DG31" s="621"/>
      <c r="DH31" s="621"/>
      <c r="DI31" s="621"/>
      <c r="DJ31" s="621"/>
      <c r="DK31" s="622"/>
      <c r="DL31" s="614">
        <v>171535</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2496539</v>
      </c>
      <c r="S32" s="609"/>
      <c r="T32" s="609"/>
      <c r="U32" s="609"/>
      <c r="V32" s="609"/>
      <c r="W32" s="609"/>
      <c r="X32" s="609"/>
      <c r="Y32" s="610"/>
      <c r="Z32" s="646">
        <v>6.4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302</v>
      </c>
      <c r="AX32" s="605" t="s">
        <v>303</v>
      </c>
      <c r="AY32" s="606"/>
      <c r="AZ32" s="606"/>
      <c r="BA32" s="606"/>
      <c r="BB32" s="606"/>
      <c r="BC32" s="606"/>
      <c r="BD32" s="606"/>
      <c r="BE32" s="606"/>
      <c r="BF32" s="607"/>
      <c r="BG32" s="674">
        <v>99.5</v>
      </c>
      <c r="BH32" s="621"/>
      <c r="BI32" s="621"/>
      <c r="BJ32" s="621"/>
      <c r="BK32" s="621"/>
      <c r="BL32" s="621"/>
      <c r="BM32" s="612">
        <v>98.4</v>
      </c>
      <c r="BN32" s="621"/>
      <c r="BO32" s="621"/>
      <c r="BP32" s="621"/>
      <c r="BQ32" s="644"/>
      <c r="BR32" s="674">
        <v>99.6</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97138</v>
      </c>
      <c r="S33" s="609"/>
      <c r="T33" s="609"/>
      <c r="U33" s="609"/>
      <c r="V33" s="609"/>
      <c r="W33" s="609"/>
      <c r="X33" s="609"/>
      <c r="Y33" s="610"/>
      <c r="Z33" s="646">
        <v>0.3</v>
      </c>
      <c r="AA33" s="646"/>
      <c r="AB33" s="646"/>
      <c r="AC33" s="646"/>
      <c r="AD33" s="647">
        <v>17928</v>
      </c>
      <c r="AE33" s="647"/>
      <c r="AF33" s="647"/>
      <c r="AG33" s="647"/>
      <c r="AH33" s="647"/>
      <c r="AI33" s="647"/>
      <c r="AJ33" s="647"/>
      <c r="AK33" s="647"/>
      <c r="AL33" s="611">
        <v>0.1</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99.3</v>
      </c>
      <c r="BH33" s="593"/>
      <c r="BI33" s="593"/>
      <c r="BJ33" s="593"/>
      <c r="BK33" s="593"/>
      <c r="BL33" s="593"/>
      <c r="BM33" s="639">
        <v>96.6</v>
      </c>
      <c r="BN33" s="593"/>
      <c r="BO33" s="593"/>
      <c r="BP33" s="593"/>
      <c r="BQ33" s="656"/>
      <c r="BR33" s="669">
        <v>99.3</v>
      </c>
      <c r="BS33" s="593"/>
      <c r="BT33" s="593"/>
      <c r="BU33" s="593"/>
      <c r="BV33" s="593"/>
      <c r="BW33" s="593"/>
      <c r="BX33" s="639">
        <v>96.3</v>
      </c>
      <c r="BY33" s="593"/>
      <c r="BZ33" s="593"/>
      <c r="CA33" s="593"/>
      <c r="CB33" s="656"/>
      <c r="CD33" s="605" t="s">
        <v>307</v>
      </c>
      <c r="CE33" s="606"/>
      <c r="CF33" s="606"/>
      <c r="CG33" s="606"/>
      <c r="CH33" s="606"/>
      <c r="CI33" s="606"/>
      <c r="CJ33" s="606"/>
      <c r="CK33" s="606"/>
      <c r="CL33" s="606"/>
      <c r="CM33" s="606"/>
      <c r="CN33" s="606"/>
      <c r="CO33" s="606"/>
      <c r="CP33" s="606"/>
      <c r="CQ33" s="607"/>
      <c r="CR33" s="608">
        <v>17269290</v>
      </c>
      <c r="CS33" s="621"/>
      <c r="CT33" s="621"/>
      <c r="CU33" s="621"/>
      <c r="CV33" s="621"/>
      <c r="CW33" s="621"/>
      <c r="CX33" s="621"/>
      <c r="CY33" s="622"/>
      <c r="CZ33" s="611">
        <v>46.6</v>
      </c>
      <c r="DA33" s="623"/>
      <c r="DB33" s="623"/>
      <c r="DC33" s="624"/>
      <c r="DD33" s="614">
        <v>13813506</v>
      </c>
      <c r="DE33" s="621"/>
      <c r="DF33" s="621"/>
      <c r="DG33" s="621"/>
      <c r="DH33" s="621"/>
      <c r="DI33" s="621"/>
      <c r="DJ33" s="621"/>
      <c r="DK33" s="622"/>
      <c r="DL33" s="614">
        <v>9097240</v>
      </c>
      <c r="DM33" s="621"/>
      <c r="DN33" s="621"/>
      <c r="DO33" s="621"/>
      <c r="DP33" s="621"/>
      <c r="DQ33" s="621"/>
      <c r="DR33" s="621"/>
      <c r="DS33" s="621"/>
      <c r="DT33" s="621"/>
      <c r="DU33" s="621"/>
      <c r="DV33" s="622"/>
      <c r="DW33" s="611">
        <v>41.2</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529398</v>
      </c>
      <c r="S34" s="609"/>
      <c r="T34" s="609"/>
      <c r="U34" s="609"/>
      <c r="V34" s="609"/>
      <c r="W34" s="609"/>
      <c r="X34" s="609"/>
      <c r="Y34" s="610"/>
      <c r="Z34" s="646">
        <v>1.4</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3510432</v>
      </c>
      <c r="CS34" s="609"/>
      <c r="CT34" s="609"/>
      <c r="CU34" s="609"/>
      <c r="CV34" s="609"/>
      <c r="CW34" s="609"/>
      <c r="CX34" s="609"/>
      <c r="CY34" s="610"/>
      <c r="CZ34" s="611">
        <v>9.5</v>
      </c>
      <c r="DA34" s="623"/>
      <c r="DB34" s="623"/>
      <c r="DC34" s="624"/>
      <c r="DD34" s="614">
        <v>2360854</v>
      </c>
      <c r="DE34" s="609"/>
      <c r="DF34" s="609"/>
      <c r="DG34" s="609"/>
      <c r="DH34" s="609"/>
      <c r="DI34" s="609"/>
      <c r="DJ34" s="609"/>
      <c r="DK34" s="610"/>
      <c r="DL34" s="614">
        <v>1993263</v>
      </c>
      <c r="DM34" s="609"/>
      <c r="DN34" s="609"/>
      <c r="DO34" s="609"/>
      <c r="DP34" s="609"/>
      <c r="DQ34" s="609"/>
      <c r="DR34" s="609"/>
      <c r="DS34" s="609"/>
      <c r="DT34" s="609"/>
      <c r="DU34" s="609"/>
      <c r="DV34" s="610"/>
      <c r="DW34" s="611">
        <v>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630640</v>
      </c>
      <c r="S35" s="609"/>
      <c r="T35" s="609"/>
      <c r="U35" s="609"/>
      <c r="V35" s="609"/>
      <c r="W35" s="609"/>
      <c r="X35" s="609"/>
      <c r="Y35" s="610"/>
      <c r="Z35" s="646">
        <v>1.6</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266541</v>
      </c>
      <c r="CS35" s="621"/>
      <c r="CT35" s="621"/>
      <c r="CU35" s="621"/>
      <c r="CV35" s="621"/>
      <c r="CW35" s="621"/>
      <c r="CX35" s="621"/>
      <c r="CY35" s="622"/>
      <c r="CZ35" s="611">
        <v>0.7</v>
      </c>
      <c r="DA35" s="623"/>
      <c r="DB35" s="623"/>
      <c r="DC35" s="624"/>
      <c r="DD35" s="614">
        <v>235275</v>
      </c>
      <c r="DE35" s="621"/>
      <c r="DF35" s="621"/>
      <c r="DG35" s="621"/>
      <c r="DH35" s="621"/>
      <c r="DI35" s="621"/>
      <c r="DJ35" s="621"/>
      <c r="DK35" s="622"/>
      <c r="DL35" s="614">
        <v>235275</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1645999</v>
      </c>
      <c r="S36" s="609"/>
      <c r="T36" s="609"/>
      <c r="U36" s="609"/>
      <c r="V36" s="609"/>
      <c r="W36" s="609"/>
      <c r="X36" s="609"/>
      <c r="Y36" s="610"/>
      <c r="Z36" s="646">
        <v>4.2</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6990127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46678</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8655792</v>
      </c>
      <c r="CS36" s="609"/>
      <c r="CT36" s="609"/>
      <c r="CU36" s="609"/>
      <c r="CV36" s="609"/>
      <c r="CW36" s="609"/>
      <c r="CX36" s="609"/>
      <c r="CY36" s="610"/>
      <c r="CZ36" s="611">
        <v>23.4</v>
      </c>
      <c r="DA36" s="623"/>
      <c r="DB36" s="623"/>
      <c r="DC36" s="624"/>
      <c r="DD36" s="614">
        <v>7619918</v>
      </c>
      <c r="DE36" s="609"/>
      <c r="DF36" s="609"/>
      <c r="DG36" s="609"/>
      <c r="DH36" s="609"/>
      <c r="DI36" s="609"/>
      <c r="DJ36" s="609"/>
      <c r="DK36" s="610"/>
      <c r="DL36" s="614">
        <v>4724002</v>
      </c>
      <c r="DM36" s="609"/>
      <c r="DN36" s="609"/>
      <c r="DO36" s="609"/>
      <c r="DP36" s="609"/>
      <c r="DQ36" s="609"/>
      <c r="DR36" s="609"/>
      <c r="DS36" s="609"/>
      <c r="DT36" s="609"/>
      <c r="DU36" s="609"/>
      <c r="DV36" s="610"/>
      <c r="DW36" s="611">
        <v>21.4</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1128455</v>
      </c>
      <c r="S37" s="609"/>
      <c r="T37" s="609"/>
      <c r="U37" s="609"/>
      <c r="V37" s="609"/>
      <c r="W37" s="609"/>
      <c r="X37" s="609"/>
      <c r="Y37" s="610"/>
      <c r="Z37" s="646">
        <v>2.9</v>
      </c>
      <c r="AA37" s="646"/>
      <c r="AB37" s="646"/>
      <c r="AC37" s="646"/>
      <c r="AD37" s="647">
        <v>1741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3212432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21029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2168230</v>
      </c>
      <c r="CS37" s="621"/>
      <c r="CT37" s="621"/>
      <c r="CU37" s="621"/>
      <c r="CV37" s="621"/>
      <c r="CW37" s="621"/>
      <c r="CX37" s="621"/>
      <c r="CY37" s="622"/>
      <c r="CZ37" s="611">
        <v>5.9</v>
      </c>
      <c r="DA37" s="623"/>
      <c r="DB37" s="623"/>
      <c r="DC37" s="624"/>
      <c r="DD37" s="614">
        <v>2117736</v>
      </c>
      <c r="DE37" s="621"/>
      <c r="DF37" s="621"/>
      <c r="DG37" s="621"/>
      <c r="DH37" s="621"/>
      <c r="DI37" s="621"/>
      <c r="DJ37" s="621"/>
      <c r="DK37" s="622"/>
      <c r="DL37" s="614">
        <v>2079136</v>
      </c>
      <c r="DM37" s="621"/>
      <c r="DN37" s="621"/>
      <c r="DO37" s="621"/>
      <c r="DP37" s="621"/>
      <c r="DQ37" s="621"/>
      <c r="DR37" s="621"/>
      <c r="DS37" s="621"/>
      <c r="DT37" s="621"/>
      <c r="DU37" s="621"/>
      <c r="DV37" s="622"/>
      <c r="DW37" s="611">
        <v>9.4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2210515</v>
      </c>
      <c r="S38" s="609"/>
      <c r="T38" s="609"/>
      <c r="U38" s="609"/>
      <c r="V38" s="609"/>
      <c r="W38" s="609"/>
      <c r="X38" s="609"/>
      <c r="Y38" s="610"/>
      <c r="Z38" s="646">
        <v>5.7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375086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9105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2969837</v>
      </c>
      <c r="CS38" s="609"/>
      <c r="CT38" s="609"/>
      <c r="CU38" s="609"/>
      <c r="CV38" s="609"/>
      <c r="CW38" s="609"/>
      <c r="CX38" s="609"/>
      <c r="CY38" s="610"/>
      <c r="CZ38" s="611">
        <v>8</v>
      </c>
      <c r="DA38" s="623"/>
      <c r="DB38" s="623"/>
      <c r="DC38" s="624"/>
      <c r="DD38" s="614">
        <v>2406059</v>
      </c>
      <c r="DE38" s="609"/>
      <c r="DF38" s="609"/>
      <c r="DG38" s="609"/>
      <c r="DH38" s="609"/>
      <c r="DI38" s="609"/>
      <c r="DJ38" s="609"/>
      <c r="DK38" s="610"/>
      <c r="DL38" s="614">
        <v>2144700</v>
      </c>
      <c r="DM38" s="609"/>
      <c r="DN38" s="609"/>
      <c r="DO38" s="609"/>
      <c r="DP38" s="609"/>
      <c r="DQ38" s="609"/>
      <c r="DR38" s="609"/>
      <c r="DS38" s="609"/>
      <c r="DT38" s="609"/>
      <c r="DU38" s="609"/>
      <c r="DV38" s="610"/>
      <c r="DW38" s="611">
        <v>9.6999999999999993</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299803</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14087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1752588</v>
      </c>
      <c r="CS39" s="621"/>
      <c r="CT39" s="621"/>
      <c r="CU39" s="621"/>
      <c r="CV39" s="621"/>
      <c r="CW39" s="621"/>
      <c r="CX39" s="621"/>
      <c r="CY39" s="622"/>
      <c r="CZ39" s="611">
        <v>4.7</v>
      </c>
      <c r="DA39" s="623"/>
      <c r="DB39" s="623"/>
      <c r="DC39" s="624"/>
      <c r="DD39" s="614">
        <v>1191400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166715</v>
      </c>
      <c r="S40" s="609"/>
      <c r="T40" s="609"/>
      <c r="U40" s="609"/>
      <c r="V40" s="609"/>
      <c r="W40" s="609"/>
      <c r="X40" s="609"/>
      <c r="Y40" s="610"/>
      <c r="Z40" s="646">
        <v>0.4</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79979</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101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114100</v>
      </c>
      <c r="CS40" s="609"/>
      <c r="CT40" s="609"/>
      <c r="CU40" s="609"/>
      <c r="CV40" s="609"/>
      <c r="CW40" s="609"/>
      <c r="CX40" s="609"/>
      <c r="CY40" s="610"/>
      <c r="CZ40" s="611">
        <v>0.3</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38844270</v>
      </c>
      <c r="S41" s="633"/>
      <c r="T41" s="633"/>
      <c r="U41" s="633"/>
      <c r="V41" s="633"/>
      <c r="W41" s="633"/>
      <c r="X41" s="633"/>
      <c r="Y41" s="636"/>
      <c r="Z41" s="637">
        <v>100</v>
      </c>
      <c r="AA41" s="637"/>
      <c r="AB41" s="637"/>
      <c r="AC41" s="637"/>
      <c r="AD41" s="638">
        <v>21931249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685617</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323</v>
      </c>
      <c r="AR42" s="654"/>
      <c r="AS42" s="654"/>
      <c r="AT42" s="654"/>
      <c r="AU42" s="654"/>
      <c r="AV42" s="654"/>
      <c r="AW42" s="654"/>
      <c r="AX42" s="654"/>
      <c r="AY42" s="655"/>
      <c r="AZ42" s="592">
        <v>2337210</v>
      </c>
      <c r="BA42" s="633"/>
      <c r="BB42" s="633"/>
      <c r="BC42" s="633"/>
      <c r="BD42" s="593"/>
      <c r="BE42" s="593"/>
      <c r="BF42" s="656"/>
      <c r="BG42" s="651"/>
      <c r="BH42" s="652"/>
      <c r="BI42" s="652"/>
      <c r="BJ42" s="652"/>
      <c r="BK42" s="652"/>
      <c r="BL42" s="218"/>
      <c r="BM42" s="590" t="s">
        <v>339</v>
      </c>
      <c r="BN42" s="590"/>
      <c r="BO42" s="590"/>
      <c r="BP42" s="590"/>
      <c r="BQ42" s="590"/>
      <c r="BR42" s="590"/>
      <c r="BS42" s="590"/>
      <c r="BT42" s="590"/>
      <c r="BU42" s="591"/>
      <c r="BV42" s="592">
        <v>387</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3412693</v>
      </c>
      <c r="CS42" s="621"/>
      <c r="CT42" s="621"/>
      <c r="CU42" s="621"/>
      <c r="CV42" s="621"/>
      <c r="CW42" s="621"/>
      <c r="CX42" s="621"/>
      <c r="CY42" s="622"/>
      <c r="CZ42" s="611">
        <v>9.1999999999999993</v>
      </c>
      <c r="DA42" s="623"/>
      <c r="DB42" s="623"/>
      <c r="DC42" s="624"/>
      <c r="DD42" s="614">
        <v>430470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341</v>
      </c>
      <c r="CD43" s="605" t="s">
        <v>342</v>
      </c>
      <c r="CE43" s="606"/>
      <c r="CF43" s="606"/>
      <c r="CG43" s="606"/>
      <c r="CH43" s="606"/>
      <c r="CI43" s="606"/>
      <c r="CJ43" s="606"/>
      <c r="CK43" s="606"/>
      <c r="CL43" s="606"/>
      <c r="CM43" s="606"/>
      <c r="CN43" s="606"/>
      <c r="CO43" s="606"/>
      <c r="CP43" s="606"/>
      <c r="CQ43" s="607"/>
      <c r="CR43" s="608">
        <v>124878</v>
      </c>
      <c r="CS43" s="621"/>
      <c r="CT43" s="621"/>
      <c r="CU43" s="621"/>
      <c r="CV43" s="621"/>
      <c r="CW43" s="621"/>
      <c r="CX43" s="621"/>
      <c r="CY43" s="622"/>
      <c r="CZ43" s="611">
        <v>0.3</v>
      </c>
      <c r="DA43" s="623"/>
      <c r="DB43" s="623"/>
      <c r="DC43" s="624"/>
      <c r="DD43" s="614">
        <v>124878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344</v>
      </c>
      <c r="CG44" s="606"/>
      <c r="CH44" s="606"/>
      <c r="CI44" s="606"/>
      <c r="CJ44" s="606"/>
      <c r="CK44" s="606"/>
      <c r="CL44" s="606"/>
      <c r="CM44" s="606"/>
      <c r="CN44" s="606"/>
      <c r="CO44" s="606"/>
      <c r="CP44" s="606"/>
      <c r="CQ44" s="607"/>
      <c r="CR44" s="608">
        <v>3412693</v>
      </c>
      <c r="CS44" s="609"/>
      <c r="CT44" s="609"/>
      <c r="CU44" s="609"/>
      <c r="CV44" s="609"/>
      <c r="CW44" s="609"/>
      <c r="CX44" s="609"/>
      <c r="CY44" s="610"/>
      <c r="CZ44" s="611">
        <v>9.1999999999999993</v>
      </c>
      <c r="DA44" s="612"/>
      <c r="DB44" s="612"/>
      <c r="DC44" s="613"/>
      <c r="DD44" s="614">
        <v>430470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1697000</v>
      </c>
      <c r="CS45" s="621"/>
      <c r="CT45" s="621"/>
      <c r="CU45" s="621"/>
      <c r="CV45" s="621"/>
      <c r="CW45" s="621"/>
      <c r="CX45" s="621"/>
      <c r="CY45" s="622"/>
      <c r="CZ45" s="611">
        <v>4.5999999999999996</v>
      </c>
      <c r="DA45" s="623"/>
      <c r="DB45" s="623"/>
      <c r="DC45" s="624"/>
      <c r="DD45" s="614">
        <v>122216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347</v>
      </c>
      <c r="CG46" s="606"/>
      <c r="CH46" s="606"/>
      <c r="CI46" s="606"/>
      <c r="CJ46" s="606"/>
      <c r="CK46" s="606"/>
      <c r="CL46" s="606"/>
      <c r="CM46" s="606"/>
      <c r="CN46" s="606"/>
      <c r="CO46" s="606"/>
      <c r="CP46" s="606"/>
      <c r="CQ46" s="607"/>
      <c r="CR46" s="608">
        <v>1649111</v>
      </c>
      <c r="CS46" s="609"/>
      <c r="CT46" s="609"/>
      <c r="CU46" s="609"/>
      <c r="CV46" s="609"/>
      <c r="CW46" s="609"/>
      <c r="CX46" s="609"/>
      <c r="CY46" s="610"/>
      <c r="CZ46" s="611">
        <v>4.4000000000000004</v>
      </c>
      <c r="DA46" s="612"/>
      <c r="DB46" s="612"/>
      <c r="DC46" s="613"/>
      <c r="DD46" s="614">
        <v>300273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348</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350</v>
      </c>
      <c r="CE49" s="590"/>
      <c r="CF49" s="590"/>
      <c r="CG49" s="590"/>
      <c r="CH49" s="590"/>
      <c r="CI49" s="590"/>
      <c r="CJ49" s="590"/>
      <c r="CK49" s="590"/>
      <c r="CL49" s="590"/>
      <c r="CM49" s="590"/>
      <c r="CN49" s="590"/>
      <c r="CO49" s="590"/>
      <c r="CP49" s="590"/>
      <c r="CQ49" s="591"/>
      <c r="CR49" s="592">
        <v>37061165</v>
      </c>
      <c r="CS49" s="593"/>
      <c r="CT49" s="593"/>
      <c r="CU49" s="593"/>
      <c r="CV49" s="593"/>
      <c r="CW49" s="593"/>
      <c r="CX49" s="593"/>
      <c r="CY49" s="594"/>
      <c r="CZ49" s="595">
        <v>100</v>
      </c>
      <c r="DA49" s="596"/>
      <c r="DB49" s="596"/>
      <c r="DC49" s="597"/>
      <c r="DD49" s="598">
        <v>25150216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wbPhcuNNIBDOSm4i6++k2KW5X+wzxTGQNlnwNErRi+wRhBdLUvyDDxaCtJ+6mN0/sCGtw9+otMCXQNMsBetQ2w==" saltValue="lTGdfjG0L30JRFxMdnCv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32" sqref="AP32:AT32"/>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352</v>
      </c>
      <c r="DK2" s="1079"/>
      <c r="DL2" s="1079"/>
      <c r="DM2" s="1079"/>
      <c r="DN2" s="1079"/>
      <c r="DO2" s="1080"/>
      <c r="DP2" s="222"/>
      <c r="DQ2" s="1078" t="s">
        <v>353</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26"/>
      <c r="BA5" s="226"/>
      <c r="BB5" s="226"/>
      <c r="BC5" s="226"/>
      <c r="BD5" s="226"/>
      <c r="BE5" s="227"/>
      <c r="BF5" s="227"/>
      <c r="BG5" s="227"/>
      <c r="BH5" s="227"/>
      <c r="BI5" s="227"/>
      <c r="BJ5" s="227"/>
      <c r="BK5" s="227"/>
      <c r="BL5" s="227"/>
      <c r="BM5" s="227"/>
      <c r="BN5" s="227"/>
      <c r="BO5" s="227"/>
      <c r="BP5" s="227"/>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373</v>
      </c>
      <c r="C7" s="1035"/>
      <c r="D7" s="1035"/>
      <c r="E7" s="1035"/>
      <c r="F7" s="1035"/>
      <c r="G7" s="1035"/>
      <c r="H7" s="1035"/>
      <c r="I7" s="1035"/>
      <c r="J7" s="1035"/>
      <c r="K7" s="1035"/>
      <c r="L7" s="1035"/>
      <c r="M7" s="1035"/>
      <c r="N7" s="1035"/>
      <c r="O7" s="1035"/>
      <c r="P7" s="1036"/>
      <c r="Q7" s="1089">
        <v>38859</v>
      </c>
      <c r="R7" s="1090"/>
      <c r="S7" s="1090"/>
      <c r="T7" s="1090"/>
      <c r="U7" s="1090"/>
      <c r="V7" s="1090">
        <v>37076</v>
      </c>
      <c r="W7" s="1090"/>
      <c r="X7" s="1090"/>
      <c r="Y7" s="1090"/>
      <c r="Z7" s="1090"/>
      <c r="AA7" s="1090">
        <v>1783</v>
      </c>
      <c r="AB7" s="1090"/>
      <c r="AC7" s="1090"/>
      <c r="AD7" s="1090"/>
      <c r="AE7" s="1091"/>
      <c r="AF7" s="1092">
        <v>1546</v>
      </c>
      <c r="AG7" s="1093"/>
      <c r="AH7" s="1093"/>
      <c r="AI7" s="1093"/>
      <c r="AJ7" s="1094"/>
      <c r="AK7" s="1095">
        <v>631</v>
      </c>
      <c r="AL7" s="1096"/>
      <c r="AM7" s="1096"/>
      <c r="AN7" s="1096"/>
      <c r="AO7" s="1096"/>
      <c r="AP7" s="1096">
        <v>39804</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8"/>
    </row>
    <row r="8" spans="1:131" s="229" customFormat="1" ht="26.25" customHeight="1" x14ac:dyDescent="0.15">
      <c r="A8" s="232">
        <v>2</v>
      </c>
      <c r="B8" s="1017" t="s">
        <v>374</v>
      </c>
      <c r="C8" s="1018"/>
      <c r="D8" s="1018"/>
      <c r="E8" s="1018"/>
      <c r="F8" s="1018"/>
      <c r="G8" s="1018"/>
      <c r="H8" s="1018"/>
      <c r="I8" s="1018"/>
      <c r="J8" s="1018"/>
      <c r="K8" s="1018"/>
      <c r="L8" s="1018"/>
      <c r="M8" s="1018"/>
      <c r="N8" s="1018"/>
      <c r="O8" s="1018"/>
      <c r="P8" s="1019"/>
      <c r="Q8" s="1025">
        <v>2</v>
      </c>
      <c r="R8" s="1026"/>
      <c r="S8" s="1026"/>
      <c r="T8" s="1026"/>
      <c r="U8" s="1026"/>
      <c r="V8" s="1026">
        <v>2</v>
      </c>
      <c r="W8" s="1026"/>
      <c r="X8" s="1026"/>
      <c r="Y8" s="1026"/>
      <c r="Z8" s="1026"/>
      <c r="AA8" s="1026">
        <v>0</v>
      </c>
      <c r="AB8" s="1026"/>
      <c r="AC8" s="1026"/>
      <c r="AD8" s="1026"/>
      <c r="AE8" s="1027"/>
      <c r="AF8" s="1022" t="s">
        <v>122</v>
      </c>
      <c r="AG8" s="1023"/>
      <c r="AH8" s="1023"/>
      <c r="AI8" s="1023"/>
      <c r="AJ8" s="1024"/>
      <c r="AK8" s="1067" t="s">
        <v>548</v>
      </c>
      <c r="AL8" s="1068"/>
      <c r="AM8" s="1068"/>
      <c r="AN8" s="1068"/>
      <c r="AO8" s="1068"/>
      <c r="AP8" s="1068" t="s">
        <v>548</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15">
      <c r="A9" s="232">
        <v>3</v>
      </c>
      <c r="B9" s="1017" t="s">
        <v>375</v>
      </c>
      <c r="C9" s="1018"/>
      <c r="D9" s="1018"/>
      <c r="E9" s="1018"/>
      <c r="F9" s="1018"/>
      <c r="G9" s="1018"/>
      <c r="H9" s="1018"/>
      <c r="I9" s="1018"/>
      <c r="J9" s="1018"/>
      <c r="K9" s="1018"/>
      <c r="L9" s="1018"/>
      <c r="M9" s="1018"/>
      <c r="N9" s="1018"/>
      <c r="O9" s="1018"/>
      <c r="P9" s="1019"/>
      <c r="Q9" s="1025">
        <v>1</v>
      </c>
      <c r="R9" s="1026"/>
      <c r="S9" s="1026"/>
      <c r="T9" s="1026"/>
      <c r="U9" s="1026"/>
      <c r="V9" s="1026">
        <v>0</v>
      </c>
      <c r="W9" s="1026"/>
      <c r="X9" s="1026"/>
      <c r="Y9" s="1026"/>
      <c r="Z9" s="1026"/>
      <c r="AA9" s="1026">
        <v>0</v>
      </c>
      <c r="AB9" s="1026"/>
      <c r="AC9" s="1026"/>
      <c r="AD9" s="1026"/>
      <c r="AE9" s="1027"/>
      <c r="AF9" s="1022">
        <v>0</v>
      </c>
      <c r="AG9" s="1023"/>
      <c r="AH9" s="1023"/>
      <c r="AI9" s="1023"/>
      <c r="AJ9" s="1024"/>
      <c r="AK9" s="1067">
        <v>0</v>
      </c>
      <c r="AL9" s="1068"/>
      <c r="AM9" s="1068"/>
      <c r="AN9" s="1068"/>
      <c r="AO9" s="1068"/>
      <c r="AP9" s="1068" t="s">
        <v>548</v>
      </c>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t="s">
        <v>376</v>
      </c>
      <c r="C10" s="1018"/>
      <c r="D10" s="1018"/>
      <c r="E10" s="1018"/>
      <c r="F10" s="1018"/>
      <c r="G10" s="1018"/>
      <c r="H10" s="1018"/>
      <c r="I10" s="1018"/>
      <c r="J10" s="1018"/>
      <c r="K10" s="1018"/>
      <c r="L10" s="1018"/>
      <c r="M10" s="1018"/>
      <c r="N10" s="1018"/>
      <c r="O10" s="1018"/>
      <c r="P10" s="1019"/>
      <c r="Q10" s="1025">
        <v>110</v>
      </c>
      <c r="R10" s="1026"/>
      <c r="S10" s="1026"/>
      <c r="T10" s="1026"/>
      <c r="U10" s="1026"/>
      <c r="V10" s="1026">
        <v>110</v>
      </c>
      <c r="W10" s="1026"/>
      <c r="X10" s="1026"/>
      <c r="Y10" s="1026"/>
      <c r="Z10" s="1026"/>
      <c r="AA10" s="1026">
        <v>0</v>
      </c>
      <c r="AB10" s="1026"/>
      <c r="AC10" s="1026"/>
      <c r="AD10" s="1026"/>
      <c r="AE10" s="1027"/>
      <c r="AF10" s="1022" t="s">
        <v>122</v>
      </c>
      <c r="AG10" s="1023"/>
      <c r="AH10" s="1023"/>
      <c r="AI10" s="1023"/>
      <c r="AJ10" s="1024"/>
      <c r="AK10" s="1067" t="s">
        <v>548</v>
      </c>
      <c r="AL10" s="1068"/>
      <c r="AM10" s="1068"/>
      <c r="AN10" s="1068"/>
      <c r="AO10" s="1068"/>
      <c r="AP10" s="1068">
        <v>606</v>
      </c>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378</v>
      </c>
      <c r="B23" s="924" t="s">
        <v>379</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1546</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363</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390</v>
      </c>
      <c r="C28" s="1035"/>
      <c r="D28" s="1035"/>
      <c r="E28" s="1035"/>
      <c r="F28" s="1035"/>
      <c r="G28" s="1035"/>
      <c r="H28" s="1035"/>
      <c r="I28" s="1035"/>
      <c r="J28" s="1035"/>
      <c r="K28" s="1035"/>
      <c r="L28" s="1035"/>
      <c r="M28" s="1035"/>
      <c r="N28" s="1035"/>
      <c r="O28" s="1035"/>
      <c r="P28" s="1036"/>
      <c r="Q28" s="1037">
        <v>7979</v>
      </c>
      <c r="R28" s="1038"/>
      <c r="S28" s="1038"/>
      <c r="T28" s="1038"/>
      <c r="U28" s="1038"/>
      <c r="V28" s="1038">
        <v>7932</v>
      </c>
      <c r="W28" s="1038"/>
      <c r="X28" s="1038"/>
      <c r="Y28" s="1038"/>
      <c r="Z28" s="1038"/>
      <c r="AA28" s="1038">
        <v>47</v>
      </c>
      <c r="AB28" s="1038"/>
      <c r="AC28" s="1038"/>
      <c r="AD28" s="1038"/>
      <c r="AE28" s="1039"/>
      <c r="AF28" s="1040">
        <v>47</v>
      </c>
      <c r="AG28" s="1038"/>
      <c r="AH28" s="1038"/>
      <c r="AI28" s="1038"/>
      <c r="AJ28" s="1041"/>
      <c r="AK28" s="1029">
        <v>686</v>
      </c>
      <c r="AL28" s="1030"/>
      <c r="AM28" s="1030"/>
      <c r="AN28" s="1030"/>
      <c r="AO28" s="1030"/>
      <c r="AP28" s="1030" t="s">
        <v>548</v>
      </c>
      <c r="AQ28" s="1030"/>
      <c r="AR28" s="1030"/>
      <c r="AS28" s="1030"/>
      <c r="AT28" s="1030"/>
      <c r="AU28" s="1030" t="s">
        <v>548</v>
      </c>
      <c r="AV28" s="1030"/>
      <c r="AW28" s="1030"/>
      <c r="AX28" s="1030"/>
      <c r="AY28" s="1030"/>
      <c r="AZ28" s="1031" t="s">
        <v>548</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391</v>
      </c>
      <c r="C29" s="1018"/>
      <c r="D29" s="1018"/>
      <c r="E29" s="1018"/>
      <c r="F29" s="1018"/>
      <c r="G29" s="1018"/>
      <c r="H29" s="1018"/>
      <c r="I29" s="1018"/>
      <c r="J29" s="1018"/>
      <c r="K29" s="1018"/>
      <c r="L29" s="1018"/>
      <c r="M29" s="1018"/>
      <c r="N29" s="1018"/>
      <c r="O29" s="1018"/>
      <c r="P29" s="1019"/>
      <c r="Q29" s="1025">
        <v>1261</v>
      </c>
      <c r="R29" s="1026"/>
      <c r="S29" s="1026"/>
      <c r="T29" s="1026"/>
      <c r="U29" s="1026"/>
      <c r="V29" s="1026">
        <v>1231</v>
      </c>
      <c r="W29" s="1026"/>
      <c r="X29" s="1026"/>
      <c r="Y29" s="1026"/>
      <c r="Z29" s="1026"/>
      <c r="AA29" s="1026">
        <v>30</v>
      </c>
      <c r="AB29" s="1026"/>
      <c r="AC29" s="1026"/>
      <c r="AD29" s="1026"/>
      <c r="AE29" s="1027"/>
      <c r="AF29" s="1022">
        <v>30</v>
      </c>
      <c r="AG29" s="1023"/>
      <c r="AH29" s="1023"/>
      <c r="AI29" s="1023"/>
      <c r="AJ29" s="1024"/>
      <c r="AK29" s="967">
        <v>271</v>
      </c>
      <c r="AL29" s="958"/>
      <c r="AM29" s="958"/>
      <c r="AN29" s="958"/>
      <c r="AO29" s="958"/>
      <c r="AP29" s="958" t="s">
        <v>548</v>
      </c>
      <c r="AQ29" s="958"/>
      <c r="AR29" s="958"/>
      <c r="AS29" s="958"/>
      <c r="AT29" s="958"/>
      <c r="AU29" s="958" t="s">
        <v>548</v>
      </c>
      <c r="AV29" s="958"/>
      <c r="AW29" s="958"/>
      <c r="AX29" s="958"/>
      <c r="AY29" s="958"/>
      <c r="AZ29" s="1028" t="s">
        <v>548</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392</v>
      </c>
      <c r="C30" s="1018"/>
      <c r="D30" s="1018"/>
      <c r="E30" s="1018"/>
      <c r="F30" s="1018"/>
      <c r="G30" s="1018"/>
      <c r="H30" s="1018"/>
      <c r="I30" s="1018"/>
      <c r="J30" s="1018"/>
      <c r="K30" s="1018"/>
      <c r="L30" s="1018"/>
      <c r="M30" s="1018"/>
      <c r="N30" s="1018"/>
      <c r="O30" s="1018"/>
      <c r="P30" s="1019"/>
      <c r="Q30" s="1025">
        <v>7072</v>
      </c>
      <c r="R30" s="1026"/>
      <c r="S30" s="1026"/>
      <c r="T30" s="1026"/>
      <c r="U30" s="1026"/>
      <c r="V30" s="1026">
        <v>6842</v>
      </c>
      <c r="W30" s="1026"/>
      <c r="X30" s="1026"/>
      <c r="Y30" s="1026"/>
      <c r="Z30" s="1026"/>
      <c r="AA30" s="1026">
        <v>230</v>
      </c>
      <c r="AB30" s="1026"/>
      <c r="AC30" s="1026"/>
      <c r="AD30" s="1026"/>
      <c r="AE30" s="1027"/>
      <c r="AF30" s="1022">
        <v>230</v>
      </c>
      <c r="AG30" s="1023"/>
      <c r="AH30" s="1023"/>
      <c r="AI30" s="1023"/>
      <c r="AJ30" s="1024"/>
      <c r="AK30" s="967">
        <v>1049</v>
      </c>
      <c r="AL30" s="958"/>
      <c r="AM30" s="958"/>
      <c r="AN30" s="958"/>
      <c r="AO30" s="958"/>
      <c r="AP30" s="958" t="s">
        <v>548</v>
      </c>
      <c r="AQ30" s="958"/>
      <c r="AR30" s="958"/>
      <c r="AS30" s="958"/>
      <c r="AT30" s="958"/>
      <c r="AU30" s="958" t="s">
        <v>548</v>
      </c>
      <c r="AV30" s="958"/>
      <c r="AW30" s="958"/>
      <c r="AX30" s="958"/>
      <c r="AY30" s="958"/>
      <c r="AZ30" s="1028" t="s">
        <v>548</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393</v>
      </c>
      <c r="C31" s="1018"/>
      <c r="D31" s="1018"/>
      <c r="E31" s="1018"/>
      <c r="F31" s="1018"/>
      <c r="G31" s="1018"/>
      <c r="H31" s="1018"/>
      <c r="I31" s="1018"/>
      <c r="J31" s="1018"/>
      <c r="K31" s="1018"/>
      <c r="L31" s="1018"/>
      <c r="M31" s="1018"/>
      <c r="N31" s="1018"/>
      <c r="O31" s="1018"/>
      <c r="P31" s="1019"/>
      <c r="Q31" s="1025">
        <v>999</v>
      </c>
      <c r="R31" s="1026"/>
      <c r="S31" s="1026"/>
      <c r="T31" s="1026"/>
      <c r="U31" s="1026"/>
      <c r="V31" s="1026">
        <v>908</v>
      </c>
      <c r="W31" s="1026"/>
      <c r="X31" s="1026"/>
      <c r="Y31" s="1026"/>
      <c r="Z31" s="1026"/>
      <c r="AA31" s="1026">
        <v>91</v>
      </c>
      <c r="AB31" s="1026"/>
      <c r="AC31" s="1026"/>
      <c r="AD31" s="1026"/>
      <c r="AE31" s="1027"/>
      <c r="AF31" s="1022">
        <v>1475</v>
      </c>
      <c r="AG31" s="1023"/>
      <c r="AH31" s="1023"/>
      <c r="AI31" s="1023"/>
      <c r="AJ31" s="1024"/>
      <c r="AK31" s="967">
        <v>8</v>
      </c>
      <c r="AL31" s="958"/>
      <c r="AM31" s="958"/>
      <c r="AN31" s="958"/>
      <c r="AO31" s="958"/>
      <c r="AP31" s="958">
        <v>1658</v>
      </c>
      <c r="AQ31" s="958"/>
      <c r="AR31" s="958"/>
      <c r="AS31" s="958"/>
      <c r="AT31" s="958"/>
      <c r="AU31" s="958">
        <v>18</v>
      </c>
      <c r="AV31" s="958"/>
      <c r="AW31" s="958"/>
      <c r="AX31" s="958"/>
      <c r="AY31" s="958"/>
      <c r="AZ31" s="1028" t="s">
        <v>548</v>
      </c>
      <c r="BA31" s="1028"/>
      <c r="BB31" s="1028"/>
      <c r="BC31" s="1028"/>
      <c r="BD31" s="1028"/>
      <c r="BE31" s="959" t="s">
        <v>394</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395</v>
      </c>
      <c r="C32" s="1018"/>
      <c r="D32" s="1018"/>
      <c r="E32" s="1018"/>
      <c r="F32" s="1018"/>
      <c r="G32" s="1018"/>
      <c r="H32" s="1018"/>
      <c r="I32" s="1018"/>
      <c r="J32" s="1018"/>
      <c r="K32" s="1018"/>
      <c r="L32" s="1018"/>
      <c r="M32" s="1018"/>
      <c r="N32" s="1018"/>
      <c r="O32" s="1018"/>
      <c r="P32" s="1019"/>
      <c r="Q32" s="1025">
        <v>4530</v>
      </c>
      <c r="R32" s="1026"/>
      <c r="S32" s="1026"/>
      <c r="T32" s="1026"/>
      <c r="U32" s="1026"/>
      <c r="V32" s="1026">
        <v>4352</v>
      </c>
      <c r="W32" s="1026"/>
      <c r="X32" s="1026"/>
      <c r="Y32" s="1026"/>
      <c r="Z32" s="1026"/>
      <c r="AA32" s="1026">
        <v>178</v>
      </c>
      <c r="AB32" s="1026"/>
      <c r="AC32" s="1026"/>
      <c r="AD32" s="1026"/>
      <c r="AE32" s="1027"/>
      <c r="AF32" s="1022">
        <v>351</v>
      </c>
      <c r="AG32" s="1023"/>
      <c r="AH32" s="1023"/>
      <c r="AI32" s="1023"/>
      <c r="AJ32" s="1024"/>
      <c r="AK32" s="967">
        <v>3549</v>
      </c>
      <c r="AL32" s="958"/>
      <c r="AM32" s="958"/>
      <c r="AN32" s="958"/>
      <c r="AO32" s="958"/>
      <c r="AP32" s="958">
        <v>19603</v>
      </c>
      <c r="AQ32" s="958"/>
      <c r="AR32" s="958"/>
      <c r="AS32" s="958"/>
      <c r="AT32" s="958"/>
      <c r="AU32" s="958">
        <v>15584</v>
      </c>
      <c r="AV32" s="958"/>
      <c r="AW32" s="958"/>
      <c r="AX32" s="958"/>
      <c r="AY32" s="958"/>
      <c r="AZ32" s="1028" t="s">
        <v>548</v>
      </c>
      <c r="BA32" s="1028"/>
      <c r="BB32" s="1028"/>
      <c r="BC32" s="1028"/>
      <c r="BD32" s="1028"/>
      <c r="BE32" s="959" t="s">
        <v>394</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396</v>
      </c>
      <c r="C33" s="1018"/>
      <c r="D33" s="1018"/>
      <c r="E33" s="1018"/>
      <c r="F33" s="1018"/>
      <c r="G33" s="1018"/>
      <c r="H33" s="1018"/>
      <c r="I33" s="1018"/>
      <c r="J33" s="1018"/>
      <c r="K33" s="1018"/>
      <c r="L33" s="1018"/>
      <c r="M33" s="1018"/>
      <c r="N33" s="1018"/>
      <c r="O33" s="1018"/>
      <c r="P33" s="1019"/>
      <c r="Q33" s="1025">
        <v>104</v>
      </c>
      <c r="R33" s="1026"/>
      <c r="S33" s="1026"/>
      <c r="T33" s="1026"/>
      <c r="U33" s="1026"/>
      <c r="V33" s="1026">
        <v>173</v>
      </c>
      <c r="W33" s="1026"/>
      <c r="X33" s="1026"/>
      <c r="Y33" s="1026"/>
      <c r="Z33" s="1026"/>
      <c r="AA33" s="1026">
        <v>-69</v>
      </c>
      <c r="AB33" s="1026"/>
      <c r="AC33" s="1026"/>
      <c r="AD33" s="1026"/>
      <c r="AE33" s="1027"/>
      <c r="AF33" s="1022">
        <v>9</v>
      </c>
      <c r="AG33" s="1023"/>
      <c r="AH33" s="1023"/>
      <c r="AI33" s="1023"/>
      <c r="AJ33" s="1024"/>
      <c r="AK33" s="967" t="s">
        <v>548</v>
      </c>
      <c r="AL33" s="958"/>
      <c r="AM33" s="958"/>
      <c r="AN33" s="958"/>
      <c r="AO33" s="958"/>
      <c r="AP33" s="958" t="s">
        <v>548</v>
      </c>
      <c r="AQ33" s="958"/>
      <c r="AR33" s="958"/>
      <c r="AS33" s="958"/>
      <c r="AT33" s="958"/>
      <c r="AU33" s="958" t="s">
        <v>548</v>
      </c>
      <c r="AV33" s="958"/>
      <c r="AW33" s="958"/>
      <c r="AX33" s="958"/>
      <c r="AY33" s="958"/>
      <c r="AZ33" s="1028" t="s">
        <v>548</v>
      </c>
      <c r="BA33" s="1028"/>
      <c r="BB33" s="1028"/>
      <c r="BC33" s="1028"/>
      <c r="BD33" s="1028"/>
      <c r="BE33" s="959" t="s">
        <v>394</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378</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2141</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400</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401</v>
      </c>
      <c r="AV66" s="989"/>
      <c r="AW66" s="989"/>
      <c r="AX66" s="989"/>
      <c r="AY66" s="990"/>
      <c r="AZ66" s="988" t="s">
        <v>363</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549</v>
      </c>
      <c r="C68" s="973"/>
      <c r="D68" s="973"/>
      <c r="E68" s="973"/>
      <c r="F68" s="973"/>
      <c r="G68" s="973"/>
      <c r="H68" s="973"/>
      <c r="I68" s="973"/>
      <c r="J68" s="973"/>
      <c r="K68" s="973"/>
      <c r="L68" s="973"/>
      <c r="M68" s="973"/>
      <c r="N68" s="973"/>
      <c r="O68" s="973"/>
      <c r="P68" s="974"/>
      <c r="Q68" s="975">
        <v>984</v>
      </c>
      <c r="R68" s="969"/>
      <c r="S68" s="969"/>
      <c r="T68" s="969"/>
      <c r="U68" s="969"/>
      <c r="V68" s="969">
        <v>959</v>
      </c>
      <c r="W68" s="969"/>
      <c r="X68" s="969"/>
      <c r="Y68" s="969"/>
      <c r="Z68" s="969"/>
      <c r="AA68" s="969">
        <v>25</v>
      </c>
      <c r="AB68" s="969"/>
      <c r="AC68" s="969"/>
      <c r="AD68" s="969"/>
      <c r="AE68" s="969"/>
      <c r="AF68" s="969">
        <v>317</v>
      </c>
      <c r="AG68" s="969"/>
      <c r="AH68" s="969"/>
      <c r="AI68" s="969"/>
      <c r="AJ68" s="969"/>
      <c r="AK68" s="969" t="s">
        <v>548</v>
      </c>
      <c r="AL68" s="969"/>
      <c r="AM68" s="969"/>
      <c r="AN68" s="969"/>
      <c r="AO68" s="969"/>
      <c r="AP68" s="969">
        <v>1443</v>
      </c>
      <c r="AQ68" s="969"/>
      <c r="AR68" s="969"/>
      <c r="AS68" s="969"/>
      <c r="AT68" s="969"/>
      <c r="AU68" s="969">
        <v>371</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550</v>
      </c>
      <c r="C69" s="962"/>
      <c r="D69" s="962"/>
      <c r="E69" s="962"/>
      <c r="F69" s="962"/>
      <c r="G69" s="962"/>
      <c r="H69" s="962"/>
      <c r="I69" s="962"/>
      <c r="J69" s="962"/>
      <c r="K69" s="962"/>
      <c r="L69" s="962"/>
      <c r="M69" s="962"/>
      <c r="N69" s="962"/>
      <c r="O69" s="962"/>
      <c r="P69" s="963"/>
      <c r="Q69" s="964">
        <v>1946</v>
      </c>
      <c r="R69" s="958"/>
      <c r="S69" s="958"/>
      <c r="T69" s="958"/>
      <c r="U69" s="958"/>
      <c r="V69" s="958">
        <v>1902</v>
      </c>
      <c r="W69" s="958"/>
      <c r="X69" s="958"/>
      <c r="Y69" s="958"/>
      <c r="Z69" s="958"/>
      <c r="AA69" s="958">
        <v>44</v>
      </c>
      <c r="AB69" s="958"/>
      <c r="AC69" s="958"/>
      <c r="AD69" s="958"/>
      <c r="AE69" s="958"/>
      <c r="AF69" s="958">
        <v>42</v>
      </c>
      <c r="AG69" s="958"/>
      <c r="AH69" s="958"/>
      <c r="AI69" s="958"/>
      <c r="AJ69" s="958"/>
      <c r="AK69" s="968" t="s">
        <v>548</v>
      </c>
      <c r="AL69" s="966"/>
      <c r="AM69" s="966"/>
      <c r="AN69" s="966"/>
      <c r="AO69" s="967"/>
      <c r="AP69" s="958">
        <v>260</v>
      </c>
      <c r="AQ69" s="958"/>
      <c r="AR69" s="958"/>
      <c r="AS69" s="958"/>
      <c r="AT69" s="958"/>
      <c r="AU69" s="958">
        <v>169</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551</v>
      </c>
      <c r="C70" s="962"/>
      <c r="D70" s="962"/>
      <c r="E70" s="962"/>
      <c r="F70" s="962"/>
      <c r="G70" s="962"/>
      <c r="H70" s="962"/>
      <c r="I70" s="962"/>
      <c r="J70" s="962"/>
      <c r="K70" s="962"/>
      <c r="L70" s="962"/>
      <c r="M70" s="962"/>
      <c r="N70" s="962"/>
      <c r="O70" s="962"/>
      <c r="P70" s="963"/>
      <c r="Q70" s="964">
        <v>1214</v>
      </c>
      <c r="R70" s="958"/>
      <c r="S70" s="958"/>
      <c r="T70" s="958"/>
      <c r="U70" s="958"/>
      <c r="V70" s="958">
        <v>1184</v>
      </c>
      <c r="W70" s="958"/>
      <c r="X70" s="958"/>
      <c r="Y70" s="958"/>
      <c r="Z70" s="958"/>
      <c r="AA70" s="958">
        <v>30</v>
      </c>
      <c r="AB70" s="958"/>
      <c r="AC70" s="958"/>
      <c r="AD70" s="958"/>
      <c r="AE70" s="958"/>
      <c r="AF70" s="958">
        <v>30</v>
      </c>
      <c r="AG70" s="958"/>
      <c r="AH70" s="958"/>
      <c r="AI70" s="958"/>
      <c r="AJ70" s="958"/>
      <c r="AK70" s="968" t="s">
        <v>548</v>
      </c>
      <c r="AL70" s="966"/>
      <c r="AM70" s="966"/>
      <c r="AN70" s="966"/>
      <c r="AO70" s="967"/>
      <c r="AP70" s="958">
        <v>1630</v>
      </c>
      <c r="AQ70" s="958"/>
      <c r="AR70" s="958"/>
      <c r="AS70" s="958"/>
      <c r="AT70" s="958"/>
      <c r="AU70" s="958">
        <v>254</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552</v>
      </c>
      <c r="C71" s="962"/>
      <c r="D71" s="962"/>
      <c r="E71" s="962"/>
      <c r="F71" s="962"/>
      <c r="G71" s="962"/>
      <c r="H71" s="962"/>
      <c r="I71" s="962"/>
      <c r="J71" s="962"/>
      <c r="K71" s="962"/>
      <c r="L71" s="962"/>
      <c r="M71" s="962"/>
      <c r="N71" s="962"/>
      <c r="O71" s="962"/>
      <c r="P71" s="963"/>
      <c r="Q71" s="964">
        <v>1188</v>
      </c>
      <c r="R71" s="958"/>
      <c r="S71" s="958"/>
      <c r="T71" s="958"/>
      <c r="U71" s="958"/>
      <c r="V71" s="958">
        <v>1045</v>
      </c>
      <c r="W71" s="958"/>
      <c r="X71" s="958"/>
      <c r="Y71" s="958"/>
      <c r="Z71" s="958"/>
      <c r="AA71" s="958">
        <v>143</v>
      </c>
      <c r="AB71" s="958"/>
      <c r="AC71" s="958"/>
      <c r="AD71" s="958"/>
      <c r="AE71" s="958"/>
      <c r="AF71" s="958">
        <v>4207</v>
      </c>
      <c r="AG71" s="958"/>
      <c r="AH71" s="958"/>
      <c r="AI71" s="958"/>
      <c r="AJ71" s="958"/>
      <c r="AK71" s="968" t="s">
        <v>548</v>
      </c>
      <c r="AL71" s="966"/>
      <c r="AM71" s="966"/>
      <c r="AN71" s="966"/>
      <c r="AO71" s="967"/>
      <c r="AP71" s="968">
        <v>1810</v>
      </c>
      <c r="AQ71" s="966"/>
      <c r="AR71" s="966"/>
      <c r="AS71" s="966"/>
      <c r="AT71" s="967"/>
      <c r="AU71" s="968" t="s">
        <v>548</v>
      </c>
      <c r="AV71" s="966"/>
      <c r="AW71" s="966"/>
      <c r="AX71" s="966"/>
      <c r="AY71" s="967"/>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553</v>
      </c>
      <c r="C72" s="962"/>
      <c r="D72" s="962"/>
      <c r="E72" s="962"/>
      <c r="F72" s="962"/>
      <c r="G72" s="962"/>
      <c r="H72" s="962"/>
      <c r="I72" s="962"/>
      <c r="J72" s="962"/>
      <c r="K72" s="962"/>
      <c r="L72" s="962"/>
      <c r="M72" s="962"/>
      <c r="N72" s="962"/>
      <c r="O72" s="962"/>
      <c r="P72" s="963"/>
      <c r="Q72" s="964">
        <v>2815</v>
      </c>
      <c r="R72" s="958"/>
      <c r="S72" s="958"/>
      <c r="T72" s="958"/>
      <c r="U72" s="958"/>
      <c r="V72" s="958">
        <v>2737</v>
      </c>
      <c r="W72" s="958"/>
      <c r="X72" s="958"/>
      <c r="Y72" s="958"/>
      <c r="Z72" s="958"/>
      <c r="AA72" s="958">
        <v>78</v>
      </c>
      <c r="AB72" s="958"/>
      <c r="AC72" s="958"/>
      <c r="AD72" s="958"/>
      <c r="AE72" s="958"/>
      <c r="AF72" s="958">
        <v>78</v>
      </c>
      <c r="AG72" s="958"/>
      <c r="AH72" s="958"/>
      <c r="AI72" s="958"/>
      <c r="AJ72" s="958"/>
      <c r="AK72" s="968" t="s">
        <v>548</v>
      </c>
      <c r="AL72" s="966"/>
      <c r="AM72" s="966"/>
      <c r="AN72" s="966"/>
      <c r="AO72" s="967"/>
      <c r="AP72" s="958">
        <v>16</v>
      </c>
      <c r="AQ72" s="958"/>
      <c r="AR72" s="958"/>
      <c r="AS72" s="958"/>
      <c r="AT72" s="958"/>
      <c r="AU72" s="958">
        <v>5</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554</v>
      </c>
      <c r="C73" s="962"/>
      <c r="D73" s="962"/>
      <c r="E73" s="962"/>
      <c r="F73" s="962"/>
      <c r="G73" s="962"/>
      <c r="H73" s="962"/>
      <c r="I73" s="962"/>
      <c r="J73" s="962"/>
      <c r="K73" s="962"/>
      <c r="L73" s="962"/>
      <c r="M73" s="962"/>
      <c r="N73" s="962"/>
      <c r="O73" s="962"/>
      <c r="P73" s="963"/>
      <c r="Q73" s="964">
        <v>11414</v>
      </c>
      <c r="R73" s="958"/>
      <c r="S73" s="958"/>
      <c r="T73" s="958"/>
      <c r="U73" s="958"/>
      <c r="V73" s="958">
        <v>7873</v>
      </c>
      <c r="W73" s="958"/>
      <c r="X73" s="958"/>
      <c r="Y73" s="958"/>
      <c r="Z73" s="958"/>
      <c r="AA73" s="958">
        <v>3541</v>
      </c>
      <c r="AB73" s="958"/>
      <c r="AC73" s="958"/>
      <c r="AD73" s="958"/>
      <c r="AE73" s="958"/>
      <c r="AF73" s="958">
        <v>3541</v>
      </c>
      <c r="AG73" s="958"/>
      <c r="AH73" s="958"/>
      <c r="AI73" s="958"/>
      <c r="AJ73" s="958"/>
      <c r="AK73" s="968">
        <v>0</v>
      </c>
      <c r="AL73" s="966"/>
      <c r="AM73" s="966"/>
      <c r="AN73" s="966"/>
      <c r="AO73" s="967"/>
      <c r="AP73" s="958" t="s">
        <v>489</v>
      </c>
      <c r="AQ73" s="958"/>
      <c r="AR73" s="958"/>
      <c r="AS73" s="958"/>
      <c r="AT73" s="958"/>
      <c r="AU73" s="958" t="s">
        <v>489</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t="s">
        <v>555</v>
      </c>
      <c r="C74" s="962"/>
      <c r="D74" s="962"/>
      <c r="E74" s="962"/>
      <c r="F74" s="962"/>
      <c r="G74" s="962"/>
      <c r="H74" s="962"/>
      <c r="I74" s="962"/>
      <c r="J74" s="962"/>
      <c r="K74" s="962"/>
      <c r="L74" s="962"/>
      <c r="M74" s="962"/>
      <c r="N74" s="962"/>
      <c r="O74" s="962"/>
      <c r="P74" s="963"/>
      <c r="Q74" s="964">
        <v>684</v>
      </c>
      <c r="R74" s="958"/>
      <c r="S74" s="958"/>
      <c r="T74" s="958"/>
      <c r="U74" s="958"/>
      <c r="V74" s="958">
        <v>181</v>
      </c>
      <c r="W74" s="958"/>
      <c r="X74" s="958"/>
      <c r="Y74" s="958"/>
      <c r="Z74" s="958"/>
      <c r="AA74" s="958">
        <v>503</v>
      </c>
      <c r="AB74" s="958"/>
      <c r="AC74" s="958"/>
      <c r="AD74" s="958"/>
      <c r="AE74" s="958"/>
      <c r="AF74" s="958">
        <v>503</v>
      </c>
      <c r="AG74" s="958"/>
      <c r="AH74" s="958"/>
      <c r="AI74" s="958"/>
      <c r="AJ74" s="958"/>
      <c r="AK74" s="958">
        <v>0</v>
      </c>
      <c r="AL74" s="958"/>
      <c r="AM74" s="958"/>
      <c r="AN74" s="958"/>
      <c r="AO74" s="958"/>
      <c r="AP74" s="958" t="s">
        <v>489</v>
      </c>
      <c r="AQ74" s="958"/>
      <c r="AR74" s="958"/>
      <c r="AS74" s="958"/>
      <c r="AT74" s="958"/>
      <c r="AU74" s="958" t="s">
        <v>489</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t="s">
        <v>556</v>
      </c>
      <c r="C75" s="962"/>
      <c r="D75" s="962"/>
      <c r="E75" s="962"/>
      <c r="F75" s="962"/>
      <c r="G75" s="962"/>
      <c r="H75" s="962"/>
      <c r="I75" s="962"/>
      <c r="J75" s="962"/>
      <c r="K75" s="962"/>
      <c r="L75" s="962"/>
      <c r="M75" s="962"/>
      <c r="N75" s="962"/>
      <c r="O75" s="962"/>
      <c r="P75" s="963"/>
      <c r="Q75" s="965">
        <v>871279</v>
      </c>
      <c r="R75" s="966"/>
      <c r="S75" s="966"/>
      <c r="T75" s="966"/>
      <c r="U75" s="967"/>
      <c r="V75" s="968">
        <v>850651</v>
      </c>
      <c r="W75" s="966"/>
      <c r="X75" s="966"/>
      <c r="Y75" s="966"/>
      <c r="Z75" s="967"/>
      <c r="AA75" s="968">
        <v>20628</v>
      </c>
      <c r="AB75" s="966"/>
      <c r="AC75" s="966"/>
      <c r="AD75" s="966"/>
      <c r="AE75" s="967"/>
      <c r="AF75" s="968">
        <v>20628</v>
      </c>
      <c r="AG75" s="966"/>
      <c r="AH75" s="966"/>
      <c r="AI75" s="966"/>
      <c r="AJ75" s="967"/>
      <c r="AK75" s="968">
        <v>10502</v>
      </c>
      <c r="AL75" s="966"/>
      <c r="AM75" s="966"/>
      <c r="AN75" s="966"/>
      <c r="AO75" s="967"/>
      <c r="AP75" s="958" t="s">
        <v>489</v>
      </c>
      <c r="AQ75" s="958"/>
      <c r="AR75" s="958"/>
      <c r="AS75" s="958"/>
      <c r="AT75" s="958"/>
      <c r="AU75" s="958" t="s">
        <v>489</v>
      </c>
      <c r="AV75" s="958"/>
      <c r="AW75" s="958"/>
      <c r="AX75" s="958"/>
      <c r="AY75" s="958"/>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378</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24" customFormat="1" ht="26.25" customHeight="1" x14ac:dyDescent="0.1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3501413</v>
      </c>
      <c r="AB110" s="876"/>
      <c r="AC110" s="876"/>
      <c r="AD110" s="876"/>
      <c r="AE110" s="877"/>
      <c r="AF110" s="878">
        <v>3569073</v>
      </c>
      <c r="AG110" s="876"/>
      <c r="AH110" s="876"/>
      <c r="AI110" s="876"/>
      <c r="AJ110" s="877"/>
      <c r="AK110" s="878">
        <v>3585035</v>
      </c>
      <c r="AL110" s="876"/>
      <c r="AM110" s="876"/>
      <c r="AN110" s="876"/>
      <c r="AO110" s="877"/>
      <c r="AP110" s="879">
        <v>20.399999999999999</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42341535</v>
      </c>
      <c r="BR110" s="829"/>
      <c r="BS110" s="829"/>
      <c r="BT110" s="829"/>
      <c r="BU110" s="829"/>
      <c r="BV110" s="829">
        <v>41613216</v>
      </c>
      <c r="BW110" s="829"/>
      <c r="BX110" s="829"/>
      <c r="BY110" s="829"/>
      <c r="BZ110" s="829"/>
      <c r="CA110" s="829">
        <v>40409772</v>
      </c>
      <c r="CB110" s="829"/>
      <c r="CC110" s="829"/>
      <c r="CD110" s="829"/>
      <c r="CE110" s="829"/>
      <c r="CF110" s="853">
        <v>230.3</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33333</v>
      </c>
      <c r="AB112" s="767"/>
      <c r="AC112" s="767"/>
      <c r="AD112" s="767"/>
      <c r="AE112" s="768"/>
      <c r="AF112" s="769">
        <v>33333</v>
      </c>
      <c r="AG112" s="767"/>
      <c r="AH112" s="767"/>
      <c r="AI112" s="767"/>
      <c r="AJ112" s="768"/>
      <c r="AK112" s="769">
        <v>33333</v>
      </c>
      <c r="AL112" s="767"/>
      <c r="AM112" s="767"/>
      <c r="AN112" s="767"/>
      <c r="AO112" s="768"/>
      <c r="AP112" s="811">
        <v>0.2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19315661</v>
      </c>
      <c r="BR112" s="804"/>
      <c r="BS112" s="804"/>
      <c r="BT112" s="804"/>
      <c r="BU112" s="804"/>
      <c r="BV112" s="804">
        <v>16482737</v>
      </c>
      <c r="BW112" s="804"/>
      <c r="BX112" s="804"/>
      <c r="BY112" s="804"/>
      <c r="BZ112" s="804"/>
      <c r="CA112" s="804">
        <v>15602563</v>
      </c>
      <c r="CB112" s="804"/>
      <c r="CC112" s="804"/>
      <c r="CD112" s="804"/>
      <c r="CE112" s="804"/>
      <c r="CF112" s="862">
        <v>88.9</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2487045</v>
      </c>
      <c r="AB113" s="906"/>
      <c r="AC113" s="906"/>
      <c r="AD113" s="906"/>
      <c r="AE113" s="907"/>
      <c r="AF113" s="908">
        <v>2490503</v>
      </c>
      <c r="AG113" s="906"/>
      <c r="AH113" s="906"/>
      <c r="AI113" s="906"/>
      <c r="AJ113" s="907"/>
      <c r="AK113" s="908">
        <v>2361500</v>
      </c>
      <c r="AL113" s="906"/>
      <c r="AM113" s="906"/>
      <c r="AN113" s="906"/>
      <c r="AO113" s="907"/>
      <c r="AP113" s="909">
        <v>13.5</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1145734</v>
      </c>
      <c r="BR113" s="804"/>
      <c r="BS113" s="804"/>
      <c r="BT113" s="804"/>
      <c r="BU113" s="804"/>
      <c r="BV113" s="804">
        <v>941253</v>
      </c>
      <c r="BW113" s="804"/>
      <c r="BX113" s="804"/>
      <c r="BY113" s="804"/>
      <c r="BZ113" s="804"/>
      <c r="CA113" s="804">
        <v>798055</v>
      </c>
      <c r="CB113" s="804"/>
      <c r="CC113" s="804"/>
      <c r="CD113" s="804"/>
      <c r="CE113" s="804"/>
      <c r="CF113" s="862">
        <v>4.5</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209106</v>
      </c>
      <c r="AB114" s="767"/>
      <c r="AC114" s="767"/>
      <c r="AD114" s="767"/>
      <c r="AE114" s="768"/>
      <c r="AF114" s="769">
        <v>207985</v>
      </c>
      <c r="AG114" s="767"/>
      <c r="AH114" s="767"/>
      <c r="AI114" s="767"/>
      <c r="AJ114" s="768"/>
      <c r="AK114" s="769">
        <v>202755</v>
      </c>
      <c r="AL114" s="767"/>
      <c r="AM114" s="767"/>
      <c r="AN114" s="767"/>
      <c r="AO114" s="768"/>
      <c r="AP114" s="811">
        <v>1.2</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3317905</v>
      </c>
      <c r="BR114" s="804"/>
      <c r="BS114" s="804"/>
      <c r="BT114" s="804"/>
      <c r="BU114" s="804"/>
      <c r="BV114" s="804">
        <v>3232966</v>
      </c>
      <c r="BW114" s="804"/>
      <c r="BX114" s="804"/>
      <c r="BY114" s="804"/>
      <c r="BZ114" s="804"/>
      <c r="CA114" s="804">
        <v>2993604</v>
      </c>
      <c r="CB114" s="804"/>
      <c r="CC114" s="804"/>
      <c r="CD114" s="804"/>
      <c r="CE114" s="804"/>
      <c r="CF114" s="862">
        <v>17.100000000000001</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6230897</v>
      </c>
      <c r="AB117" s="890"/>
      <c r="AC117" s="890"/>
      <c r="AD117" s="890"/>
      <c r="AE117" s="891"/>
      <c r="AF117" s="892">
        <v>6300894</v>
      </c>
      <c r="AG117" s="890"/>
      <c r="AH117" s="890"/>
      <c r="AI117" s="890"/>
      <c r="AJ117" s="891"/>
      <c r="AK117" s="892">
        <v>6182623</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443</v>
      </c>
      <c r="BP119" s="865"/>
      <c r="BQ119" s="866">
        <v>66120835</v>
      </c>
      <c r="BR119" s="832"/>
      <c r="BS119" s="832"/>
      <c r="BT119" s="832"/>
      <c r="BU119" s="832"/>
      <c r="BV119" s="832">
        <v>62270172</v>
      </c>
      <c r="BW119" s="832"/>
      <c r="BX119" s="832"/>
      <c r="BY119" s="832"/>
      <c r="BZ119" s="832"/>
      <c r="CA119" s="832">
        <v>59803994</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20194503</v>
      </c>
      <c r="BR120" s="829"/>
      <c r="BS120" s="829"/>
      <c r="BT120" s="829"/>
      <c r="BU120" s="829"/>
      <c r="BV120" s="829">
        <v>21347502</v>
      </c>
      <c r="BW120" s="829"/>
      <c r="BX120" s="829"/>
      <c r="BY120" s="829"/>
      <c r="BZ120" s="829"/>
      <c r="CA120" s="829">
        <v>22547879</v>
      </c>
      <c r="CB120" s="829"/>
      <c r="CC120" s="829"/>
      <c r="CD120" s="829"/>
      <c r="CE120" s="829"/>
      <c r="CF120" s="853">
        <v>128.5</v>
      </c>
      <c r="CG120" s="854"/>
      <c r="CH120" s="854"/>
      <c r="CI120" s="854"/>
      <c r="CJ120" s="854"/>
      <c r="CK120" s="855" t="s">
        <v>447</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19296893</v>
      </c>
      <c r="DH120" s="829"/>
      <c r="DI120" s="829"/>
      <c r="DJ120" s="829"/>
      <c r="DK120" s="829"/>
      <c r="DL120" s="829">
        <v>16465947</v>
      </c>
      <c r="DM120" s="829"/>
      <c r="DN120" s="829"/>
      <c r="DO120" s="829"/>
      <c r="DP120" s="829"/>
      <c r="DQ120" s="829">
        <v>15584326</v>
      </c>
      <c r="DR120" s="829"/>
      <c r="DS120" s="829"/>
      <c r="DT120" s="829"/>
      <c r="DU120" s="829"/>
      <c r="DV120" s="830">
        <v>88.8</v>
      </c>
      <c r="DW120" s="830"/>
      <c r="DX120" s="830"/>
      <c r="DY120" s="830"/>
      <c r="DZ120" s="831"/>
    </row>
    <row r="121" spans="1:130" s="224" customFormat="1" ht="26.25" customHeight="1" x14ac:dyDescent="0.1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3640945</v>
      </c>
      <c r="BR121" s="804"/>
      <c r="BS121" s="804"/>
      <c r="BT121" s="804"/>
      <c r="BU121" s="804"/>
      <c r="BV121" s="804">
        <v>3473366</v>
      </c>
      <c r="BW121" s="804"/>
      <c r="BX121" s="804"/>
      <c r="BY121" s="804"/>
      <c r="BZ121" s="804"/>
      <c r="CA121" s="804">
        <v>3397149</v>
      </c>
      <c r="CB121" s="804"/>
      <c r="CC121" s="804"/>
      <c r="CD121" s="804"/>
      <c r="CE121" s="804"/>
      <c r="CF121" s="862">
        <v>19.399999999999999</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18768</v>
      </c>
      <c r="DH121" s="804"/>
      <c r="DI121" s="804"/>
      <c r="DJ121" s="804"/>
      <c r="DK121" s="804"/>
      <c r="DL121" s="804">
        <v>16790</v>
      </c>
      <c r="DM121" s="804"/>
      <c r="DN121" s="804"/>
      <c r="DO121" s="804"/>
      <c r="DP121" s="804"/>
      <c r="DQ121" s="804">
        <v>18237</v>
      </c>
      <c r="DR121" s="804"/>
      <c r="DS121" s="804"/>
      <c r="DT121" s="804"/>
      <c r="DU121" s="804"/>
      <c r="DV121" s="781">
        <v>0.1</v>
      </c>
      <c r="DW121" s="781"/>
      <c r="DX121" s="781"/>
      <c r="DY121" s="781"/>
      <c r="DZ121" s="782"/>
    </row>
    <row r="122" spans="1:130" s="224" customFormat="1" ht="26.25" customHeight="1" x14ac:dyDescent="0.1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45456298</v>
      </c>
      <c r="BR122" s="832"/>
      <c r="BS122" s="832"/>
      <c r="BT122" s="832"/>
      <c r="BU122" s="832"/>
      <c r="BV122" s="832">
        <v>43644494</v>
      </c>
      <c r="BW122" s="832"/>
      <c r="BX122" s="832"/>
      <c r="BY122" s="832"/>
      <c r="BZ122" s="832"/>
      <c r="CA122" s="832">
        <v>41475916</v>
      </c>
      <c r="CB122" s="832"/>
      <c r="CC122" s="832"/>
      <c r="CD122" s="832"/>
      <c r="CE122" s="832"/>
      <c r="CF122" s="833">
        <v>236.4</v>
      </c>
      <c r="CG122" s="834"/>
      <c r="CH122" s="834"/>
      <c r="CI122" s="834"/>
      <c r="CJ122" s="834"/>
      <c r="CK122" s="856"/>
      <c r="CL122" s="842"/>
      <c r="CM122" s="842"/>
      <c r="CN122" s="842"/>
      <c r="CO122" s="843"/>
      <c r="CP122" s="822" t="s">
        <v>396</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1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451</v>
      </c>
      <c r="BP123" s="865"/>
      <c r="BQ123" s="819">
        <v>69291746</v>
      </c>
      <c r="BR123" s="820"/>
      <c r="BS123" s="820"/>
      <c r="BT123" s="820"/>
      <c r="BU123" s="820"/>
      <c r="BV123" s="820">
        <v>68465362</v>
      </c>
      <c r="BW123" s="820"/>
      <c r="BX123" s="820"/>
      <c r="BY123" s="820"/>
      <c r="BZ123" s="820"/>
      <c r="CA123" s="820">
        <v>67420944</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534423</v>
      </c>
      <c r="AB128" s="788"/>
      <c r="AC128" s="788"/>
      <c r="AD128" s="788"/>
      <c r="AE128" s="789"/>
      <c r="AF128" s="790">
        <v>522102</v>
      </c>
      <c r="AG128" s="788"/>
      <c r="AH128" s="788"/>
      <c r="AI128" s="788"/>
      <c r="AJ128" s="789"/>
      <c r="AK128" s="790">
        <v>521742</v>
      </c>
      <c r="AL128" s="788"/>
      <c r="AM128" s="788"/>
      <c r="AN128" s="788"/>
      <c r="AO128" s="789"/>
      <c r="AP128" s="791"/>
      <c r="AQ128" s="792"/>
      <c r="AR128" s="792"/>
      <c r="AS128" s="792"/>
      <c r="AT128" s="793"/>
      <c r="AU128" s="226"/>
      <c r="AV128" s="226"/>
      <c r="AW128" s="226"/>
      <c r="AX128" s="794" t="s">
        <v>465</v>
      </c>
      <c r="AY128" s="795"/>
      <c r="AZ128" s="795"/>
      <c r="BA128" s="795"/>
      <c r="BB128" s="795"/>
      <c r="BC128" s="795"/>
      <c r="BD128" s="795"/>
      <c r="BE128" s="796"/>
      <c r="BF128" s="773" t="s">
        <v>122</v>
      </c>
      <c r="BG128" s="774"/>
      <c r="BH128" s="774"/>
      <c r="BI128" s="774"/>
      <c r="BJ128" s="774"/>
      <c r="BK128" s="774"/>
      <c r="BL128" s="797"/>
      <c r="BM128" s="773">
        <v>12.32</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22144802</v>
      </c>
      <c r="AB129" s="767"/>
      <c r="AC129" s="767"/>
      <c r="AD129" s="767"/>
      <c r="AE129" s="768"/>
      <c r="AF129" s="769">
        <v>21710085</v>
      </c>
      <c r="AG129" s="767"/>
      <c r="AH129" s="767"/>
      <c r="AI129" s="767"/>
      <c r="AJ129" s="768"/>
      <c r="AK129" s="769">
        <v>21933519</v>
      </c>
      <c r="AL129" s="767"/>
      <c r="AM129" s="767"/>
      <c r="AN129" s="767"/>
      <c r="AO129" s="768"/>
      <c r="AP129" s="770"/>
      <c r="AQ129" s="771"/>
      <c r="AR129" s="771"/>
      <c r="AS129" s="771"/>
      <c r="AT129" s="772"/>
      <c r="AU129" s="227"/>
      <c r="AV129" s="227"/>
      <c r="AW129" s="227"/>
      <c r="AX129" s="738" t="s">
        <v>468</v>
      </c>
      <c r="AY129" s="739"/>
      <c r="AZ129" s="739"/>
      <c r="BA129" s="739"/>
      <c r="BB129" s="739"/>
      <c r="BC129" s="739"/>
      <c r="BD129" s="739"/>
      <c r="BE129" s="740"/>
      <c r="BF129" s="757" t="s">
        <v>122</v>
      </c>
      <c r="BG129" s="758"/>
      <c r="BH129" s="758"/>
      <c r="BI129" s="758"/>
      <c r="BJ129" s="758"/>
      <c r="BK129" s="758"/>
      <c r="BL129" s="759"/>
      <c r="BM129" s="757">
        <v>17.32</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4486557</v>
      </c>
      <c r="AB130" s="767"/>
      <c r="AC130" s="767"/>
      <c r="AD130" s="767"/>
      <c r="AE130" s="768"/>
      <c r="AF130" s="769">
        <v>4440704</v>
      </c>
      <c r="AG130" s="767"/>
      <c r="AH130" s="767"/>
      <c r="AI130" s="767"/>
      <c r="AJ130" s="768"/>
      <c r="AK130" s="769">
        <v>4387949</v>
      </c>
      <c r="AL130" s="767"/>
      <c r="AM130" s="767"/>
      <c r="AN130" s="767"/>
      <c r="AO130" s="768"/>
      <c r="AP130" s="770"/>
      <c r="AQ130" s="771"/>
      <c r="AR130" s="771"/>
      <c r="AS130" s="771"/>
      <c r="AT130" s="772"/>
      <c r="AU130" s="227"/>
      <c r="AV130" s="227"/>
      <c r="AW130" s="227"/>
      <c r="AX130" s="738" t="s">
        <v>471</v>
      </c>
      <c r="AY130" s="739"/>
      <c r="AZ130" s="739"/>
      <c r="BA130" s="739"/>
      <c r="BB130" s="739"/>
      <c r="BC130" s="739"/>
      <c r="BD130" s="739"/>
      <c r="BE130" s="740"/>
      <c r="BF130" s="741">
        <v>7.2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17658245</v>
      </c>
      <c r="AB131" s="751"/>
      <c r="AC131" s="751"/>
      <c r="AD131" s="751"/>
      <c r="AE131" s="752"/>
      <c r="AF131" s="753">
        <v>17269381</v>
      </c>
      <c r="AG131" s="751"/>
      <c r="AH131" s="751"/>
      <c r="AI131" s="751"/>
      <c r="AJ131" s="752"/>
      <c r="AK131" s="753">
        <v>17545570</v>
      </c>
      <c r="AL131" s="751"/>
      <c r="AM131" s="751"/>
      <c r="AN131" s="751"/>
      <c r="AO131" s="752"/>
      <c r="AP131" s="754"/>
      <c r="AQ131" s="755"/>
      <c r="AR131" s="755"/>
      <c r="AS131" s="755"/>
      <c r="AT131" s="756"/>
      <c r="AU131" s="227"/>
      <c r="AV131" s="227"/>
      <c r="AW131" s="227"/>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6.8518530579999997</v>
      </c>
      <c r="AB132" s="732"/>
      <c r="AC132" s="732"/>
      <c r="AD132" s="732"/>
      <c r="AE132" s="733"/>
      <c r="AF132" s="734">
        <v>7.748326359</v>
      </c>
      <c r="AG132" s="732"/>
      <c r="AH132" s="732"/>
      <c r="AI132" s="732"/>
      <c r="AJ132" s="733"/>
      <c r="AK132" s="734">
        <v>7.2550051099999999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8.6999999999999993</v>
      </c>
      <c r="AB133" s="711"/>
      <c r="AC133" s="711"/>
      <c r="AD133" s="711"/>
      <c r="AE133" s="712"/>
      <c r="AF133" s="710">
        <v>7.8</v>
      </c>
      <c r="AG133" s="711"/>
      <c r="AH133" s="711"/>
      <c r="AI133" s="711"/>
      <c r="AJ133" s="712"/>
      <c r="AK133" s="710">
        <v>7.2</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Pm1Sz9GeLOges5DYbxTPQDCzSF1K8AmsMA1s+F5jAeA/SH426G2oFh8TJnf7LEl8+vZCi4+/Jx6F51SuaZYZqw==" saltValue="kOudKOhRzUtOcZb4NRPg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BF51" sqref="BF51"/>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DGTEgTjTWkKj2gZoC5TZ02VrwIXDBabMSZ2KGYhi+XibC9tUn12Tw1axWzVjTZQ+D20bzbDZoSnH4uI+iuXUYw==" saltValue="qkS/AZBqgRxzE23sADST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BF51" sqref="BF51"/>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7THFjLC5SGK685rfHWh/GVT4SXNUxe7UE+EodroRhlPfAkn+8xeZKj5o8EPA0zO9ExU+A85MF4tWMki3ogCwg==" saltValue="eElEYeznJtnHhaSYuMUw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BF51" sqref="BF51"/>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05" t="s">
        <v>480</v>
      </c>
      <c r="AP7" s="265"/>
      <c r="AQ7" s="266" t="s">
        <v>481</v>
      </c>
      <c r="AR7" s="267"/>
    </row>
    <row r="8" spans="1:46" x14ac:dyDescent="0.15">
      <c r="A8" s="259"/>
      <c r="AK8" s="268"/>
      <c r="AL8" s="269"/>
      <c r="AM8" s="269"/>
      <c r="AN8" s="270"/>
      <c r="AO8" s="1106"/>
      <c r="AP8" s="271" t="s">
        <v>482</v>
      </c>
      <c r="AQ8" s="272" t="s">
        <v>483</v>
      </c>
      <c r="AR8" s="273" t="s">
        <v>484</v>
      </c>
    </row>
    <row r="9" spans="1:46" x14ac:dyDescent="0.15">
      <c r="A9" s="259"/>
      <c r="AK9" s="1117" t="s">
        <v>485</v>
      </c>
      <c r="AL9" s="1118"/>
      <c r="AM9" s="1118"/>
      <c r="AN9" s="1119"/>
      <c r="AO9" s="274">
        <v>5266761</v>
      </c>
      <c r="AP9" s="274">
        <v>71949</v>
      </c>
      <c r="AQ9" s="275">
        <v>73824</v>
      </c>
      <c r="AR9" s="276">
        <v>-2.5</v>
      </c>
    </row>
    <row r="10" spans="1:46" ht="13.5" customHeight="1" x14ac:dyDescent="0.15">
      <c r="A10" s="259"/>
      <c r="AK10" s="1117" t="s">
        <v>486</v>
      </c>
      <c r="AL10" s="1118"/>
      <c r="AM10" s="1118"/>
      <c r="AN10" s="1119"/>
      <c r="AO10" s="277">
        <v>865579</v>
      </c>
      <c r="AP10" s="277">
        <v>11825</v>
      </c>
      <c r="AQ10" s="278">
        <v>6244</v>
      </c>
      <c r="AR10" s="279">
        <v>89.4</v>
      </c>
    </row>
    <row r="11" spans="1:46" ht="13.5" customHeight="1" x14ac:dyDescent="0.15">
      <c r="A11" s="259"/>
      <c r="AK11" s="1117" t="s">
        <v>487</v>
      </c>
      <c r="AL11" s="1118"/>
      <c r="AM11" s="1118"/>
      <c r="AN11" s="1119"/>
      <c r="AO11" s="277">
        <v>247220</v>
      </c>
      <c r="AP11" s="277">
        <v>3377</v>
      </c>
      <c r="AQ11" s="278">
        <v>1048</v>
      </c>
      <c r="AR11" s="279">
        <v>222.2</v>
      </c>
    </row>
    <row r="12" spans="1:46" ht="13.5" customHeight="1" x14ac:dyDescent="0.15">
      <c r="A12" s="259"/>
      <c r="AK12" s="1117" t="s">
        <v>488</v>
      </c>
      <c r="AL12" s="1118"/>
      <c r="AM12" s="1118"/>
      <c r="AN12" s="1119"/>
      <c r="AO12" s="277" t="s">
        <v>489</v>
      </c>
      <c r="AP12" s="277" t="s">
        <v>489</v>
      </c>
      <c r="AQ12" s="278">
        <v>8</v>
      </c>
      <c r="AR12" s="279" t="s">
        <v>489</v>
      </c>
    </row>
    <row r="13" spans="1:46" ht="13.5" customHeight="1" x14ac:dyDescent="0.15">
      <c r="A13" s="259"/>
      <c r="AK13" s="1117" t="s">
        <v>490</v>
      </c>
      <c r="AL13" s="1118"/>
      <c r="AM13" s="1118"/>
      <c r="AN13" s="1119"/>
      <c r="AO13" s="277">
        <v>184844</v>
      </c>
      <c r="AP13" s="277">
        <v>2525</v>
      </c>
      <c r="AQ13" s="278">
        <v>2350</v>
      </c>
      <c r="AR13" s="279">
        <v>7.4</v>
      </c>
    </row>
    <row r="14" spans="1:46" ht="13.5" customHeight="1" x14ac:dyDescent="0.15">
      <c r="A14" s="259"/>
      <c r="AK14" s="1117" t="s">
        <v>491</v>
      </c>
      <c r="AL14" s="1118"/>
      <c r="AM14" s="1118"/>
      <c r="AN14" s="1119"/>
      <c r="AO14" s="277">
        <v>124878</v>
      </c>
      <c r="AP14" s="277">
        <v>1706</v>
      </c>
      <c r="AQ14" s="278">
        <v>1698</v>
      </c>
      <c r="AR14" s="279">
        <v>0.5</v>
      </c>
    </row>
    <row r="15" spans="1:46" ht="13.5" customHeight="1" x14ac:dyDescent="0.15">
      <c r="A15" s="259"/>
      <c r="AK15" s="1120" t="s">
        <v>492</v>
      </c>
      <c r="AL15" s="1121"/>
      <c r="AM15" s="1121"/>
      <c r="AN15" s="1122"/>
      <c r="AO15" s="277">
        <v>-309245</v>
      </c>
      <c r="AP15" s="277">
        <v>-4225</v>
      </c>
      <c r="AQ15" s="278">
        <v>-3564</v>
      </c>
      <c r="AR15" s="279">
        <v>18.5</v>
      </c>
    </row>
    <row r="16" spans="1:46" x14ac:dyDescent="0.15">
      <c r="A16" s="259"/>
      <c r="AK16" s="1120" t="s">
        <v>177</v>
      </c>
      <c r="AL16" s="1121"/>
      <c r="AM16" s="1121"/>
      <c r="AN16" s="1122"/>
      <c r="AO16" s="277">
        <v>6380037</v>
      </c>
      <c r="AP16" s="277">
        <v>87158</v>
      </c>
      <c r="AQ16" s="278">
        <v>81608</v>
      </c>
      <c r="AR16" s="279">
        <v>6.8</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23" t="s">
        <v>497</v>
      </c>
      <c r="AL21" s="1124"/>
      <c r="AM21" s="1124"/>
      <c r="AN21" s="1125"/>
      <c r="AO21" s="289">
        <v>6.39</v>
      </c>
      <c r="AP21" s="290">
        <v>7.59</v>
      </c>
      <c r="AQ21" s="291">
        <v>-1.2</v>
      </c>
      <c r="AS21" s="292"/>
      <c r="AT21" s="288"/>
    </row>
    <row r="22" spans="1:46" s="260" customFormat="1" x14ac:dyDescent="0.15">
      <c r="A22" s="288"/>
      <c r="AK22" s="1123" t="s">
        <v>498</v>
      </c>
      <c r="AL22" s="1124"/>
      <c r="AM22" s="1124"/>
      <c r="AN22" s="1125"/>
      <c r="AO22" s="293">
        <v>99</v>
      </c>
      <c r="AP22" s="294">
        <v>98.2</v>
      </c>
      <c r="AQ22" s="295">
        <v>0.8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05" t="s">
        <v>480</v>
      </c>
      <c r="AP30" s="265"/>
      <c r="AQ30" s="266" t="s">
        <v>481</v>
      </c>
      <c r="AR30" s="267"/>
    </row>
    <row r="31" spans="1:46" x14ac:dyDescent="0.15">
      <c r="A31" s="259"/>
      <c r="AK31" s="268"/>
      <c r="AL31" s="269"/>
      <c r="AM31" s="269"/>
      <c r="AN31" s="270"/>
      <c r="AO31" s="1106"/>
      <c r="AP31" s="271" t="s">
        <v>482</v>
      </c>
      <c r="AQ31" s="272" t="s">
        <v>483</v>
      </c>
      <c r="AR31" s="273" t="s">
        <v>484</v>
      </c>
    </row>
    <row r="32" spans="1:46" ht="27" customHeight="1" x14ac:dyDescent="0.15">
      <c r="A32" s="259"/>
      <c r="AK32" s="1107" t="s">
        <v>502</v>
      </c>
      <c r="AL32" s="1108"/>
      <c r="AM32" s="1108"/>
      <c r="AN32" s="1109"/>
      <c r="AO32" s="303">
        <v>3585035</v>
      </c>
      <c r="AP32" s="303">
        <v>48975</v>
      </c>
      <c r="AQ32" s="304">
        <v>42992</v>
      </c>
      <c r="AR32" s="305">
        <v>13.9</v>
      </c>
    </row>
    <row r="33" spans="1:46" ht="13.5" customHeight="1" x14ac:dyDescent="0.15">
      <c r="A33" s="259"/>
      <c r="AK33" s="1107" t="s">
        <v>503</v>
      </c>
      <c r="AL33" s="1108"/>
      <c r="AM33" s="1108"/>
      <c r="AN33" s="1109"/>
      <c r="AO33" s="303" t="s">
        <v>489</v>
      </c>
      <c r="AP33" s="303" t="s">
        <v>489</v>
      </c>
      <c r="AQ33" s="304" t="s">
        <v>489</v>
      </c>
      <c r="AR33" s="305" t="s">
        <v>489</v>
      </c>
    </row>
    <row r="34" spans="1:46" ht="27" customHeight="1" x14ac:dyDescent="0.15">
      <c r="A34" s="259"/>
      <c r="AK34" s="1107" t="s">
        <v>504</v>
      </c>
      <c r="AL34" s="1108"/>
      <c r="AM34" s="1108"/>
      <c r="AN34" s="1109"/>
      <c r="AO34" s="303">
        <v>33333</v>
      </c>
      <c r="AP34" s="303">
        <v>455</v>
      </c>
      <c r="AQ34" s="304">
        <v>43</v>
      </c>
      <c r="AR34" s="305">
        <v>958.1</v>
      </c>
    </row>
    <row r="35" spans="1:46" ht="27" customHeight="1" x14ac:dyDescent="0.15">
      <c r="A35" s="259"/>
      <c r="AK35" s="1107" t="s">
        <v>505</v>
      </c>
      <c r="AL35" s="1108"/>
      <c r="AM35" s="1108"/>
      <c r="AN35" s="1109"/>
      <c r="AO35" s="303">
        <v>2361500</v>
      </c>
      <c r="AP35" s="303">
        <v>32260</v>
      </c>
      <c r="AQ35" s="304">
        <v>11969</v>
      </c>
      <c r="AR35" s="305">
        <v>169.5</v>
      </c>
    </row>
    <row r="36" spans="1:46" ht="27" customHeight="1" x14ac:dyDescent="0.15">
      <c r="A36" s="259"/>
      <c r="AK36" s="1107" t="s">
        <v>506</v>
      </c>
      <c r="AL36" s="1108"/>
      <c r="AM36" s="1108"/>
      <c r="AN36" s="1109"/>
      <c r="AO36" s="303">
        <v>202755</v>
      </c>
      <c r="AP36" s="303">
        <v>2770</v>
      </c>
      <c r="AQ36" s="304">
        <v>2138</v>
      </c>
      <c r="AR36" s="305">
        <v>29.6</v>
      </c>
    </row>
    <row r="37" spans="1:46" ht="13.5" customHeight="1" x14ac:dyDescent="0.15">
      <c r="A37" s="259"/>
      <c r="AK37" s="1107" t="s">
        <v>507</v>
      </c>
      <c r="AL37" s="1108"/>
      <c r="AM37" s="1108"/>
      <c r="AN37" s="1109"/>
      <c r="AO37" s="303" t="s">
        <v>489</v>
      </c>
      <c r="AP37" s="303" t="s">
        <v>489</v>
      </c>
      <c r="AQ37" s="304">
        <v>592</v>
      </c>
      <c r="AR37" s="305" t="s">
        <v>489</v>
      </c>
    </row>
    <row r="38" spans="1:46" ht="27" customHeight="1" x14ac:dyDescent="0.15">
      <c r="A38" s="259"/>
      <c r="AK38" s="1110" t="s">
        <v>508</v>
      </c>
      <c r="AL38" s="1111"/>
      <c r="AM38" s="1111"/>
      <c r="AN38" s="1112"/>
      <c r="AO38" s="306" t="s">
        <v>489</v>
      </c>
      <c r="AP38" s="306" t="s">
        <v>489</v>
      </c>
      <c r="AQ38" s="307">
        <v>2</v>
      </c>
      <c r="AR38" s="295" t="s">
        <v>489</v>
      </c>
      <c r="AS38" s="302"/>
    </row>
    <row r="39" spans="1:46" x14ac:dyDescent="0.15">
      <c r="A39" s="259"/>
      <c r="AK39" s="1110" t="s">
        <v>509</v>
      </c>
      <c r="AL39" s="1111"/>
      <c r="AM39" s="1111"/>
      <c r="AN39" s="1112"/>
      <c r="AO39" s="303">
        <v>-521742</v>
      </c>
      <c r="AP39" s="303">
        <v>-7128</v>
      </c>
      <c r="AQ39" s="304">
        <v>-5777</v>
      </c>
      <c r="AR39" s="305">
        <v>23.4</v>
      </c>
      <c r="AS39" s="302"/>
    </row>
    <row r="40" spans="1:46" ht="27" customHeight="1" x14ac:dyDescent="0.15">
      <c r="A40" s="259"/>
      <c r="AK40" s="1107" t="s">
        <v>510</v>
      </c>
      <c r="AL40" s="1108"/>
      <c r="AM40" s="1108"/>
      <c r="AN40" s="1109"/>
      <c r="AO40" s="303">
        <v>-4387949</v>
      </c>
      <c r="AP40" s="303">
        <v>-59944</v>
      </c>
      <c r="AQ40" s="304">
        <v>-36457</v>
      </c>
      <c r="AR40" s="305">
        <v>64.400000000000006</v>
      </c>
      <c r="AS40" s="302"/>
    </row>
    <row r="41" spans="1:46" x14ac:dyDescent="0.15">
      <c r="A41" s="259"/>
      <c r="AK41" s="1113" t="s">
        <v>287</v>
      </c>
      <c r="AL41" s="1114"/>
      <c r="AM41" s="1114"/>
      <c r="AN41" s="1115"/>
      <c r="AO41" s="303">
        <v>1272932</v>
      </c>
      <c r="AP41" s="303">
        <v>17390</v>
      </c>
      <c r="AQ41" s="304">
        <v>15502</v>
      </c>
      <c r="AR41" s="305">
        <v>12.2</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00" t="s">
        <v>480</v>
      </c>
      <c r="AN49" s="1102" t="s">
        <v>513</v>
      </c>
      <c r="AO49" s="1103"/>
      <c r="AP49" s="1103"/>
      <c r="AQ49" s="1103"/>
      <c r="AR49" s="1104"/>
    </row>
    <row r="50" spans="1:44" x14ac:dyDescent="0.15">
      <c r="A50" s="259"/>
      <c r="AK50" s="317"/>
      <c r="AL50" s="318"/>
      <c r="AM50" s="1101"/>
      <c r="AN50" s="319" t="s">
        <v>514</v>
      </c>
      <c r="AO50" s="320" t="s">
        <v>515</v>
      </c>
      <c r="AP50" s="321" t="s">
        <v>516</v>
      </c>
      <c r="AQ50" s="322" t="s">
        <v>517</v>
      </c>
      <c r="AR50" s="323" t="s">
        <v>518</v>
      </c>
    </row>
    <row r="51" spans="1:44" x14ac:dyDescent="0.15">
      <c r="A51" s="259"/>
      <c r="AK51" s="315" t="s">
        <v>519</v>
      </c>
      <c r="AL51" s="316"/>
      <c r="AM51" s="324">
        <v>4263922</v>
      </c>
      <c r="AN51" s="325">
        <v>55901</v>
      </c>
      <c r="AO51" s="326">
        <v>30.4</v>
      </c>
      <c r="AP51" s="327">
        <v>62383</v>
      </c>
      <c r="AQ51" s="328">
        <v>14.1</v>
      </c>
      <c r="AR51" s="329">
        <v>16.3</v>
      </c>
    </row>
    <row r="52" spans="1:44" x14ac:dyDescent="0.15">
      <c r="A52" s="259"/>
      <c r="AK52" s="330"/>
      <c r="AL52" s="331" t="s">
        <v>520</v>
      </c>
      <c r="AM52" s="332">
        <v>2615555</v>
      </c>
      <c r="AN52" s="333">
        <v>34291</v>
      </c>
      <c r="AO52" s="334">
        <v>52.4</v>
      </c>
      <c r="AP52" s="335">
        <v>35325</v>
      </c>
      <c r="AQ52" s="336">
        <v>7.6</v>
      </c>
      <c r="AR52" s="337">
        <v>44.8</v>
      </c>
    </row>
    <row r="53" spans="1:44" x14ac:dyDescent="0.15">
      <c r="A53" s="259"/>
      <c r="AK53" s="315" t="s">
        <v>521</v>
      </c>
      <c r="AL53" s="316"/>
      <c r="AM53" s="324">
        <v>7542172</v>
      </c>
      <c r="AN53" s="325">
        <v>99825</v>
      </c>
      <c r="AO53" s="326">
        <v>78.599999999999994</v>
      </c>
      <c r="AP53" s="327">
        <v>63812</v>
      </c>
      <c r="AQ53" s="328">
        <v>2.2999999999999998</v>
      </c>
      <c r="AR53" s="329">
        <v>76.3</v>
      </c>
    </row>
    <row r="54" spans="1:44" x14ac:dyDescent="0.15">
      <c r="A54" s="259"/>
      <c r="AK54" s="330"/>
      <c r="AL54" s="331" t="s">
        <v>520</v>
      </c>
      <c r="AM54" s="332">
        <v>5390413</v>
      </c>
      <c r="AN54" s="333">
        <v>71345</v>
      </c>
      <c r="AO54" s="334">
        <v>108.1</v>
      </c>
      <c r="AP54" s="335">
        <v>33848</v>
      </c>
      <c r="AQ54" s="336">
        <v>-4.2</v>
      </c>
      <c r="AR54" s="337">
        <v>112.3</v>
      </c>
    </row>
    <row r="55" spans="1:44" x14ac:dyDescent="0.15">
      <c r="A55" s="259"/>
      <c r="AK55" s="315" t="s">
        <v>522</v>
      </c>
      <c r="AL55" s="316"/>
      <c r="AM55" s="324">
        <v>3943097</v>
      </c>
      <c r="AN55" s="325">
        <v>52750</v>
      </c>
      <c r="AO55" s="326">
        <v>-47.2</v>
      </c>
      <c r="AP55" s="327">
        <v>54225</v>
      </c>
      <c r="AQ55" s="328">
        <v>-15</v>
      </c>
      <c r="AR55" s="329">
        <v>-32.200000000000003</v>
      </c>
    </row>
    <row r="56" spans="1:44" x14ac:dyDescent="0.15">
      <c r="A56" s="259"/>
      <c r="AK56" s="330"/>
      <c r="AL56" s="331" t="s">
        <v>520</v>
      </c>
      <c r="AM56" s="332">
        <v>2470455</v>
      </c>
      <c r="AN56" s="333">
        <v>33050</v>
      </c>
      <c r="AO56" s="334">
        <v>-53.7</v>
      </c>
      <c r="AP56" s="335">
        <v>27337</v>
      </c>
      <c r="AQ56" s="336">
        <v>-19.2</v>
      </c>
      <c r="AR56" s="337">
        <v>-34.5</v>
      </c>
    </row>
    <row r="57" spans="1:44" x14ac:dyDescent="0.15">
      <c r="A57" s="259"/>
      <c r="AK57" s="315" t="s">
        <v>523</v>
      </c>
      <c r="AL57" s="316"/>
      <c r="AM57" s="324">
        <v>4596749</v>
      </c>
      <c r="AN57" s="325">
        <v>62050</v>
      </c>
      <c r="AO57" s="326">
        <v>17.600000000000001</v>
      </c>
      <c r="AP57" s="327">
        <v>54016</v>
      </c>
      <c r="AQ57" s="328">
        <v>-0.4</v>
      </c>
      <c r="AR57" s="329">
        <v>18</v>
      </c>
    </row>
    <row r="58" spans="1:44" x14ac:dyDescent="0.15">
      <c r="A58" s="259"/>
      <c r="AK58" s="330"/>
      <c r="AL58" s="331" t="s">
        <v>520</v>
      </c>
      <c r="AM58" s="332">
        <v>1391892</v>
      </c>
      <c r="AN58" s="333">
        <v>18789</v>
      </c>
      <c r="AO58" s="334">
        <v>-43.1</v>
      </c>
      <c r="AP58" s="335">
        <v>28078</v>
      </c>
      <c r="AQ58" s="336">
        <v>2.7</v>
      </c>
      <c r="AR58" s="337">
        <v>-45.8</v>
      </c>
    </row>
    <row r="59" spans="1:44" x14ac:dyDescent="0.15">
      <c r="A59" s="259"/>
      <c r="AK59" s="315" t="s">
        <v>524</v>
      </c>
      <c r="AL59" s="316"/>
      <c r="AM59" s="324">
        <v>3412693</v>
      </c>
      <c r="AN59" s="325">
        <v>46621</v>
      </c>
      <c r="AO59" s="326">
        <v>-24.9</v>
      </c>
      <c r="AP59" s="327">
        <v>52786</v>
      </c>
      <c r="AQ59" s="328">
        <v>-2.2999999999999998</v>
      </c>
      <c r="AR59" s="329">
        <v>-22.6</v>
      </c>
    </row>
    <row r="60" spans="1:44" x14ac:dyDescent="0.15">
      <c r="A60" s="259"/>
      <c r="AK60" s="330"/>
      <c r="AL60" s="331" t="s">
        <v>520</v>
      </c>
      <c r="AM60" s="332">
        <v>1649111</v>
      </c>
      <c r="AN60" s="333">
        <v>22529</v>
      </c>
      <c r="AO60" s="334">
        <v>19.899999999999999</v>
      </c>
      <c r="AP60" s="335">
        <v>28742</v>
      </c>
      <c r="AQ60" s="336">
        <v>2.4</v>
      </c>
      <c r="AR60" s="337">
        <v>17.5</v>
      </c>
    </row>
    <row r="61" spans="1:44" x14ac:dyDescent="0.15">
      <c r="A61" s="259"/>
      <c r="AK61" s="315" t="s">
        <v>525</v>
      </c>
      <c r="AL61" s="338"/>
      <c r="AM61" s="324">
        <v>4751727</v>
      </c>
      <c r="AN61" s="325">
        <v>63429</v>
      </c>
      <c r="AO61" s="326">
        <v>10.9</v>
      </c>
      <c r="AP61" s="327">
        <v>57444</v>
      </c>
      <c r="AQ61" s="339">
        <v>-0.3</v>
      </c>
      <c r="AR61" s="329">
        <v>11.2</v>
      </c>
    </row>
    <row r="62" spans="1:44" x14ac:dyDescent="0.15">
      <c r="A62" s="259"/>
      <c r="AK62" s="330"/>
      <c r="AL62" s="331" t="s">
        <v>520</v>
      </c>
      <c r="AM62" s="332">
        <v>2703485</v>
      </c>
      <c r="AN62" s="333">
        <v>36001</v>
      </c>
      <c r="AO62" s="334">
        <v>16.7</v>
      </c>
      <c r="AP62" s="335">
        <v>30666</v>
      </c>
      <c r="AQ62" s="336">
        <v>-2.1</v>
      </c>
      <c r="AR62" s="337">
        <v>18.8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KlZnVHCLEY5PiDKMh24Bhs9s9/23fuyVFhrooGTq0ZO1xsN23OYte5XLZ7FBJKMs3xOMYEJEF2Bb6vVpgfk/lQ==" saltValue="M2OwTFEq4e+YlivmmW3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F51" sqref="BF51"/>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ZOuawmJTJA+bveGPsFfNFNwvNjHbNIoDwmgirBQWol/2ubjiaDbVUzK6fajoTMNUuSZ9OmxdN/ngJ2GCI/7fw==" saltValue="WNUWQXL9i6nzmF3UWv6p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J27" sqref="BJ27"/>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KVzqtkoGbeGMq5Jlc/ngpYlpEDCEdpfuxle8qz3efZbUJw9bcsDDhWAasHGH+qpKRmvfZAXMtyJ6KOg0dCSkA==" saltValue="wCuFOStvIw/uvUGsbW/A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G61" sqref="G6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29.28</v>
      </c>
      <c r="G47" s="12">
        <v>26.97</v>
      </c>
      <c r="H47" s="12">
        <v>29.78</v>
      </c>
      <c r="I47" s="12">
        <v>32.229999999999997</v>
      </c>
      <c r="J47" s="13">
        <v>36.69</v>
      </c>
    </row>
    <row r="48" spans="2:10" ht="57.75" customHeight="1" x14ac:dyDescent="0.15">
      <c r="B48" s="14"/>
      <c r="C48" s="1128" t="s">
        <v>4</v>
      </c>
      <c r="D48" s="1128"/>
      <c r="E48" s="1129"/>
      <c r="F48" s="15">
        <v>3.45</v>
      </c>
      <c r="G48" s="16">
        <v>5.58</v>
      </c>
      <c r="H48" s="16">
        <v>6.72</v>
      </c>
      <c r="I48" s="16">
        <v>6.54</v>
      </c>
      <c r="J48" s="17">
        <v>7.05</v>
      </c>
    </row>
    <row r="49" spans="2:10" ht="57.75" customHeight="1" thickBot="1" x14ac:dyDescent="0.2">
      <c r="B49" s="18"/>
      <c r="C49" s="1130" t="s">
        <v>5</v>
      </c>
      <c r="D49" s="1130"/>
      <c r="E49" s="1131"/>
      <c r="F49" s="19" t="s">
        <v>532</v>
      </c>
      <c r="G49" s="20">
        <v>2.94</v>
      </c>
      <c r="H49" s="20">
        <v>6.43</v>
      </c>
      <c r="I49" s="20">
        <v>3.25</v>
      </c>
      <c r="J49" s="21">
        <v>5.36</v>
      </c>
    </row>
    <row r="50" spans="2:10" x14ac:dyDescent="0.15"/>
  </sheetData>
  <sheetProtection algorithmName="SHA-512" hashValue="KwsHrmHnMVPmBc/LcXrf+L9vZtxDZaH+vJUXZPYRpq+gJ3G5CyAoI9mwf3l0/2PRrFGfxhjxupEIAIE6P41xgA==" saltValue="wufWZbfBJpseYOoOuM6v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充紀</cp:lastModifiedBy>
  <cp:lastPrinted>2025-03-17T05:19:58Z</cp:lastPrinted>
  <dcterms:created xsi:type="dcterms:W3CDTF">2025-02-19T03:40:31Z</dcterms:created>
  <dcterms:modified xsi:type="dcterms:W3CDTF">2025-03-17T09:01:12Z</dcterms:modified>
  <cp:category/>
</cp:coreProperties>
</file>