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231"/>
  <workbookPr/>
  <mc:AlternateContent xmlns:mc="http://schemas.openxmlformats.org/markup-compatibility/2006">
    <mc:Choice Requires="x15">
      <x15ac:absPath xmlns:x15ac="http://schemas.microsoft.com/office/spreadsheetml/2010/11/ac" url="\\asago.local\朝来市\NAS-財務課財政\08 財政状況の公表\07 財政状況資料集\R5\250303_【照会：3／17（月）〆】令和５年度財政状況資料集の作成及び提出について\02_提出\"/>
    </mc:Choice>
  </mc:AlternateContent>
  <xr:revisionPtr revIDLastSave="0" documentId="13_ncr:1_{2BB9DD44-C2F7-482B-8ED3-935FE8EEB035}" xr6:coauthVersionLast="40" xr6:coauthVersionMax="40" xr10:uidLastSave="{00000000-0000-0000-0000-000000000000}"/>
  <bookViews>
    <workbookView xWindow="-120" yWindow="-120" windowWidth="29040" windowHeight="15840" tabRatio="84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BE37" i="10"/>
  <c r="AM37" i="10"/>
  <c r="C37" i="10"/>
  <c r="BE36" i="10"/>
  <c r="C36" i="10"/>
  <c r="BE35" i="10"/>
  <c r="C35" i="10"/>
  <c r="CO34" i="10"/>
  <c r="CO35" i="10" s="1"/>
  <c r="CO36" i="10" s="1"/>
  <c r="CO37" i="10" s="1"/>
  <c r="BW34" i="10"/>
  <c r="BW35" i="10" s="1"/>
  <c r="BW36" i="10" s="1"/>
  <c r="BW37" i="10" s="1"/>
  <c r="BW38" i="10" s="1"/>
  <c r="BW39" i="10" s="1"/>
  <c r="BW40" i="10" s="1"/>
  <c r="U34" i="10"/>
  <c r="U35" i="10" s="1"/>
  <c r="U36" i="10" s="1"/>
  <c r="U37" i="10" s="1"/>
  <c r="C34" i="10"/>
  <c r="AM34" i="10" l="1"/>
  <c r="AM35" i="10" s="1"/>
  <c r="AM36" i="10" s="1"/>
  <c r="BE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<sst xmlns="http://schemas.openxmlformats.org/spreadsheetml/2006/main" count="1116" uniqueCount="567">
  <si>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</si>
  <si>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</si>
  <si>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</si>
  <si>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</si>
  <si>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</si>
  <si>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</si>
  <si>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</si>
  <si>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</si>
  <si>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</si>
  <si>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</si>
  <si>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</si>
  <si>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</si>
  <si>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</si>
  <si>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</si>
  <si>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</si>
  <si>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</si>
  <si>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</si>
  <si>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</si>
  <si>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</si>
  <si>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</si>
  <si>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</si>
  <si>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</si>
  <si>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</si>
  <si>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</si>
  <si>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</si>
  <si>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</si>
  <si>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</si>
  <si>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</si>
  <si>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</si>
  <si>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</si>
  <si>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</si>
  <si>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</si>
  <si>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</si>
  <si>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</si>
  <si>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</si>
  <si>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</si>
  <si>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</si>
  <si>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</si>
  <si>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</si>
  <si>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</si>
  <si>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</si>
  <si>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</si>
  <si>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</si>
  <si>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</si>
  <si>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</si>
  <si>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</si>
  <si>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</si>
  <si>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</si>
  <si>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</si>
  <si>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</si>
  <si>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</si>
  <si>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</si>
  <si>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</si>
  <si>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</si>
  <si>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</si>
  <si>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</si>
  <si>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</si>
  <si>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</si>
  <si>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</si>
  <si>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</si>
  <si>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</si>
  <si>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</si>
  <si>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</si>
  <si>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</si>
  <si>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</si>
  <si>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</si>
  <si>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</si>
  <si>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</si>
  <si>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</si>
  <si>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</si>
  <si>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</si>
  <si>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</si>
  <si>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</si>
  <si>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</si>
  <si>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</si>
  <si>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</si>
  <si>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</si>
  <si>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</si>
  <si>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</si>
  <si>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</si>
  <si>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</si>
  <si>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</si>
  <si>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</si>
  <si>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</si>
  <si>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</si>
  <si>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</si>
  <si>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</si>
  <si>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</si>
  <si>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</si>
  <si>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</si>
  <si>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</si>
  <si>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</si>
  <si>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</si>
  <si>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</si>
  <si>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朝来市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</si>
  <si>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</si>
  <si>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</si>
  <si>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</si>
  <si>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</si>
  <si>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</si>
  <si>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</si>
  <si>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</si>
  <si>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</si>
  <si>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</si>
  <si>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</si>
  <si>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</si>
  <si>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</si>
  <si>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</si>
  <si>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</si>
  <si>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</si>
  <si>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</si>
  <si>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</si>
  <si>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</si>
  <si>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</si>
  <si>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</si>
  <si>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</si>
  <si>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</si>
  <si>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</si>
  <si>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</si>
  <si>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</si>
  <si>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</si>
  <si>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</si>
  <si>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</si>
  <si>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</si>
  <si>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</si>
  <si>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</si>
  <si>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</si>
  <si>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</si>
  <si>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</si>
  <si>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</si>
  <si>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</si>
  <si>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</si>
  <si>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</si>
  <si>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</si>
  <si>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</si>
  <si>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</si>
  <si>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</si>
  <si>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</si>
  <si>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</si>
  <si>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</si>
  <si>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</si>
  <si>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</si>
  <si>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</si>
  <si>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</si>
  <si>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</si>
  <si>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</si>
  <si>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</si>
  <si>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</si>
  <si>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</si>
  <si>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</si>
  <si>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</si>
  <si>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</si>
  <si>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</si>
  <si>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</si>
  <si>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</si>
  <si>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</si>
  <si>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</si>
  <si>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</si>
  <si>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</si>
  <si>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</si>
  <si>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</si>
  <si>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</si>
  <si>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</si>
  <si>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</si>
  <si>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</si>
  <si>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</si>
  <si>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</si>
  <si>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</si>
  <si>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</si>
  <si>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</si>
  <si>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</si>
  <si>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</si>
  <si>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</si>
  <si>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</si>
  <si>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</si>
  <si>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</si>
  <si>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</si>
  <si>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</si>
  <si>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</si>
  <si>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</si>
  <si>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</si>
  <si>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</si>
  <si>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</si>
  <si>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</si>
  <si>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</si>
  <si>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</si>
  <si>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</si>
  <si>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</si>
  <si>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</si>
  <si>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</si>
  <si>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</si>
  <si>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</si>
  <si>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</si>
  <si>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</si>
  <si>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</si>
  <si>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</si>
  <si>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</si>
  <si>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</si>
  <si>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</si>
  <si>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</si>
  <si>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</si>
  <si>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</si>
  <si>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</si>
  <si>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兵庫県朝来市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</si>
  <si>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</si>
  <si>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</si>
  <si>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</si>
  <si>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</si>
  <si>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</si>
  <si>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</si>
  <si>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</si>
  <si>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</si>
  <si>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</si>
  <si>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</si>
  <si>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</si>
  <si>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</si>
  <si>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</si>
  <si>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</si>
  <si>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</si>
  <si>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</si>
  <si>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</si>
  <si>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</si>
  <si>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</si>
  <si>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</si>
  <si>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</si>
  <si>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</si>
  <si>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</si>
  <si>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</si>
  <si>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</si>
  <si>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</si>
  <si>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</si>
  <si>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</si>
  <si>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</si>
  <si>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</si>
  <si>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</si>
  <si>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</si>
  <si>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</si>
  <si>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</si>
  <si>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</si>
  <si>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</si>
  <si>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</si>
  <si>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</si>
  <si>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</si>
  <si>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</si>
  <si>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</si>
  <si>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</si>
  <si>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</si>
  <si>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</si>
  <si>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</si>
  <si>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</si>
  <si>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</si>
  <si>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</si>
  <si>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</si>
  <si>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</si>
  <si>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</si>
  <si>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</si>
  <si>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</si>
  <si>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</si>
  <si>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</si>
  <si>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</si>
  <si>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</si>
  <si>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</si>
  <si>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</si>
  <si>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</si>
  <si>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</si>
  <si>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</si>
  <si>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</si>
  <si>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</si>
  <si>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</si>
  <si>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</si>
  <si>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</si>
  <si>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</si>
  <si>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</si>
  <si>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</si>
  <si>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</si>
  <si>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</si>
  <si>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</si>
  <si>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</si>
  <si>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</si>
  <si>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</si>
  <si>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</si>
  <si>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</si>
  <si>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</si>
  <si>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</si>
  <si>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</si>
  <si>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</si>
  <si>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</si>
  <si>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</si>
  <si>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</si>
  <si>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</si>
  <si>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</si>
  <si>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</si>
  <si>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</si>
  <si>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</si>
  <si>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</si>
  <si>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</si>
  <si>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</si>
  <si>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</si>
  <si>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</si>
  <si>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</si>
  <si>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</si>
  <si>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</si>
  <si>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</si>
  <si>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</si>
  <si>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</si>
  <si>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</si>
  <si>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</si>
  <si>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</si>
  <si>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</si>
  <si>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</si>
  <si>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</si>
  <si>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</si>
  <si>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</si>
  <si>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</si>
  <si>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</si>
  <si>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</si>
  <si>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</si>
  <si>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</si>
  <si>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</si>
  <si>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</si>
  <si>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</si>
  <si>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</si>
  <si>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</si>
  <si>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下水道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</si>
  <si>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</si>
  <si>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</si>
  <si>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</si>
  <si>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</si>
  <si>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</si>
  <si>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</si>
  <si>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</si>
  <si>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</si>
  <si>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</si>
  <si>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</si>
  <si>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</si>
  <si>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</si>
  <si>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</si>
  <si>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</si>
  <si>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</si>
  <si>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</si>
  <si>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</si>
  <si>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</si>
  <si>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</si>
  <si>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</si>
  <si>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</si>
  <si>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</si>
  <si>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</si>
  <si>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</si>
  <si>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</si>
  <si>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</si>
  <si>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</si>
  <si>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</si>
  <si>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</si>
  <si>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</si>
  <si>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兵庫県朝来市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</si>
  <si>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</si>
  <si>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</si>
  <si>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</si>
  <si>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</si>
  <si>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</si>
  <si>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</si>
  <si>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</si>
  <si>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</si>
  <si>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</si>
  <si>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</si>
  <si>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</si>
  <si>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</si>
  <si>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</si>
  <si>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</si>
  <si>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</si>
  <si>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</si>
  <si>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</si>
  <si>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</si>
  <si>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</si>
  <si>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</si>
  <si>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</si>
  <si>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</si>
  <si>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</si>
  <si>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</si>
  <si>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</si>
  <si>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</si>
  <si>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</si>
  <si>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</si>
  <si>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</si>
  <si>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</si>
  <si>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</si>
  <si>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</si>
  <si>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</si>
  <si>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</si>
  <si>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休日診療所</t>
    <phoneticPr fontId="5"/>
  </si>
  <si>
    <t>介護保険事業（保険事業勘定）</t>
    <phoneticPr fontId="5"/>
  </si>
  <si>
    <t>後期高齢者医療</t>
    <phoneticPr fontId="5"/>
  </si>
  <si>
    <t>水道事業</t>
    <phoneticPr fontId="5"/>
  </si>
  <si>
    <t>法適用企業</t>
    <phoneticPr fontId="5"/>
  </si>
  <si>
    <t>工業用水道事業</t>
    <phoneticPr fontId="5"/>
  </si>
  <si>
    <t>下水道事業</t>
    <phoneticPr fontId="5"/>
  </si>
  <si>
    <t>宅地開発事業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</si>
  <si>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</si>
  <si>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</si>
  <si>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</si>
  <si>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</si>
  <si>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</si>
  <si>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</si>
  <si>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</si>
  <si>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</si>
  <si>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</si>
  <si>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</si>
  <si>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</si>
  <si>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</si>
  <si>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</si>
  <si>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</si>
  <si>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</si>
  <si>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</si>
  <si>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</si>
  <si>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</si>
  <si>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</si>
  <si>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</si>
  <si>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</si>
  <si>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</si>
  <si>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</si>
  <si>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</si>
  <si>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</si>
  <si>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</si>
  <si>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</si>
  <si>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</si>
  <si>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</si>
  <si>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</si>
  <si>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</si>
  <si>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</si>
  <si>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</si>
  <si>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</si>
  <si>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</si>
  <si>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</si>
  <si>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</si>
  <si>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</si>
  <si>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</si>
  <si>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</si>
  <si>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</si>
  <si>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</si>
  <si>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</si>
  <si>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</si>
  <si>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</si>
  <si>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</si>
  <si>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</si>
  <si>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</si>
  <si>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</si>
  <si>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</si>
  <si>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</si>
  <si>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</si>
  <si>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</si>
  <si>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</si>
  <si>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</si>
  <si>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</si>
  <si>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</si>
  <si>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</si>
  <si>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</si>
  <si>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</si>
  <si>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</si>
  <si>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</si>
  <si>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</si>
  <si>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</si>
  <si>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</si>
  <si>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</si>
  <si>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</si>
  <si>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</si>
  <si>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</si>
  <si>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</si>
  <si>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</si>
  <si>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</si>
  <si>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</si>
  <si>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</si>
  <si>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</si>
  <si>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</si>
  <si>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</si>
  <si>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</si>
  <si>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</si>
  <si>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</si>
  <si>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</si>
  <si>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</si>
  <si>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</si>
  <si>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</si>
  <si>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</si>
  <si>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</si>
  <si>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</si>
  <si>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</si>
  <si>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</si>
  <si>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</si>
  <si>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</si>
  <si>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</si>
  <si>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</si>
  <si>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</si>
  <si>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</si>
  <si>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</si>
  <si>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</si>
  <si>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</si>
  <si>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</si>
  <si>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</si>
  <si>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</si>
  <si>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</si>
  <si>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</si>
  <si>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</si>
  <si>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</si>
  <si>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</si>
  <si>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</si>
  <si>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</si>
  <si>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</si>
  <si>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</si>
  <si>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</si>
  <si>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</si>
  <si>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</si>
  <si>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</si>
  <si>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</si>
  <si>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</si>
  <si>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</si>
  <si>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</si>
  <si>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</si>
  <si>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</si>
  <si>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</si>
  <si>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</si>
  <si>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</si>
  <si>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</si>
  <si>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</si>
  <si>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</si>
  <si>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</si>
  <si>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</si>
  <si>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</si>
  <si>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</si>
  <si>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</si>
  <si>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</si>
  <si>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</si>
  <si>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</si>
  <si>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</si>
  <si>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</si>
  <si>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9.41</t>
  </si>
  <si>
    <t>▲ 0.53</t>
  </si>
  <si>
    <t>水道事業</t>
  </si>
  <si>
    <t>下水道事業</t>
  </si>
  <si>
    <t>一般会計</t>
  </si>
  <si>
    <t>介護保険事業（保険事業勘定）</t>
  </si>
  <si>
    <t>工業用水道事業</t>
  </si>
  <si>
    <t>国民健康保険（事業勘定）</t>
  </si>
  <si>
    <t>宅地開発事業</t>
  </si>
  <si>
    <t>後期高齢者医療</t>
  </si>
  <si>
    <t>その他会計（赤字）</t>
  </si>
  <si>
    <t>その他会計（黒字）</t>
  </si>
  <si>
    <t>R01</t>
    <phoneticPr fontId="5"/>
  </si>
  <si>
    <t>R02</t>
    <phoneticPr fontId="5"/>
  </si>
  <si>
    <t>R03</t>
    <phoneticPr fontId="5"/>
  </si>
  <si>
    <t>R04</t>
    <phoneticPr fontId="5"/>
  </si>
  <si>
    <t>R05</t>
    <phoneticPr fontId="5"/>
  </si>
  <si>
    <t>南但広域行政事務組合</t>
    <rPh sb="0" eb="2">
      <t>ナンタン</t>
    </rPh>
    <rPh sb="2" eb="4">
      <t>コウイキ</t>
    </rPh>
    <rPh sb="4" eb="6">
      <t>ギョウセイ</t>
    </rPh>
    <rPh sb="6" eb="10">
      <t>ジムクミアイ</t>
    </rPh>
    <phoneticPr fontId="2"/>
  </si>
  <si>
    <t>公立豊岡病院組合</t>
    <rPh sb="0" eb="2">
      <t>コウリツ</t>
    </rPh>
    <rPh sb="2" eb="4">
      <t>トヨオカ</t>
    </rPh>
    <rPh sb="4" eb="6">
      <t>ビョウイン</t>
    </rPh>
    <rPh sb="6" eb="8">
      <t>クミアイ</t>
    </rPh>
    <phoneticPr fontId="2"/>
  </si>
  <si>
    <t>但馬広域行政事務組合</t>
    <rPh sb="0" eb="2">
      <t>タジマ</t>
    </rPh>
    <rPh sb="2" eb="4">
      <t>コウイキ</t>
    </rPh>
    <rPh sb="4" eb="6">
      <t>ギョウセイ</t>
    </rPh>
    <rPh sb="6" eb="8">
      <t>ジム</t>
    </rPh>
    <rPh sb="8" eb="10">
      <t>クミアイ</t>
    </rPh>
    <phoneticPr fontId="2"/>
  </si>
  <si>
    <t>兵庫県市町村職員退職手当組合</t>
  </si>
  <si>
    <t>兵庫県町議会議員公務災害補償組合</t>
  </si>
  <si>
    <t>兵庫県後期高齢者医療広域連合（一般会計）</t>
  </si>
  <si>
    <t>兵庫県後期高齢者医療広域連合（特別会計）</t>
  </si>
  <si>
    <t>和田山商業振興</t>
    <rPh sb="0" eb="3">
      <t>ワダヤマ</t>
    </rPh>
    <rPh sb="3" eb="7">
      <t>ショウギョウシンコウ</t>
    </rPh>
    <phoneticPr fontId="2"/>
  </si>
  <si>
    <t>フレッシュあさご</t>
  </si>
  <si>
    <t>朝来農産物加工所</t>
    <rPh sb="0" eb="2">
      <t>アサゴ</t>
    </rPh>
    <rPh sb="2" eb="5">
      <t>ノウサンブツ</t>
    </rPh>
    <rPh sb="5" eb="7">
      <t>カコウ</t>
    </rPh>
    <rPh sb="7" eb="8">
      <t>ジョ</t>
    </rPh>
    <phoneticPr fontId="2"/>
  </si>
  <si>
    <t>あさご有機</t>
    <rPh sb="3" eb="5">
      <t>ユウキ</t>
    </rPh>
    <phoneticPr fontId="2"/>
  </si>
  <si>
    <t>-</t>
    <phoneticPr fontId="2"/>
  </si>
  <si>
    <t>地域振興基金</t>
    <rPh sb="0" eb="2">
      <t>チイキ</t>
    </rPh>
    <rPh sb="2" eb="4">
      <t>シンコウ</t>
    </rPh>
    <rPh sb="4" eb="6">
      <t>キキン</t>
    </rPh>
    <phoneticPr fontId="5"/>
  </si>
  <si>
    <t>公共施設等総合管理基金</t>
    <rPh sb="0" eb="2">
      <t>コウキョウ</t>
    </rPh>
    <rPh sb="2" eb="4">
      <t>シセツ</t>
    </rPh>
    <rPh sb="4" eb="5">
      <t>トウ</t>
    </rPh>
    <rPh sb="5" eb="7">
      <t>ソウゴウ</t>
    </rPh>
    <rPh sb="7" eb="9">
      <t>カンリ</t>
    </rPh>
    <rPh sb="9" eb="11">
      <t>キキン</t>
    </rPh>
    <phoneticPr fontId="2"/>
  </si>
  <si>
    <t>ふるさと創生基金</t>
    <rPh sb="4" eb="6">
      <t>ソウセイ</t>
    </rPh>
    <rPh sb="6" eb="8">
      <t>キキン</t>
    </rPh>
    <phoneticPr fontId="2"/>
  </si>
  <si>
    <t>地域福祉基金</t>
    <rPh sb="0" eb="2">
      <t>チイキ</t>
    </rPh>
    <rPh sb="2" eb="4">
      <t>フクシ</t>
    </rPh>
    <rPh sb="4" eb="6">
      <t>キキン</t>
    </rPh>
    <phoneticPr fontId="2"/>
  </si>
  <si>
    <t>コミュニティ・プラント維持基金</t>
    <rPh sb="11" eb="13">
      <t>イジ</t>
    </rPh>
    <rPh sb="13" eb="15">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</si>
</sst>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40"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74581</c:v>
                </c:pt>
                <c:pt idx="1">
                  <c:v>76347</c:v>
                </c:pt>
                <c:pt idx="2">
                  <c:v>69604</c:v>
                </c:pt>
                <c:pt idx="3">
                  <c:v>68410</c:v>
                </c:pt>
                <c:pt idx="4">
                  <c:v>73019</c:v>
                </c:pt>
              </c:numCache>
            </c:numRef>
          </c:val>
          <c:smooth val="0"/>
          <c:extLst>
            <c:ext xmlns:c16="http://schemas.microsoft.com/office/drawing/2014/chart" uri="{C3380CC4-5D6E-409C-BE32-E72D297353CC}">
              <c16:uniqueId val="{00000000-8AC2-4A14-996B-F524D70CE4B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61693</c:v>
                </c:pt>
                <c:pt idx="1">
                  <c:v>72201</c:v>
                </c:pt>
                <c:pt idx="2">
                  <c:v>58124</c:v>
                </c:pt>
                <c:pt idx="3">
                  <c:v>55753</c:v>
                </c:pt>
                <c:pt idx="4">
                  <c:v>55925</c:v>
                </c:pt>
              </c:numCache>
            </c:numRef>
          </c:val>
          <c:smooth val="0"/>
          <c:extLst>
            <c:ext xmlns:c16="http://schemas.microsoft.com/office/drawing/2014/chart" uri="{C3380CC4-5D6E-409C-BE32-E72D297353CC}">
              <c16:uniqueId val="{00000001-8AC2-4A14-996B-F524D70CE4B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5.0599999999999996</c:v>
                </c:pt>
                <c:pt idx="1">
                  <c:v>6.17</c:v>
                </c:pt>
                <c:pt idx="2">
                  <c:v>7.43</c:v>
                </c:pt>
                <c:pt idx="3">
                  <c:v>3.97</c:v>
                </c:pt>
                <c:pt idx="4">
                  <c:v>5.15</c:v>
                </c:pt>
              </c:numCache>
            </c:numRef>
          </c:val>
          <c:extLst>
            <c:ext xmlns:c16="http://schemas.microsoft.com/office/drawing/2014/chart" uri="{C3380CC4-5D6E-409C-BE32-E72D297353CC}">
              <c16:uniqueId val="{00000000-F80E-4950-B3B9-09D5EADE613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25.25</c:v>
                </c:pt>
                <c:pt idx="1">
                  <c:v>27.63</c:v>
                </c:pt>
                <c:pt idx="2">
                  <c:v>30.4</c:v>
                </c:pt>
                <c:pt idx="3">
                  <c:v>36.590000000000003</c:v>
                </c:pt>
                <c:pt idx="4">
                  <c:v>39.200000000000003</c:v>
                </c:pt>
              </c:numCache>
            </c:numRef>
          </c:val>
          <c:extLst>
            <c:ext xmlns:c16="http://schemas.microsoft.com/office/drawing/2014/chart" uri="{C3380CC4-5D6E-409C-BE32-E72D297353CC}">
              <c16:uniqueId val="{00000001-F80E-4950-B3B9-09D5EADE613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-9.41</c:v>
                </c:pt>
                <c:pt idx="1">
                  <c:v>2.37</c:v>
                </c:pt>
                <c:pt idx="2">
                  <c:v>6.76</c:v>
                </c:pt>
                <c:pt idx="3">
                  <c:v>-0.53</c:v>
                </c:pt>
                <c:pt idx="4">
                  <c:v>5.54</c:v>
                </c:pt>
              </c:numCache>
            </c:numRef>
          </c:val>
          <c:smooth val="0"/>
          <c:extLst>
            <c:ext xmlns:c16="http://schemas.microsoft.com/office/drawing/2014/chart" uri="{C3380CC4-5D6E-409C-BE32-E72D297353CC}">
              <c16:uniqueId val="{00000002-F80E-4950-B3B9-09D5EADE613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0.16</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17C-4F78-80F0-BF73165806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17C-4F78-80F0-BF731658063F}"/>
            </c:ext>
          </c:extLst>
        </c:ser>
        <c:ser>
          <c:idx val="2"/>
          <c:order val="2"/>
          <c:tx>
            <c:strRef>
              <c:f>データシート!$A$29</c:f>
              <c:strCache>
                <c:ptCount val="1"/>
                <c:pt idx="0">
                  <c:v>後期高齢者医療</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0.1</c:v>
                </c:pt>
                <c:pt idx="2">
                  <c:v>#N/A</c:v>
                </c:pt>
                <c:pt idx="3">
                  <c:v>0.1</c:v>
                </c:pt>
                <c:pt idx="4">
                  <c:v>#N/A</c:v>
                </c:pt>
                <c:pt idx="5">
                  <c:v>0.09</c:v>
                </c:pt>
                <c:pt idx="6">
                  <c:v>#N/A</c:v>
                </c:pt>
                <c:pt idx="7">
                  <c:v>0.1</c:v>
                </c:pt>
                <c:pt idx="8">
                  <c:v>#N/A</c:v>
                </c:pt>
                <c:pt idx="9">
                  <c:v>0.08</c:v>
                </c:pt>
              </c:numCache>
            </c:numRef>
          </c:val>
          <c:extLst>
            <c:ext xmlns:c16="http://schemas.microsoft.com/office/drawing/2014/chart" uri="{C3380CC4-5D6E-409C-BE32-E72D297353CC}">
              <c16:uniqueId val="{00000002-117C-4F78-80F0-BF731658063F}"/>
            </c:ext>
          </c:extLst>
        </c:ser>
        <c:ser>
          <c:idx val="3"/>
          <c:order val="3"/>
          <c:tx>
            <c:strRef>
              <c:f>データシート!$A$30</c:f>
              <c:strCache>
                <c:ptCount val="1"/>
                <c:pt idx="0">
                  <c:v>宅地開発事業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0.28000000000000003</c:v>
                </c:pt>
                <c:pt idx="2">
                  <c:v>#N/A</c:v>
                </c:pt>
                <c:pt idx="3">
                  <c:v>0.28000000000000003</c:v>
                </c:pt>
                <c:pt idx="4">
                  <c:v>#N/A</c:v>
                </c:pt>
                <c:pt idx="5">
                  <c:v>0.27</c:v>
                </c:pt>
                <c:pt idx="6">
                  <c:v>#N/A</c:v>
                </c:pt>
                <c:pt idx="7">
                  <c:v>0.28000000000000003</c:v>
                </c:pt>
                <c:pt idx="8">
                  <c:v>#N/A</c:v>
                </c:pt>
                <c:pt idx="9">
                  <c:v>0.22</c:v>
                </c:pt>
              </c:numCache>
            </c:numRef>
          </c:val>
          <c:extLst>
            <c:ext xmlns:c16="http://schemas.microsoft.com/office/drawing/2014/chart" uri="{C3380CC4-5D6E-409C-BE32-E72D297353CC}">
              <c16:uniqueId val="{00000003-117C-4F78-80F0-BF731658063F}"/>
            </c:ext>
          </c:extLst>
        </c:ser>
        <c:ser>
          <c:idx val="4"/>
          <c:order val="4"/>
          <c:tx>
            <c:strRef>
              <c:f>データシート!$A$31</c:f>
              <c:strCache>
                <c:ptCount val="1"/>
                <c:pt idx="0">
                  <c:v>国民健康保険（事業勘定）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0.36</c:v>
                </c:pt>
                <c:pt idx="2">
                  <c:v>#N/A</c:v>
                </c:pt>
                <c:pt idx="3">
                  <c:v>0.25</c:v>
                </c:pt>
                <c:pt idx="4">
                  <c:v>#N/A</c:v>
                </c:pt>
                <c:pt idx="5">
                  <c:v>0.38</c:v>
                </c:pt>
                <c:pt idx="6">
                  <c:v>#N/A</c:v>
                </c:pt>
                <c:pt idx="7">
                  <c:v>0.26</c:v>
                </c:pt>
                <c:pt idx="8">
                  <c:v>#N/A</c:v>
                </c:pt>
                <c:pt idx="9">
                  <c:v>0.49</c:v>
                </c:pt>
              </c:numCache>
            </c:numRef>
          </c:val>
          <c:extLst>
            <c:ext xmlns:c16="http://schemas.microsoft.com/office/drawing/2014/chart" uri="{C3380CC4-5D6E-409C-BE32-E72D297353CC}">
              <c16:uniqueId val="{00000004-117C-4F78-80F0-BF731658063F}"/>
            </c:ext>
          </c:extLst>
        </c:ser>
        <c:ser>
          <c:idx val="5"/>
          <c:order val="5"/>
          <c:tx>
            <c:strRef>
              <c:f>データシート!$A$32</c:f>
              <c:strCache>
                <c:ptCount val="1"/>
                <c:pt idx="0">
                  <c:v>工業用水道事業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0.41</c:v>
                </c:pt>
                <c:pt idx="2">
                  <c:v>#N/A</c:v>
                </c:pt>
                <c:pt idx="3">
                  <c:v>0.47</c:v>
                </c:pt>
                <c:pt idx="4">
                  <c:v>#N/A</c:v>
                </c:pt>
                <c:pt idx="5">
                  <c:v>0.52</c:v>
                </c:pt>
                <c:pt idx="6">
                  <c:v>#N/A</c:v>
                </c:pt>
                <c:pt idx="7">
                  <c:v>0.59</c:v>
                </c:pt>
                <c:pt idx="8">
                  <c:v>#N/A</c:v>
                </c:pt>
                <c:pt idx="9">
                  <c:v>0.64</c:v>
                </c:pt>
              </c:numCache>
            </c:numRef>
          </c:val>
          <c:extLst>
            <c:ext xmlns:c16="http://schemas.microsoft.com/office/drawing/2014/chart" uri="{C3380CC4-5D6E-409C-BE32-E72D297353CC}">
              <c16:uniqueId val="{00000005-117C-4F78-80F0-BF731658063F}"/>
            </c:ext>
          </c:extLst>
        </c:ser>
        <c:ser>
          <c:idx val="6"/>
          <c:order val="6"/>
          <c:tx>
            <c:strRef>
              <c:f>データシート!$A$33</c:f>
              <c:strCache>
                <c:ptCount val="1"/>
                <c:pt idx="0">
                  <c:v>介護保険事業（保険事業勘定）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0.8</c:v>
                </c:pt>
                <c:pt idx="2">
                  <c:v>#N/A</c:v>
                </c:pt>
                <c:pt idx="3">
                  <c:v>0.93</c:v>
                </c:pt>
                <c:pt idx="4">
                  <c:v>#N/A</c:v>
                </c:pt>
                <c:pt idx="5">
                  <c:v>0.75</c:v>
                </c:pt>
                <c:pt idx="6">
                  <c:v>#N/A</c:v>
                </c:pt>
                <c:pt idx="7">
                  <c:v>0.56999999999999995</c:v>
                </c:pt>
                <c:pt idx="8">
                  <c:v>#N/A</c:v>
                </c:pt>
                <c:pt idx="9">
                  <c:v>0.71</c:v>
                </c:pt>
              </c:numCache>
            </c:numRef>
          </c:val>
          <c:extLst>
            <c:ext xmlns:c16="http://schemas.microsoft.com/office/drawing/2014/chart" uri="{C3380CC4-5D6E-409C-BE32-E72D297353CC}">
              <c16:uniqueId val="{00000006-117C-4F78-80F0-BF731658063F}"/>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4.9000000000000004</c:v>
                </c:pt>
                <c:pt idx="2">
                  <c:v>#N/A</c:v>
                </c:pt>
                <c:pt idx="3">
                  <c:v>6.16</c:v>
                </c:pt>
                <c:pt idx="4">
                  <c:v>#N/A</c:v>
                </c:pt>
                <c:pt idx="5">
                  <c:v>7.43</c:v>
                </c:pt>
                <c:pt idx="6">
                  <c:v>#N/A</c:v>
                </c:pt>
                <c:pt idx="7">
                  <c:v>3.96</c:v>
                </c:pt>
                <c:pt idx="8">
                  <c:v>#N/A</c:v>
                </c:pt>
                <c:pt idx="9">
                  <c:v>5.14</c:v>
                </c:pt>
              </c:numCache>
            </c:numRef>
          </c:val>
          <c:extLst>
            <c:ext xmlns:c16="http://schemas.microsoft.com/office/drawing/2014/chart" uri="{C3380CC4-5D6E-409C-BE32-E72D297353CC}">
              <c16:uniqueId val="{00000007-117C-4F78-80F0-BF731658063F}"/>
            </c:ext>
          </c:extLst>
        </c:ser>
        <c:ser>
          <c:idx val="8"/>
          <c:order val="8"/>
          <c:tx>
            <c:strRef>
              <c:f>データシート!$A$35</c:f>
              <c:strCache>
                <c:ptCount val="1"/>
                <c:pt idx="0">
                  <c:v>下水道事業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8.64</c:v>
                </c:pt>
                <c:pt idx="2">
                  <c:v>#N/A</c:v>
                </c:pt>
                <c:pt idx="3">
                  <c:v>8.86</c:v>
                </c:pt>
                <c:pt idx="4">
                  <c:v>#N/A</c:v>
                </c:pt>
                <c:pt idx="5">
                  <c:v>9.01</c:v>
                </c:pt>
                <c:pt idx="6">
                  <c:v>#N/A</c:v>
                </c:pt>
                <c:pt idx="7">
                  <c:v>9.94</c:v>
                </c:pt>
                <c:pt idx="8">
                  <c:v>#N/A</c:v>
                </c:pt>
                <c:pt idx="9">
                  <c:v>10.53</c:v>
                </c:pt>
              </c:numCache>
            </c:numRef>
          </c:val>
          <c:extLst>
            <c:ext xmlns:c16="http://schemas.microsoft.com/office/drawing/2014/chart" uri="{C3380CC4-5D6E-409C-BE32-E72D297353CC}">
              <c16:uniqueId val="{00000008-117C-4F78-80F0-BF731658063F}"/>
            </c:ext>
          </c:extLst>
        </c:ser>
        <c:ser>
          <c:idx val="9"/>
          <c:order val="9"/>
          <c:tx>
            <c:strRef>
              <c:f>データシート!$A$36</c:f>
              <c:strCache>
                <c:ptCount val="1"/>
                <c:pt idx="0">
                  <c:v>水道事業</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11.73</c:v>
                </c:pt>
                <c:pt idx="2">
                  <c:v>#N/A</c:v>
                </c:pt>
                <c:pt idx="3">
                  <c:v>11.93</c:v>
                </c:pt>
                <c:pt idx="4">
                  <c:v>#N/A</c:v>
                </c:pt>
                <c:pt idx="5">
                  <c:v>11.79</c:v>
                </c:pt>
                <c:pt idx="6">
                  <c:v>#N/A</c:v>
                </c:pt>
                <c:pt idx="7">
                  <c:v>12.39</c:v>
                </c:pt>
                <c:pt idx="8">
                  <c:v>#N/A</c:v>
                </c:pt>
                <c:pt idx="9">
                  <c:v>12.64</c:v>
                </c:pt>
              </c:numCache>
            </c:numRef>
          </c:val>
          <c:extLst>
            <c:ext xmlns:c16="http://schemas.microsoft.com/office/drawing/2014/chart" uri="{C3380CC4-5D6E-409C-BE32-E72D297353CC}">
              <c16:uniqueId val="{00000009-117C-4F78-80F0-BF73165806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3152</c:v>
                </c:pt>
                <c:pt idx="5">
                  <c:v>3017</c:v>
                </c:pt>
                <c:pt idx="8">
                  <c:v>2941</c:v>
                </c:pt>
                <c:pt idx="11">
                  <c:v>2692</c:v>
                </c:pt>
                <c:pt idx="14">
                  <c:v>2474</c:v>
                </c:pt>
              </c:numCache>
            </c:numRef>
          </c:val>
          <c:extLst>
            <c:ext xmlns:c16="http://schemas.microsoft.com/office/drawing/2014/chart" uri="{C3380CC4-5D6E-409C-BE32-E72D297353CC}">
              <c16:uniqueId val="{00000000-4607-4FF5-A367-41F8B9A89DE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607-4FF5-A367-41F8B9A89DE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607-4FF5-A367-41F8B9A89DE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415</c:v>
                </c:pt>
                <c:pt idx="3">
                  <c:v>462</c:v>
                </c:pt>
                <c:pt idx="6">
                  <c:v>478</c:v>
                </c:pt>
                <c:pt idx="9">
                  <c:v>481</c:v>
                </c:pt>
                <c:pt idx="12">
                  <c:v>472</c:v>
                </c:pt>
              </c:numCache>
            </c:numRef>
          </c:val>
          <c:extLst>
            <c:ext xmlns:c16="http://schemas.microsoft.com/office/drawing/2014/chart" uri="{C3380CC4-5D6E-409C-BE32-E72D297353CC}">
              <c16:uniqueId val="{00000003-4607-4FF5-A367-41F8B9A89DE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687</c:v>
                </c:pt>
                <c:pt idx="3">
                  <c:v>647</c:v>
                </c:pt>
                <c:pt idx="6">
                  <c:v>632</c:v>
                </c:pt>
                <c:pt idx="9">
                  <c:v>614</c:v>
                </c:pt>
                <c:pt idx="12">
                  <c:v>566</c:v>
                </c:pt>
              </c:numCache>
            </c:numRef>
          </c:val>
          <c:extLst>
            <c:ext xmlns:c16="http://schemas.microsoft.com/office/drawing/2014/chart" uri="{C3380CC4-5D6E-409C-BE32-E72D297353CC}">
              <c16:uniqueId val="{00000004-4607-4FF5-A367-41F8B9A89DE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33</c:v>
                </c:pt>
                <c:pt idx="3">
                  <c:v>17</c:v>
                </c:pt>
                <c:pt idx="6">
                  <c:v>0</c:v>
                </c:pt>
                <c:pt idx="9">
                  <c:v>0</c:v>
                </c:pt>
                <c:pt idx="12">
                  <c:v>0</c:v>
                </c:pt>
              </c:numCache>
            </c:numRef>
          </c:val>
          <c:extLst>
            <c:ext xmlns:c16="http://schemas.microsoft.com/office/drawing/2014/chart" uri="{C3380CC4-5D6E-409C-BE32-E72D297353CC}">
              <c16:uniqueId val="{00000005-4607-4FF5-A367-41F8B9A89DE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607-4FF5-A367-41F8B9A89DE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3148</c:v>
                </c:pt>
                <c:pt idx="3">
                  <c:v>3060</c:v>
                </c:pt>
                <c:pt idx="6">
                  <c:v>2961</c:v>
                </c:pt>
                <c:pt idx="9">
                  <c:v>2652</c:v>
                </c:pt>
                <c:pt idx="12">
                  <c:v>2425</c:v>
                </c:pt>
              </c:numCache>
            </c:numRef>
          </c:val>
          <c:extLst>
            <c:ext xmlns:c16="http://schemas.microsoft.com/office/drawing/2014/chart" uri="{C3380CC4-5D6E-409C-BE32-E72D297353CC}">
              <c16:uniqueId val="{00000007-4607-4FF5-A367-41F8B9A89DE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1131</c:v>
                </c:pt>
                <c:pt idx="2">
                  <c:v>#N/A</c:v>
                </c:pt>
                <c:pt idx="3">
                  <c:v>#N/A</c:v>
                </c:pt>
                <c:pt idx="4">
                  <c:v>1169</c:v>
                </c:pt>
                <c:pt idx="5">
                  <c:v>#N/A</c:v>
                </c:pt>
                <c:pt idx="6">
                  <c:v>#N/A</c:v>
                </c:pt>
                <c:pt idx="7">
                  <c:v>1130</c:v>
                </c:pt>
                <c:pt idx="8">
                  <c:v>#N/A</c:v>
                </c:pt>
                <c:pt idx="9">
                  <c:v>#N/A</c:v>
                </c:pt>
                <c:pt idx="10">
                  <c:v>1055</c:v>
                </c:pt>
                <c:pt idx="11">
                  <c:v>#N/A</c:v>
                </c:pt>
                <c:pt idx="12">
                  <c:v>#N/A</c:v>
                </c:pt>
                <c:pt idx="13">
                  <c:v>989</c:v>
                </c:pt>
                <c:pt idx="14">
                  <c:v>#N/A</c:v>
                </c:pt>
              </c:numCache>
            </c:numRef>
          </c:val>
          <c:smooth val="0"/>
          <c:extLst>
            <c:ext xmlns:c16="http://schemas.microsoft.com/office/drawing/2014/chart" uri="{C3380CC4-5D6E-409C-BE32-E72D297353CC}">
              <c16:uniqueId val="{00000008-4607-4FF5-A367-41F8B9A89DE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24880</c:v>
                </c:pt>
                <c:pt idx="5">
                  <c:v>23222</c:v>
                </c:pt>
                <c:pt idx="8">
                  <c:v>21279</c:v>
                </c:pt>
                <c:pt idx="11">
                  <c:v>19297</c:v>
                </c:pt>
                <c:pt idx="14">
                  <c:v>17690</c:v>
                </c:pt>
              </c:numCache>
            </c:numRef>
          </c:val>
          <c:extLst>
            <c:ext xmlns:c16="http://schemas.microsoft.com/office/drawing/2014/chart" uri="{C3380CC4-5D6E-409C-BE32-E72D297353CC}">
              <c16:uniqueId val="{00000000-EFEF-4E48-A5F1-2D751FA28B1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538</c:v>
                </c:pt>
                <c:pt idx="5">
                  <c:v>448</c:v>
                </c:pt>
                <c:pt idx="8">
                  <c:v>359</c:v>
                </c:pt>
                <c:pt idx="11">
                  <c:v>271</c:v>
                </c:pt>
                <c:pt idx="14">
                  <c:v>198</c:v>
                </c:pt>
              </c:numCache>
            </c:numRef>
          </c:val>
          <c:extLst>
            <c:ext xmlns:c16="http://schemas.microsoft.com/office/drawing/2014/chart" uri="{C3380CC4-5D6E-409C-BE32-E72D297353CC}">
              <c16:uniqueId val="{00000001-EFEF-4E48-A5F1-2D751FA28B1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8861</c:v>
                </c:pt>
                <c:pt idx="5">
                  <c:v>8804</c:v>
                </c:pt>
                <c:pt idx="8">
                  <c:v>9454</c:v>
                </c:pt>
                <c:pt idx="11">
                  <c:v>9936</c:v>
                </c:pt>
                <c:pt idx="14">
                  <c:v>10316</c:v>
                </c:pt>
              </c:numCache>
            </c:numRef>
          </c:val>
          <c:extLst>
            <c:ext xmlns:c16="http://schemas.microsoft.com/office/drawing/2014/chart" uri="{C3380CC4-5D6E-409C-BE32-E72D297353CC}">
              <c16:uniqueId val="{00000002-EFEF-4E48-A5F1-2D751FA28B1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52</c:v>
                </c:pt>
                <c:pt idx="3">
                  <c:v>0</c:v>
                </c:pt>
                <c:pt idx="6">
                  <c:v>0</c:v>
                </c:pt>
                <c:pt idx="9">
                  <c:v>0</c:v>
                </c:pt>
                <c:pt idx="12">
                  <c:v>0</c:v>
                </c:pt>
              </c:numCache>
            </c:numRef>
          </c:val>
          <c:extLst>
            <c:ext xmlns:c16="http://schemas.microsoft.com/office/drawing/2014/chart" uri="{C3380CC4-5D6E-409C-BE32-E72D297353CC}">
              <c16:uniqueId val="{00000003-EFEF-4E48-A5F1-2D751FA28B1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FEF-4E48-A5F1-2D751FA28B1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FEF-4E48-A5F1-2D751FA28B1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2922</c:v>
                </c:pt>
                <c:pt idx="3">
                  <c:v>2813</c:v>
                </c:pt>
                <c:pt idx="6">
                  <c:v>2757</c:v>
                </c:pt>
                <c:pt idx="9">
                  <c:v>2654</c:v>
                </c:pt>
                <c:pt idx="12">
                  <c:v>2506</c:v>
                </c:pt>
              </c:numCache>
            </c:numRef>
          </c:val>
          <c:extLst>
            <c:ext xmlns:c16="http://schemas.microsoft.com/office/drawing/2014/chart" uri="{C3380CC4-5D6E-409C-BE32-E72D297353CC}">
              <c16:uniqueId val="{00000006-EFEF-4E48-A5F1-2D751FA28B1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3271</c:v>
                </c:pt>
                <c:pt idx="3">
                  <c:v>3277</c:v>
                </c:pt>
                <c:pt idx="6">
                  <c:v>3176</c:v>
                </c:pt>
                <c:pt idx="9">
                  <c:v>3125</c:v>
                </c:pt>
                <c:pt idx="12">
                  <c:v>3188</c:v>
                </c:pt>
              </c:numCache>
            </c:numRef>
          </c:val>
          <c:extLst>
            <c:ext xmlns:c16="http://schemas.microsoft.com/office/drawing/2014/chart" uri="{C3380CC4-5D6E-409C-BE32-E72D297353CC}">
              <c16:uniqueId val="{00000007-EFEF-4E48-A5F1-2D751FA28B1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4844</c:v>
                </c:pt>
                <c:pt idx="3">
                  <c:v>3956</c:v>
                </c:pt>
                <c:pt idx="6">
                  <c:v>3192</c:v>
                </c:pt>
                <c:pt idx="9">
                  <c:v>2665</c:v>
                </c:pt>
                <c:pt idx="12">
                  <c:v>2196</c:v>
                </c:pt>
              </c:numCache>
            </c:numRef>
          </c:val>
          <c:extLst>
            <c:ext xmlns:c16="http://schemas.microsoft.com/office/drawing/2014/chart" uri="{C3380CC4-5D6E-409C-BE32-E72D297353CC}">
              <c16:uniqueId val="{00000008-EFEF-4E48-A5F1-2D751FA28B1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2</c:v>
                </c:pt>
                <c:pt idx="6">
                  <c:v>0</c:v>
                </c:pt>
                <c:pt idx="9">
                  <c:v>0</c:v>
                </c:pt>
                <c:pt idx="12">
                  <c:v>0</c:v>
                </c:pt>
              </c:numCache>
            </c:numRef>
          </c:val>
          <c:extLst>
            <c:ext xmlns:c16="http://schemas.microsoft.com/office/drawing/2014/chart" uri="{C3380CC4-5D6E-409C-BE32-E72D297353CC}">
              <c16:uniqueId val="{00000009-EFEF-4E48-A5F1-2D751FA28B1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22621</c:v>
                </c:pt>
                <c:pt idx="3">
                  <c:v>20491</c:v>
                </c:pt>
                <c:pt idx="6">
                  <c:v>17927</c:v>
                </c:pt>
                <c:pt idx="9">
                  <c:v>15530</c:v>
                </c:pt>
                <c:pt idx="12">
                  <c:v>13388</c:v>
                </c:pt>
              </c:numCache>
            </c:numRef>
          </c:val>
          <c:extLst>
            <c:ext xmlns:c16="http://schemas.microsoft.com/office/drawing/2014/chart" uri="{C3380CC4-5D6E-409C-BE32-E72D297353CC}">
              <c16:uniqueId val="{0000000A-EFEF-4E48-A5F1-2D751FA28B1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FEF-4E48-A5F1-2D751FA28B1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3913</c:v>
                </c:pt>
                <c:pt idx="1">
                  <c:v>4516</c:v>
                </c:pt>
                <c:pt idx="2">
                  <c:v>4769</c:v>
                </c:pt>
              </c:numCache>
            </c:numRef>
          </c:val>
          <c:extLst>
            <c:ext xmlns:c16="http://schemas.microsoft.com/office/drawing/2014/chart" uri="{C3380CC4-5D6E-409C-BE32-E72D297353CC}">
              <c16:uniqueId val="{00000000-C815-4BF5-B40B-67A9AD1EB1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10</c:v>
                </c:pt>
                <c:pt idx="1">
                  <c:v>10</c:v>
                </c:pt>
                <c:pt idx="2">
                  <c:v>10</c:v>
                </c:pt>
              </c:numCache>
            </c:numRef>
          </c:val>
          <c:extLst>
            <c:ext xmlns:c16="http://schemas.microsoft.com/office/drawing/2014/chart" uri="{C3380CC4-5D6E-409C-BE32-E72D297353CC}">
              <c16:uniqueId val="{00000001-C815-4BF5-B40B-67A9AD1EB1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6676</c:v>
                </c:pt>
                <c:pt idx="1">
                  <c:v>6426</c:v>
                </c:pt>
                <c:pt idx="2">
                  <c:v>6436</c:v>
                </c:pt>
              </c:numCache>
            </c:numRef>
          </c:val>
          <c:extLst>
            <c:ext xmlns:c16="http://schemas.microsoft.com/office/drawing/2014/chart" uri="{C3380CC4-5D6E-409C-BE32-E72D297353CC}">
              <c16:uniqueId val="{00000002-C815-4BF5-B40B-67A9AD1EB16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単年度の実質公債費比率は、元利償還金の額及び公営企業の地方債に対する繰入金の減少等により、前年度より</a:t>
          </a:r>
          <a:r>
            <a:rPr kumimoji="1" lang="en-US" altLang="ja-JP" sz="1400">
              <a:latin typeface="ＭＳ ゴシック" pitchFamily="49" charset="-128"/>
              <a:ea typeface="ＭＳ ゴシック" pitchFamily="49" charset="-128"/>
            </a:rPr>
            <a:t>0.7</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10.1</a:t>
          </a:r>
          <a:r>
            <a:rPr kumimoji="1" lang="ja-JP" altLang="en-US" sz="1400">
              <a:latin typeface="ＭＳ ゴシック" pitchFamily="49" charset="-128"/>
              <a:ea typeface="ＭＳ ゴシック" pitchFamily="49" charset="-128"/>
            </a:rPr>
            <a:t>％となった。</a:t>
          </a:r>
        </a:p>
        <a:p>
          <a:r>
            <a:rPr kumimoji="1" lang="ja-JP" altLang="en-US" sz="1400">
              <a:latin typeface="ＭＳ ゴシック" pitchFamily="49" charset="-128"/>
              <a:ea typeface="ＭＳ ゴシック" pitchFamily="49" charset="-128"/>
            </a:rPr>
            <a:t>　また、令和３年度から令和５年度の３ヵ年平均の実質公債費比率は、</a:t>
          </a:r>
          <a:r>
            <a:rPr kumimoji="1" lang="en-US" altLang="ja-JP" sz="1400">
              <a:latin typeface="ＭＳ ゴシック" pitchFamily="49" charset="-128"/>
              <a:ea typeface="ＭＳ ゴシック" pitchFamily="49" charset="-128"/>
            </a:rPr>
            <a:t>0.6</a:t>
          </a:r>
          <a:r>
            <a:rPr kumimoji="1" lang="ja-JP" altLang="en-US" sz="1400">
              <a:latin typeface="ＭＳ ゴシック" pitchFamily="49" charset="-128"/>
              <a:ea typeface="ＭＳ ゴシック" pitchFamily="49" charset="-128"/>
            </a:rPr>
            <a:t>ポイント改善し</a:t>
          </a:r>
          <a:r>
            <a:rPr kumimoji="1" lang="en-US" altLang="ja-JP" sz="1400">
              <a:latin typeface="ＭＳ ゴシック" pitchFamily="49" charset="-128"/>
              <a:ea typeface="ＭＳ ゴシック" pitchFamily="49" charset="-128"/>
            </a:rPr>
            <a:t>10.7</a:t>
          </a:r>
          <a:r>
            <a:rPr kumimoji="1" lang="ja-JP" altLang="en-US" sz="1400">
              <a:latin typeface="ＭＳ ゴシック" pitchFamily="49" charset="-128"/>
              <a:ea typeface="ＭＳ ゴシック" pitchFamily="49" charset="-128"/>
            </a:rPr>
            <a:t>％となった。</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平成</a:t>
          </a:r>
          <a:r>
            <a:rPr kumimoji="1" lang="en-US" altLang="ja-JP" sz="1000">
              <a:latin typeface="ＭＳ ゴシック" pitchFamily="49" charset="-128"/>
              <a:ea typeface="ＭＳ ゴシック" pitchFamily="49" charset="-128"/>
            </a:rPr>
            <a:t>23</a:t>
          </a:r>
          <a:r>
            <a:rPr kumimoji="1" lang="ja-JP" altLang="en-US" sz="1000">
              <a:latin typeface="ＭＳ ゴシック" pitchFamily="49" charset="-128"/>
              <a:ea typeface="ＭＳ ゴシック" pitchFamily="49" charset="-128"/>
            </a:rPr>
            <a:t>年度から平成</a:t>
          </a:r>
          <a:r>
            <a:rPr kumimoji="1" lang="en-US" altLang="ja-JP" sz="1000">
              <a:latin typeface="ＭＳ ゴシック" pitchFamily="49" charset="-128"/>
              <a:ea typeface="ＭＳ ゴシック" pitchFamily="49" charset="-128"/>
            </a:rPr>
            <a:t>26</a:t>
          </a:r>
          <a:r>
            <a:rPr kumimoji="1" lang="ja-JP" altLang="en-US" sz="1000">
              <a:latin typeface="ＭＳ ゴシック" pitchFamily="49" charset="-128"/>
              <a:ea typeface="ＭＳ ゴシック" pitchFamily="49" charset="-128"/>
            </a:rPr>
            <a:t>年度まで兵庫のじぎく債の発行を行っていたが、令和２年度の満期一括償還を以って、発行した兵庫のじぎく債はすべて完済となった。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については、減少傾向をたどり、マイナスとなっている。これは、これまでの長期債の繰上償還などによる一般会計の地方債残高の減少や、下水道事業会計の地方債残高の減少による公営企業会計などへの地方債償還分の繰入見込額の減少などによるものである。</a:t>
          </a:r>
        </a:p>
        <a:p>
          <a:r>
            <a:rPr kumimoji="1" lang="ja-JP" altLang="en-US" sz="1400">
              <a:latin typeface="ＭＳ ゴシック" pitchFamily="49" charset="-128"/>
              <a:ea typeface="ＭＳ ゴシック" pitchFamily="49" charset="-128"/>
            </a:rPr>
            <a:t>　引き続き、公債費の抑制や定員適正化計画の推進により、更なる健全財政の運営に努めていきたい。</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兵庫県朝来市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令和４年度末の基金残高</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万円に対し、令和５年度に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9,197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万円を取り崩した結果、令和５年度末の基金残高は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万円となり、前年度に比べ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6,353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基金の使途の明確化を図るため、各基金の目的に応じた事業に活用していく予定としている。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は主にふるさと寄附金による使途指定の事業へ充当を行っている。また、地域自治協議会への補助金財源として地域振興基金を繰入している。公共施設等総合管理基金は令和元年度に創設した基金であり、公共施設等総合管理計画（公共施設再配置計画）に基づき、既存施設の長寿命化、大規模改修、統廃合、除却と判定している施設に要する事業費の財源として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ふるさと創生基金について、ふるさと寄附金の事業充当残及び利子積立として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9,635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万円を積み立てし、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万円を事業に充当するため取り崩した。その他上記の事業等に充当している。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に創設した公共施設等総合管理基金については、公共施設等総合管理計画（公共施設再配置計画）に基づき、今後数年間に急増すると見込まれる公共施設の改修や統廃合などに要する事業費に対し適切に充当し、公共施設の適正管理推進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令和５年度は、令和４年度の決算剰余積立として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万円を財政調整基金に積み立てている。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％程度を目途に確保するよう努める。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基金利子積立による増。（百万円単位では増減なし。）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市場公募債等の償還方法が満期一括償還の場合には減債基金を活用し、財政状況の安定に努める。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28,239
27,795
403.06
20,753,733
19,992,731
626,484
12,166,584
13,387,725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３ヵ年平均では前年度から変更なく、単年度では前年度から</a:t>
          </a:r>
          <a:r>
            <a:rPr kumimoji="1" lang="en-US" altLang="ja-JP" sz="1300">
              <a:latin typeface="ＭＳ Ｐゴシック" panose="020B0600070205080204" pitchFamily="50" charset="-128"/>
              <a:ea typeface="ＭＳ Ｐゴシック" panose="020B0600070205080204" pitchFamily="50" charset="-128"/>
            </a:rPr>
            <a:t>0.005</a:t>
          </a:r>
          <a:r>
            <a:rPr kumimoji="1" lang="ja-JP" altLang="en-US" sz="1300">
              <a:latin typeface="ＭＳ Ｐゴシック" panose="020B0600070205080204" pitchFamily="50" charset="-128"/>
              <a:ea typeface="ＭＳ Ｐゴシック" panose="020B0600070205080204" pitchFamily="50" charset="-128"/>
            </a:rPr>
            <a:t>ポイント上昇している。</a:t>
          </a:r>
        </a:p>
        <a:p>
          <a:r>
            <a:rPr kumimoji="1" lang="ja-JP" altLang="en-US" sz="1300">
              <a:latin typeface="ＭＳ Ｐゴシック" panose="020B0600070205080204" pitchFamily="50" charset="-128"/>
              <a:ea typeface="ＭＳ Ｐゴシック" panose="020B0600070205080204" pitchFamily="50" charset="-128"/>
            </a:rPr>
            <a:t>　これは、基準財政収入額は地方消費税交付金の増などにより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％増加したのに対し、基準財政需要額は公債費の減などにより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％減少したことよる。</a:t>
          </a:r>
        </a:p>
        <a:p>
          <a:r>
            <a:rPr kumimoji="1" lang="ja-JP" altLang="en-US" sz="1300">
              <a:latin typeface="ＭＳ Ｐゴシック" panose="020B0600070205080204" pitchFamily="50" charset="-128"/>
              <a:ea typeface="ＭＳ Ｐゴシック" panose="020B0600070205080204" pitchFamily="50" charset="-128"/>
            </a:rPr>
            <a:t>　引き続き、定員適正化管理計画に基づいた職員数の管理や歳出の徹底的な見直しに努めるとともに、市税の徴収強化対策として徴収専門員の配置などにより歳入を確保し、財源の確保を図る。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159808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60558"/>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74735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04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159808</xdr:rowOff>
    </xdr:from>
    <xdr:to>
      <xdr:col>24</xdr:col>
      <xdr:colOff>12700</xdr:colOff>
      <xdr:row>35</xdr:row>
      <xdr:rowOff>159808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60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34925</xdr:rowOff>
    </xdr:from>
    <xdr:to>
      <xdr:col>23</xdr:col>
      <xdr:colOff>133350</xdr:colOff>
      <xdr:row>43</xdr:row>
      <xdr:rowOff>34925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0727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41927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34925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072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5292</xdr:rowOff>
    </xdr:from>
    <xdr:to>
      <xdr:col>19</xdr:col>
      <xdr:colOff>184150</xdr:colOff>
      <xdr:row>41</xdr:row>
      <xdr:rowOff>106892</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14817</xdr:rowOff>
    </xdr:from>
    <xdr:to>
      <xdr:col>15</xdr:col>
      <xdr:colOff>82550</xdr:colOff>
      <xdr:row>43</xdr:row>
      <xdr:rowOff>34925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156633</xdr:rowOff>
    </xdr:from>
    <xdr:to>
      <xdr:col>15</xdr:col>
      <xdr:colOff>133350</xdr:colOff>
      <xdr:row>41</xdr:row>
      <xdr:rowOff>86783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34925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871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136525</xdr:rowOff>
    </xdr:from>
    <xdr:to>
      <xdr:col>11</xdr:col>
      <xdr:colOff>82550</xdr:colOff>
      <xdr:row>41</xdr:row>
      <xdr:rowOff>66675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76852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76852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127652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155575</xdr:rowOff>
    </xdr:from>
    <xdr:to>
      <xdr:col>19</xdr:col>
      <xdr:colOff>184150</xdr:colOff>
      <xdr:row>43</xdr:row>
      <xdr:rowOff>85725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70502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135467</xdr:rowOff>
    </xdr:from>
    <xdr:to>
      <xdr:col>11</xdr:col>
      <xdr:colOff>82550</xdr:colOff>
      <xdr:row>43</xdr:row>
      <xdr:rowOff>65617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50394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前年度から</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ポイント上昇している。</a:t>
          </a:r>
        </a:p>
        <a:p>
          <a:r>
            <a:rPr kumimoji="1" lang="ja-JP" altLang="en-US" sz="1200">
              <a:latin typeface="ＭＳ Ｐゴシック" panose="020B0600070205080204" pitchFamily="50" charset="-128"/>
              <a:ea typeface="ＭＳ Ｐゴシック" panose="020B0600070205080204" pitchFamily="50" charset="-128"/>
            </a:rPr>
            <a:t>　これは、分子となる経常経費充当一般財源は、公債費の減などにより</a:t>
          </a:r>
          <a:r>
            <a:rPr kumimoji="1" lang="en-US" altLang="ja-JP" sz="1200">
              <a:latin typeface="ＭＳ Ｐゴシック" panose="020B0600070205080204" pitchFamily="50" charset="-128"/>
              <a:ea typeface="ＭＳ Ｐゴシック" panose="020B0600070205080204" pitchFamily="50" charset="-128"/>
            </a:rPr>
            <a:t>1.3</a:t>
          </a:r>
          <a:r>
            <a:rPr kumimoji="1" lang="ja-JP" altLang="en-US" sz="1200">
              <a:latin typeface="ＭＳ Ｐゴシック" panose="020B0600070205080204" pitchFamily="50" charset="-128"/>
              <a:ea typeface="ＭＳ Ｐゴシック" panose="020B0600070205080204" pitchFamily="50" charset="-128"/>
            </a:rPr>
            <a:t>％減少、分母となる経常一般財源等収入は、地方税及び普通交付税の減などにより</a:t>
          </a:r>
          <a:r>
            <a:rPr kumimoji="1" lang="en-US" altLang="ja-JP" sz="1200">
              <a:latin typeface="ＭＳ Ｐゴシック" panose="020B0600070205080204" pitchFamily="50" charset="-128"/>
              <a:ea typeface="ＭＳ Ｐゴシック" panose="020B0600070205080204" pitchFamily="50" charset="-128"/>
            </a:rPr>
            <a:t>2.3</a:t>
          </a:r>
          <a:r>
            <a:rPr kumimoji="1" lang="ja-JP" altLang="en-US" sz="1200">
              <a:latin typeface="ＭＳ Ｐゴシック" panose="020B0600070205080204" pitchFamily="50" charset="-128"/>
              <a:ea typeface="ＭＳ Ｐゴシック" panose="020B0600070205080204" pitchFamily="50" charset="-128"/>
            </a:rPr>
            <a:t>％減少となり、分母の減少率が分子の減少率を上回ったことによる。</a:t>
          </a:r>
        </a:p>
        <a:p>
          <a:r>
            <a:rPr kumimoji="1" lang="ja-JP" altLang="en-US" sz="1200">
              <a:latin typeface="ＭＳ Ｐゴシック" panose="020B0600070205080204" pitchFamily="50" charset="-128"/>
              <a:ea typeface="ＭＳ Ｐゴシック" panose="020B0600070205080204" pitchFamily="50" charset="-128"/>
            </a:rPr>
            <a:t>　令和５年度は、地方税及び普通交付税の減などにより上昇したが、今後においても、扶助費や補助費等の増加が予想されることから、引き続き経常経費の抑制や自主財源の確保に向けた取組を進めていかなければならないと考え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132504</xdr:rowOff>
    </xdr:from>
    <xdr:to>
      <xdr:col>23</xdr:col>
      <xdr:colOff>133350</xdr:colOff>
      <xdr:row>67</xdr:row>
      <xdr:rowOff>71967</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48054"/>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47431</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991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132504</xdr:rowOff>
    </xdr:from>
    <xdr:to>
      <xdr:col>24</xdr:col>
      <xdr:colOff>12700</xdr:colOff>
      <xdr:row>59</xdr:row>
      <xdr:rowOff>132504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48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84667</xdr:rowOff>
    </xdr:from>
    <xdr:to>
      <xdr:col>23</xdr:col>
      <xdr:colOff>133350</xdr:colOff>
      <xdr:row>62</xdr:row>
      <xdr:rowOff>157056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714567"/>
          <a:ext cx="8382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75794</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87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103717</xdr:rowOff>
    </xdr:from>
    <xdr:to>
      <xdr:col>23</xdr:col>
      <xdr:colOff>184150</xdr:colOff>
      <xdr:row>64</xdr:row>
      <xdr:rowOff>33867</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154094</xdr:rowOff>
    </xdr:from>
    <xdr:to>
      <xdr:col>19</xdr:col>
      <xdr:colOff>133350</xdr:colOff>
      <xdr:row>62</xdr:row>
      <xdr:rowOff>84667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41094"/>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77487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78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154094</xdr:rowOff>
    </xdr:from>
    <xdr:to>
      <xdr:col>15</xdr:col>
      <xdr:colOff>82550</xdr:colOff>
      <xdr:row>62</xdr:row>
      <xdr:rowOff>92710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441094"/>
          <a:ext cx="889000" cy="28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130827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92710</xdr:rowOff>
    </xdr:from>
    <xdr:to>
      <xdr:col>11</xdr:col>
      <xdr:colOff>31750</xdr:colOff>
      <xdr:row>62</xdr:row>
      <xdr:rowOff>157056</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722610"/>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47413</xdr:rowOff>
    </xdr:from>
    <xdr:to>
      <xdr:col>11</xdr:col>
      <xdr:colOff>82550</xdr:colOff>
      <xdr:row>63</xdr:row>
      <xdr:rowOff>149013</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133790</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135890</xdr:rowOff>
    </xdr:from>
    <xdr:to>
      <xdr:col>7</xdr:col>
      <xdr:colOff>31750</xdr:colOff>
      <xdr:row>64</xdr:row>
      <xdr:rowOff>66040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50817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102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106256</xdr:rowOff>
    </xdr:from>
    <xdr:to>
      <xdr:col>23</xdr:col>
      <xdr:colOff>184150</xdr:colOff>
      <xdr:row>63</xdr:row>
      <xdr:rowOff>36406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122783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8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145644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3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103294</xdr:rowOff>
    </xdr:from>
    <xdr:to>
      <xdr:col>15</xdr:col>
      <xdr:colOff>133350</xdr:colOff>
      <xdr:row>61</xdr:row>
      <xdr:rowOff>33444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9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43621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41910</xdr:rowOff>
    </xdr:from>
    <xdr:to>
      <xdr:col>11</xdr:col>
      <xdr:colOff>82550</xdr:colOff>
      <xdr:row>62</xdr:row>
      <xdr:rowOff>143510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153687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44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106256</xdr:rowOff>
    </xdr:from>
    <xdr:to>
      <xdr:col>7</xdr:col>
      <xdr:colOff>31750</xdr:colOff>
      <xdr:row>63</xdr:row>
      <xdr:rowOff>36406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46583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[223,519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9,597</a:t>
          </a:r>
          <a:r>
            <a:rPr kumimoji="1" lang="ja-JP" altLang="en-US" sz="1300">
              <a:latin typeface="ＭＳ Ｐゴシック" panose="020B0600070205080204" pitchFamily="50" charset="-128"/>
              <a:ea typeface="ＭＳ Ｐゴシック" panose="020B0600070205080204" pitchFamily="50" charset="-128"/>
            </a:rPr>
            <a:t>円の減となっている。</a:t>
          </a:r>
        </a:p>
        <a:p>
          <a:r>
            <a:rPr kumimoji="1" lang="ja-JP" altLang="en-US" sz="1300">
              <a:latin typeface="ＭＳ Ｐゴシック" panose="020B0600070205080204" pitchFamily="50" charset="-128"/>
              <a:ea typeface="ＭＳ Ｐゴシック" panose="020B0600070205080204" pitchFamily="50" charset="-128"/>
            </a:rPr>
            <a:t>　これは、人件費は微増しているのに対して、物件費が新型コロナウイルスワクチン接種事業の減などにより大幅に減少したことによる。</a:t>
          </a:r>
        </a:p>
        <a:p>
          <a:r>
            <a:rPr kumimoji="1" lang="ja-JP" altLang="en-US" sz="1300">
              <a:latin typeface="ＭＳ Ｐゴシック" panose="020B0600070205080204" pitchFamily="50" charset="-128"/>
              <a:ea typeface="ＭＳ Ｐゴシック" panose="020B0600070205080204" pitchFamily="50" charset="-128"/>
            </a:rPr>
            <a:t>　依然として類似団体と比べて高い状態であり、この要因としては、合併により複数保有することとなった類似施設の再配置・統合等が完了しておらず、その維持管理経費が嵩んでいることが考えられる。</a:t>
          </a:r>
        </a:p>
        <a:p>
          <a:r>
            <a:rPr kumimoji="1" lang="ja-JP" altLang="en-US" sz="1300">
              <a:latin typeface="ＭＳ Ｐゴシック" panose="020B0600070205080204" pitchFamily="50" charset="-128"/>
              <a:ea typeface="ＭＳ Ｐゴシック" panose="020B0600070205080204" pitchFamily="50" charset="-128"/>
            </a:rPr>
            <a:t>　公共施設等総合管理計画のもと施設の再配置等の検討を進め、維持管理費用の見直しなどにより経費の削減に努めたい。</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11512</xdr:rowOff>
    </xdr:from>
    <xdr:to>
      <xdr:col>23</xdr:col>
      <xdr:colOff>133350</xdr:colOff>
      <xdr:row>89</xdr:row>
      <xdr:rowOff>69645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4070412"/>
          <a:ext cx="0" cy="12582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41722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0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69645</xdr:rowOff>
    </xdr:from>
    <xdr:to>
      <xdr:col>24</xdr:col>
      <xdr:colOff>12700</xdr:colOff>
      <xdr:row>89</xdr:row>
      <xdr:rowOff>69645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28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97889</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813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11512</xdr:rowOff>
    </xdr:from>
    <xdr:to>
      <xdr:col>24</xdr:col>
      <xdr:colOff>12700</xdr:colOff>
      <xdr:row>82</xdr:row>
      <xdr:rowOff>11512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407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2178</xdr:rowOff>
    </xdr:from>
    <xdr:to>
      <xdr:col>23</xdr:col>
      <xdr:colOff>133350</xdr:colOff>
      <xdr:row>86</xdr:row>
      <xdr:rowOff>60072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746878"/>
          <a:ext cx="838200" cy="5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46251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766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29724</xdr:rowOff>
    </xdr:from>
    <xdr:to>
      <xdr:col>23</xdr:col>
      <xdr:colOff>184150</xdr:colOff>
      <xdr:row>84</xdr:row>
      <xdr:rowOff>131324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43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116060</xdr:rowOff>
    </xdr:from>
    <xdr:to>
      <xdr:col>19</xdr:col>
      <xdr:colOff>133350</xdr:colOff>
      <xdr:row>86</xdr:row>
      <xdr:rowOff>60072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689310"/>
          <a:ext cx="889000" cy="115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29868</xdr:rowOff>
    </xdr:from>
    <xdr:to>
      <xdr:col>19</xdr:col>
      <xdr:colOff>184150</xdr:colOff>
      <xdr:row>84</xdr:row>
      <xdr:rowOff>131468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43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141645</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00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44962</xdr:rowOff>
    </xdr:from>
    <xdr:to>
      <xdr:col>15</xdr:col>
      <xdr:colOff>82550</xdr:colOff>
      <xdr:row>85</xdr:row>
      <xdr:rowOff>116060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618212"/>
          <a:ext cx="889000" cy="7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155453</xdr:rowOff>
    </xdr:from>
    <xdr:to>
      <xdr:col>15</xdr:col>
      <xdr:colOff>133350</xdr:colOff>
      <xdr:row>84</xdr:row>
      <xdr:rowOff>85603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38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95780</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4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2504</xdr:rowOff>
    </xdr:from>
    <xdr:to>
      <xdr:col>11</xdr:col>
      <xdr:colOff>31750</xdr:colOff>
      <xdr:row>85</xdr:row>
      <xdr:rowOff>44962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575754"/>
          <a:ext cx="889000" cy="42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89288</xdr:rowOff>
    </xdr:from>
    <xdr:to>
      <xdr:col>11</xdr:col>
      <xdr:colOff>82550</xdr:colOff>
      <xdr:row>84</xdr:row>
      <xdr:rowOff>19438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3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29615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088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160665</xdr:rowOff>
    </xdr:from>
    <xdr:to>
      <xdr:col>7</xdr:col>
      <xdr:colOff>31750</xdr:colOff>
      <xdr:row>83</xdr:row>
      <xdr:rowOff>90815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21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100992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98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122828</xdr:rowOff>
    </xdr:from>
    <xdr:to>
      <xdr:col>23</xdr:col>
      <xdr:colOff>184150</xdr:colOff>
      <xdr:row>86</xdr:row>
      <xdr:rowOff>52978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69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85</xdr:row>
      <xdr:rowOff>94905</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66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9272</xdr:rowOff>
    </xdr:from>
    <xdr:to>
      <xdr:col>19</xdr:col>
      <xdr:colOff>184150</xdr:colOff>
      <xdr:row>86</xdr:row>
      <xdr:rowOff>110872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75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95649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84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65260</xdr:rowOff>
    </xdr:from>
    <xdr:to>
      <xdr:col>15</xdr:col>
      <xdr:colOff>133350</xdr:colOff>
      <xdr:row>85</xdr:row>
      <xdr:rowOff>166860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63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151637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72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165612</xdr:rowOff>
    </xdr:from>
    <xdr:to>
      <xdr:col>11</xdr:col>
      <xdr:colOff>82550</xdr:colOff>
      <xdr:row>85</xdr:row>
      <xdr:rowOff>95762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567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80539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65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123154</xdr:rowOff>
    </xdr:from>
    <xdr:to>
      <xdr:col>7</xdr:col>
      <xdr:colOff>31750</xdr:colOff>
      <xdr:row>85</xdr:row>
      <xdr:rowOff>53304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52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38081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611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昨年度に引き続き低下傾向にあり今年度も</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ポイント低下し、類似団体平均と比較しても</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今後、職員構成の変動が大きくなることが予想されるため、今後も一層の給与適正化に努め、住民に理解を得られる水準を維持していきたい。</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39688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11765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7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39688</xdr:rowOff>
    </xdr:from>
    <xdr:to>
      <xdr:col>81</xdr:col>
      <xdr:colOff>133350</xdr:colOff>
      <xdr:row>89</xdr:row>
      <xdr:rowOff>39688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9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148431</xdr:rowOff>
    </xdr:from>
    <xdr:to>
      <xdr:col>81</xdr:col>
      <xdr:colOff>44450</xdr:colOff>
      <xdr:row>83</xdr:row>
      <xdr:rowOff>163513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378781"/>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49071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508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76994</xdr:rowOff>
    </xdr:from>
    <xdr:to>
      <xdr:col>81</xdr:col>
      <xdr:colOff>95250</xdr:colOff>
      <xdr:row>85</xdr:row>
      <xdr:rowOff>7144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163513</xdr:rowOff>
    </xdr:from>
    <xdr:to>
      <xdr:col>77</xdr:col>
      <xdr:colOff>44450</xdr:colOff>
      <xdr:row>84</xdr:row>
      <xdr:rowOff>67469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393863"/>
          <a:ext cx="889000" cy="7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76994</xdr:rowOff>
    </xdr:from>
    <xdr:to>
      <xdr:col>77</xdr:col>
      <xdr:colOff>95250</xdr:colOff>
      <xdr:row>85</xdr:row>
      <xdr:rowOff>7144</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163371</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565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67469</xdr:rowOff>
    </xdr:from>
    <xdr:to>
      <xdr:col>72</xdr:col>
      <xdr:colOff>203200</xdr:colOff>
      <xdr:row>84</xdr:row>
      <xdr:rowOff>67469</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4692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76994</xdr:rowOff>
    </xdr:from>
    <xdr:to>
      <xdr:col>73</xdr:col>
      <xdr:colOff>44450</xdr:colOff>
      <xdr:row>85</xdr:row>
      <xdr:rowOff>7144</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7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163371</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565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67469</xdr:rowOff>
    </xdr:from>
    <xdr:to>
      <xdr:col>68</xdr:col>
      <xdr:colOff>152400</xdr:colOff>
      <xdr:row>84</xdr:row>
      <xdr:rowOff>82550</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69269"/>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107156</xdr:rowOff>
    </xdr:from>
    <xdr:to>
      <xdr:col>68</xdr:col>
      <xdr:colOff>203200</xdr:colOff>
      <xdr:row>85</xdr:row>
      <xdr:rowOff>37306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22083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107156</xdr:rowOff>
    </xdr:from>
    <xdr:to>
      <xdr:col>64</xdr:col>
      <xdr:colOff>152400</xdr:colOff>
      <xdr:row>85</xdr:row>
      <xdr:rowOff>37306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0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22083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595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97631</xdr:rowOff>
    </xdr:from>
    <xdr:to>
      <xdr:col>81</xdr:col>
      <xdr:colOff>95250</xdr:colOff>
      <xdr:row>84</xdr:row>
      <xdr:rowOff>27781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32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114158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17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112713</xdr:rowOff>
    </xdr:from>
    <xdr:to>
      <xdr:col>77</xdr:col>
      <xdr:colOff>95250</xdr:colOff>
      <xdr:row>84</xdr:row>
      <xdr:rowOff>42863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34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53040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111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16669</xdr:rowOff>
    </xdr:from>
    <xdr:to>
      <xdr:col>73</xdr:col>
      <xdr:colOff>44450</xdr:colOff>
      <xdr:row>84</xdr:row>
      <xdr:rowOff>118269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128446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18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16669</xdr:rowOff>
    </xdr:from>
    <xdr:to>
      <xdr:col>68</xdr:col>
      <xdr:colOff>203200</xdr:colOff>
      <xdr:row>84</xdr:row>
      <xdr:rowOff>118269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41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128446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87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31750</xdr:rowOff>
    </xdr:from>
    <xdr:to>
      <xdr:col>64</xdr:col>
      <xdr:colOff>152400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職員数自体は、退職による減が</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人、新規採用による増が</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人と、前年度に比べて１人の増となっており、前年度より</a:t>
          </a:r>
          <a:r>
            <a:rPr kumimoji="1" lang="en-US" altLang="ja-JP" sz="1300">
              <a:latin typeface="ＭＳ Ｐゴシック" panose="020B0600070205080204" pitchFamily="50" charset="-128"/>
              <a:ea typeface="ＭＳ Ｐゴシック" panose="020B0600070205080204" pitchFamily="50" charset="-128"/>
            </a:rPr>
            <a:t>0.05</a:t>
          </a:r>
          <a:r>
            <a:rPr kumimoji="1" lang="ja-JP" altLang="en-US" sz="1300">
              <a:latin typeface="ＭＳ Ｐゴシック" panose="020B0600070205080204" pitchFamily="50" charset="-128"/>
              <a:ea typeface="ＭＳ Ｐゴシック" panose="020B0600070205080204" pitchFamily="50" charset="-128"/>
            </a:rPr>
            <a:t>人増加している。</a:t>
          </a:r>
        </a:p>
        <a:p>
          <a:r>
            <a:rPr kumimoji="1" lang="ja-JP" altLang="en-US" sz="1300">
              <a:latin typeface="ＭＳ Ｐゴシック" panose="020B0600070205080204" pitchFamily="50" charset="-128"/>
              <a:ea typeface="ＭＳ Ｐゴシック" panose="020B0600070205080204" pitchFamily="50" charset="-128"/>
            </a:rPr>
            <a:t>　今後も組織や事務事業の見直し、定員適正化計画に基づいた職員採用など積極的な取り組みを行うなどして組織の適正な定員整理を行っていく。</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44027</xdr:rowOff>
    </xdr:from>
    <xdr:to>
      <xdr:col>81</xdr:col>
      <xdr:colOff>44450</xdr:colOff>
      <xdr:row>66</xdr:row>
      <xdr:rowOff>91742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9577"/>
          <a:ext cx="0" cy="1247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63819</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37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91742</xdr:rowOff>
    </xdr:from>
    <xdr:to>
      <xdr:col>81</xdr:col>
      <xdr:colOff>133350</xdr:colOff>
      <xdr:row>66</xdr:row>
      <xdr:rowOff>91742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0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130404</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44027</xdr:rowOff>
    </xdr:from>
    <xdr:to>
      <xdr:col>81</xdr:col>
      <xdr:colOff>133350</xdr:colOff>
      <xdr:row>59</xdr:row>
      <xdr:rowOff>44027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165100</xdr:rowOff>
    </xdr:from>
    <xdr:to>
      <xdr:col>81</xdr:col>
      <xdr:colOff>44450</xdr:colOff>
      <xdr:row>62</xdr:row>
      <xdr:rowOff>170845</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95000"/>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131069</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18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114542</xdr:rowOff>
    </xdr:from>
    <xdr:to>
      <xdr:col>81</xdr:col>
      <xdr:colOff>95250</xdr:colOff>
      <xdr:row>62</xdr:row>
      <xdr:rowOff>44692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165100</xdr:rowOff>
    </xdr:from>
    <xdr:to>
      <xdr:col>77</xdr:col>
      <xdr:colOff>44450</xdr:colOff>
      <xdr:row>63</xdr:row>
      <xdr:rowOff>544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79500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103051</xdr:rowOff>
    </xdr:from>
    <xdr:to>
      <xdr:col>77</xdr:col>
      <xdr:colOff>95250</xdr:colOff>
      <xdr:row>62</xdr:row>
      <xdr:rowOff>33201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43378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30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149013</xdr:rowOff>
    </xdr:from>
    <xdr:to>
      <xdr:col>72</xdr:col>
      <xdr:colOff>203200</xdr:colOff>
      <xdr:row>63</xdr:row>
      <xdr:rowOff>544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78913"/>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96157</xdr:rowOff>
    </xdr:from>
    <xdr:to>
      <xdr:col>73</xdr:col>
      <xdr:colOff>44450</xdr:colOff>
      <xdr:row>62</xdr:row>
      <xdr:rowOff>26307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36484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99604</xdr:rowOff>
    </xdr:from>
    <xdr:to>
      <xdr:col>68</xdr:col>
      <xdr:colOff>152400</xdr:colOff>
      <xdr:row>62</xdr:row>
      <xdr:rowOff>149013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29504"/>
          <a:ext cx="889000" cy="49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58238</xdr:rowOff>
    </xdr:from>
    <xdr:to>
      <xdr:col>68</xdr:col>
      <xdr:colOff>203200</xdr:colOff>
      <xdr:row>61</xdr:row>
      <xdr:rowOff>159838</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170015</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32959</xdr:rowOff>
    </xdr:from>
    <xdr:to>
      <xdr:col>64</xdr:col>
      <xdr:colOff>152400</xdr:colOff>
      <xdr:row>61</xdr:row>
      <xdr:rowOff>134559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9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144736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6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120045</xdr:rowOff>
    </xdr:from>
    <xdr:to>
      <xdr:col>81</xdr:col>
      <xdr:colOff>95250</xdr:colOff>
      <xdr:row>63</xdr:row>
      <xdr:rowOff>50195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4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92122</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22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114300</xdr:rowOff>
    </xdr:from>
    <xdr:to>
      <xdr:col>77</xdr:col>
      <xdr:colOff>95250</xdr:colOff>
      <xdr:row>63</xdr:row>
      <xdr:rowOff>44450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29227</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3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121194</xdr:rowOff>
    </xdr:from>
    <xdr:to>
      <xdr:col>73</xdr:col>
      <xdr:colOff>44450</xdr:colOff>
      <xdr:row>63</xdr:row>
      <xdr:rowOff>51344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36121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3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98213</xdr:rowOff>
    </xdr:from>
    <xdr:to>
      <xdr:col>68</xdr:col>
      <xdr:colOff>203200</xdr:colOff>
      <xdr:row>63</xdr:row>
      <xdr:rowOff>28363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13140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48804</xdr:rowOff>
    </xdr:from>
    <xdr:to>
      <xdr:col>64</xdr:col>
      <xdr:colOff>152400</xdr:colOff>
      <xdr:row>62</xdr:row>
      <xdr:rowOff>150404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135181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6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３ヵ年平均で前年度から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ポイント改善しており、単年度では元利償還金の額及び公営企業の地方債に対する繰入金の減などにより、前年度から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ポイント改善している。</a:t>
          </a:r>
        </a:p>
        <a:p>
          <a:r>
            <a:rPr kumimoji="1" lang="ja-JP" altLang="en-US" sz="1300">
              <a:latin typeface="ＭＳ Ｐゴシック" panose="020B0600070205080204" pitchFamily="50" charset="-128"/>
              <a:ea typeface="ＭＳ Ｐゴシック" panose="020B0600070205080204" pitchFamily="50" charset="-128"/>
            </a:rPr>
            <a:t>　実質公債費比率は、今後も改善傾向にあると見込んでいるが、地方債の計画的な発行と繰上償還の実施など実質公債費比率の抑制に向けた取組を進めていかなければならないと考えている。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65919</xdr:rowOff>
    </xdr:from>
    <xdr:to>
      <xdr:col>81</xdr:col>
      <xdr:colOff>44450</xdr:colOff>
      <xdr:row>45</xdr:row>
      <xdr:rowOff>97065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38119"/>
          <a:ext cx="0" cy="1574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152296</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981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65919</xdr:rowOff>
    </xdr:from>
    <xdr:to>
      <xdr:col>81</xdr:col>
      <xdr:colOff>133350</xdr:colOff>
      <xdr:row>36</xdr:row>
      <xdr:rowOff>65919</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38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151795</xdr:rowOff>
    </xdr:from>
    <xdr:to>
      <xdr:col>81</xdr:col>
      <xdr:colOff>44450</xdr:colOff>
      <xdr:row>43</xdr:row>
      <xdr:rowOff>49288</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6179800" y="7352695"/>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47672</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9056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31145</xdr:rowOff>
    </xdr:from>
    <xdr:to>
      <xdr:col>81</xdr:col>
      <xdr:colOff>95250</xdr:colOff>
      <xdr:row>41</xdr:row>
      <xdr:rowOff>132745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49288</xdr:rowOff>
    </xdr:from>
    <xdr:to>
      <xdr:col>77</xdr:col>
      <xdr:colOff>44450</xdr:colOff>
      <xdr:row>43</xdr:row>
      <xdr:rowOff>83759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8165</xdr:rowOff>
    </xdr:from>
    <xdr:to>
      <xdr:col>77</xdr:col>
      <xdr:colOff>95250</xdr:colOff>
      <xdr:row>41</xdr:row>
      <xdr:rowOff>109765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119942</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49288</xdr:rowOff>
    </xdr:from>
    <xdr:to>
      <xdr:col>72</xdr:col>
      <xdr:colOff>203200</xdr:colOff>
      <xdr:row>43</xdr:row>
      <xdr:rowOff>83759</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7421638"/>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168124</xdr:rowOff>
    </xdr:from>
    <xdr:to>
      <xdr:col>73</xdr:col>
      <xdr:colOff>44450</xdr:colOff>
      <xdr:row>41</xdr:row>
      <xdr:rowOff>98274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70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108451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163285</xdr:rowOff>
    </xdr:from>
    <xdr:to>
      <xdr:col>68</xdr:col>
      <xdr:colOff>152400</xdr:colOff>
      <xdr:row>43</xdr:row>
      <xdr:rowOff>49288</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7364185"/>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31145</xdr:rowOff>
    </xdr:from>
    <xdr:to>
      <xdr:col>68</xdr:col>
      <xdr:colOff>203200</xdr:colOff>
      <xdr:row>41</xdr:row>
      <xdr:rowOff>132745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706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142922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2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100088</xdr:rowOff>
    </xdr:from>
    <xdr:to>
      <xdr:col>64</xdr:col>
      <xdr:colOff>152400</xdr:colOff>
      <xdr:row>42</xdr:row>
      <xdr:rowOff>30238</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7129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40415</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898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100995</xdr:rowOff>
    </xdr:from>
    <xdr:to>
      <xdr:col>81</xdr:col>
      <xdr:colOff>95250</xdr:colOff>
      <xdr:row>43</xdr:row>
      <xdr:rowOff>31145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73072</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273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169938</xdr:rowOff>
    </xdr:from>
    <xdr:to>
      <xdr:col>77</xdr:col>
      <xdr:colOff>95250</xdr:colOff>
      <xdr:row>43</xdr:row>
      <xdr:rowOff>100088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84865</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57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32959</xdr:rowOff>
    </xdr:from>
    <xdr:to>
      <xdr:col>73</xdr:col>
      <xdr:colOff>44450</xdr:colOff>
      <xdr:row>43</xdr:row>
      <xdr:rowOff>134559</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119336</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169938</xdr:rowOff>
    </xdr:from>
    <xdr:to>
      <xdr:col>68</xdr:col>
      <xdr:colOff>203200</xdr:colOff>
      <xdr:row>43</xdr:row>
      <xdr:rowOff>100088</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84865</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112485</xdr:rowOff>
    </xdr:from>
    <xdr:to>
      <xdr:col>64</xdr:col>
      <xdr:colOff>152400</xdr:colOff>
      <xdr:row>43</xdr:row>
      <xdr:rowOff>42635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27412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7399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将来負担比率については前年度の△</a:t>
          </a:r>
          <a:r>
            <a:rPr kumimoji="1" lang="en-US" altLang="ja-JP" sz="1300">
              <a:latin typeface="ＭＳ Ｐゴシック" panose="020B0600070205080204" pitchFamily="50" charset="-128"/>
              <a:ea typeface="ＭＳ Ｐゴシック" panose="020B0600070205080204" pitchFamily="50" charset="-128"/>
            </a:rPr>
            <a:t>56.7</a:t>
          </a:r>
          <a:r>
            <a:rPr kumimoji="1" lang="ja-JP" altLang="en-US" sz="1300">
              <a:latin typeface="ＭＳ Ｐゴシック" panose="020B0600070205080204" pitchFamily="50" charset="-128"/>
              <a:ea typeface="ＭＳ Ｐゴシック" panose="020B0600070205080204" pitchFamily="50" charset="-128"/>
            </a:rPr>
            <a:t>％（表示上は「－」）から大幅に改善し、数値にして△</a:t>
          </a:r>
          <a:r>
            <a:rPr kumimoji="1" lang="en-US" altLang="ja-JP" sz="1300">
              <a:latin typeface="ＭＳ Ｐゴシック" panose="020B0600070205080204" pitchFamily="50" charset="-128"/>
              <a:ea typeface="ＭＳ Ｐゴシック" panose="020B0600070205080204" pitchFamily="50" charset="-128"/>
            </a:rPr>
            <a:t>70.9</a:t>
          </a:r>
          <a:r>
            <a:rPr kumimoji="1" lang="ja-JP" altLang="en-US" sz="1300">
              <a:latin typeface="ＭＳ Ｐゴシック" panose="020B0600070205080204" pitchFamily="50" charset="-128"/>
              <a:ea typeface="ＭＳ Ｐゴシック" panose="020B0600070205080204" pitchFamily="50" charset="-128"/>
            </a:rPr>
            <a:t>％（表示上は「－」）となっている。</a:t>
          </a:r>
        </a:p>
        <a:p>
          <a:r>
            <a:rPr kumimoji="1" lang="ja-JP" altLang="en-US" sz="1300">
              <a:latin typeface="ＭＳ Ｐゴシック" panose="020B0600070205080204" pitchFamily="50" charset="-128"/>
              <a:ea typeface="ＭＳ Ｐゴシック" panose="020B0600070205080204" pitchFamily="50" charset="-128"/>
            </a:rPr>
            <a:t>　これは、これまでの長期債の繰上償還等による一般会計の地方債残高の減少や、下水道事業会計の地方債残高が減少したことにより公営企業等の地方債に係る繰入見込額が減少したことなどによる。</a:t>
          </a:r>
        </a:p>
        <a:p>
          <a:r>
            <a:rPr kumimoji="1" lang="ja-JP" altLang="en-US" sz="1300">
              <a:latin typeface="ＭＳ Ｐゴシック" panose="020B0600070205080204" pitchFamily="50" charset="-128"/>
              <a:ea typeface="ＭＳ Ｐゴシック" panose="020B0600070205080204" pitchFamily="50" charset="-128"/>
            </a:rPr>
            <a:t>　今後も繰上償還の実施による公債費の削減や、定員適正化計画に基づき適切に職員数を管理するなど、将来負担の軽減に努める。</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86589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451100"/>
          <a:ext cx="0" cy="12359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58666</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659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86589</xdr:rowOff>
    </xdr:from>
    <xdr:to>
      <xdr:col>81</xdr:col>
      <xdr:colOff>133350</xdr:colOff>
      <xdr:row>21</xdr:row>
      <xdr:rowOff>86589</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687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55084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45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83007</xdr:rowOff>
    </xdr:from>
    <xdr:to>
      <xdr:col>81</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84938</xdr:rowOff>
    </xdr:from>
    <xdr:to>
      <xdr:col>77</xdr:col>
      <xdr:colOff>95250</xdr:colOff>
      <xdr:row>15</xdr:row>
      <xdr:rowOff>15088</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25265</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541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122580</xdr:rowOff>
    </xdr:from>
    <xdr:to>
      <xdr:col>73</xdr:col>
      <xdr:colOff>44450</xdr:colOff>
      <xdr:row>15</xdr:row>
      <xdr:rowOff>52730</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62907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8560</xdr:rowOff>
    </xdr:from>
    <xdr:to>
      <xdr:col>68</xdr:col>
      <xdr:colOff>203200</xdr:colOff>
      <xdr:row>15</xdr:row>
      <xdr:rowOff>110160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120337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68402</xdr:rowOff>
    </xdr:from>
    <xdr:to>
      <xdr:col>64</xdr:col>
      <xdr:colOff>152400</xdr:colOff>
      <xdr:row>15</xdr:row>
      <xdr:rowOff>170002</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8729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4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28,239
27,795
403.06
20,753,733
19,992,731
626,484
12,166,584
13,387,725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経常収支比率に占める人件費は、人事院勧告の反映や職員の年齢層の上昇に伴う正規職員人件費の増などにより、前年度から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ポイント上昇したが、類似団体平均も</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引き続き、定員適正化計画に基づき、適正な定員管理及び人件費の抑制に努めたい。</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23586</xdr:rowOff>
    </xdr:from>
    <xdr:to>
      <xdr:col>24</xdr:col>
      <xdr:colOff>25400</xdr:colOff>
      <xdr:row>41</xdr:row>
      <xdr:rowOff>4535</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509986"/>
          <a:ext cx="0" cy="1523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109963</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5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23586</xdr:rowOff>
    </xdr:from>
    <xdr:to>
      <xdr:col>24</xdr:col>
      <xdr:colOff>114300</xdr:colOff>
      <xdr:row>32</xdr:row>
      <xdr:rowOff>23586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509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75293</xdr:rowOff>
    </xdr:from>
    <xdr:to>
      <xdr:col>24</xdr:col>
      <xdr:colOff>25400</xdr:colOff>
      <xdr:row>35</xdr:row>
      <xdr:rowOff>151493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076043"/>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53720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225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81643</xdr:rowOff>
    </xdr:from>
    <xdr:to>
      <xdr:col>24</xdr:col>
      <xdr:colOff>76200</xdr:colOff>
      <xdr:row>37</xdr:row>
      <xdr:rowOff>11793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105228</xdr:rowOff>
    </xdr:from>
    <xdr:to>
      <xdr:col>19</xdr:col>
      <xdr:colOff>187325</xdr:colOff>
      <xdr:row>35</xdr:row>
      <xdr:rowOff>75293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34528"/>
          <a:ext cx="889000" cy="141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48986</xdr:rowOff>
    </xdr:from>
    <xdr:to>
      <xdr:col>20</xdr:col>
      <xdr:colOff>38100</xdr:colOff>
      <xdr:row>36</xdr:row>
      <xdr:rowOff>150586</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2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135363</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07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105228</xdr:rowOff>
    </xdr:from>
    <xdr:to>
      <xdr:col>15</xdr:col>
      <xdr:colOff>98425</xdr:colOff>
      <xdr:row>34</xdr:row>
      <xdr:rowOff>148772</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34528"/>
          <a:ext cx="8890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144236</xdr:rowOff>
    </xdr:from>
    <xdr:to>
      <xdr:col>15</xdr:col>
      <xdr:colOff>149225</xdr:colOff>
      <xdr:row>36</xdr:row>
      <xdr:rowOff>74386</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4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59163</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23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154214</xdr:rowOff>
    </xdr:from>
    <xdr:to>
      <xdr:col>11</xdr:col>
      <xdr:colOff>9525</xdr:colOff>
      <xdr:row>34</xdr:row>
      <xdr:rowOff>148772</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640614"/>
          <a:ext cx="889000" cy="337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81643</xdr:rowOff>
    </xdr:from>
    <xdr:to>
      <xdr:col>11</xdr:col>
      <xdr:colOff>60325</xdr:colOff>
      <xdr:row>37</xdr:row>
      <xdr:rowOff>11793</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168020</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4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13607</xdr:rowOff>
    </xdr:from>
    <xdr:to>
      <xdr:col>6</xdr:col>
      <xdr:colOff>171450</xdr:colOff>
      <xdr:row>35</xdr:row>
      <xdr:rowOff>115207</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1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99984</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0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100693</xdr:rowOff>
    </xdr:from>
    <xdr:to>
      <xdr:col>24</xdr:col>
      <xdr:colOff>76200</xdr:colOff>
      <xdr:row>36</xdr:row>
      <xdr:rowOff>30843</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117220</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4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24493</xdr:rowOff>
    </xdr:from>
    <xdr:to>
      <xdr:col>20</xdr:col>
      <xdr:colOff>38100</xdr:colOff>
      <xdr:row>35</xdr:row>
      <xdr:rowOff>126093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2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136270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794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54428</xdr:rowOff>
    </xdr:from>
    <xdr:to>
      <xdr:col>15</xdr:col>
      <xdr:colOff>149225</xdr:colOff>
      <xdr:row>34</xdr:row>
      <xdr:rowOff>156028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166205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65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97972</xdr:rowOff>
    </xdr:from>
    <xdr:to>
      <xdr:col>11</xdr:col>
      <xdr:colOff>60325</xdr:colOff>
      <xdr:row>35</xdr:row>
      <xdr:rowOff>28122</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2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38299</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9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103414</xdr:rowOff>
    </xdr:from>
    <xdr:to>
      <xdr:col>6</xdr:col>
      <xdr:colOff>171450</xdr:colOff>
      <xdr:row>33</xdr:row>
      <xdr:rowOff>33564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58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43741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358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経常収支比率に占める物件費は、公共施設等の光熱費の減などにより、前年度から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ポイントの減となったが、類似団体平均は</a:t>
          </a:r>
          <a:r>
            <a:rPr kumimoji="1" lang="en-US" altLang="ja-JP" sz="1200">
              <a:latin typeface="ＭＳ Ｐゴシック" panose="020B0600070205080204" pitchFamily="50" charset="-128"/>
              <a:ea typeface="ＭＳ Ｐゴシック" panose="020B0600070205080204" pitchFamily="50" charset="-128"/>
            </a:rPr>
            <a:t>0.3</a:t>
          </a:r>
          <a:r>
            <a:rPr kumimoji="1" lang="ja-JP" altLang="en-US" sz="1200">
              <a:latin typeface="ＭＳ Ｐゴシック" panose="020B0600070205080204" pitchFamily="50" charset="-128"/>
              <a:ea typeface="ＭＳ Ｐゴシック" panose="020B0600070205080204" pitchFamily="50" charset="-128"/>
            </a:rPr>
            <a:t>ポイント上昇しており、類似団体平均を</a:t>
          </a:r>
          <a:r>
            <a:rPr kumimoji="1" lang="en-US" altLang="ja-JP" sz="1200">
              <a:latin typeface="ＭＳ Ｐゴシック" panose="020B0600070205080204" pitchFamily="50" charset="-128"/>
              <a:ea typeface="ＭＳ Ｐゴシック" panose="020B0600070205080204" pitchFamily="50" charset="-128"/>
            </a:rPr>
            <a:t>6.0</a:t>
          </a:r>
          <a:r>
            <a:rPr kumimoji="1" lang="ja-JP" altLang="en-US" sz="1200">
              <a:latin typeface="ＭＳ Ｐゴシック" panose="020B0600070205080204" pitchFamily="50" charset="-128"/>
              <a:ea typeface="ＭＳ Ｐゴシック" panose="020B0600070205080204" pitchFamily="50" charset="-128"/>
            </a:rPr>
            <a:t>ポイント下回っている。</a:t>
          </a:r>
        </a:p>
        <a:p>
          <a:r>
            <a:rPr kumimoji="1" lang="ja-JP" altLang="en-US" sz="1200">
              <a:latin typeface="ＭＳ Ｐゴシック" panose="020B0600070205080204" pitchFamily="50" charset="-128"/>
              <a:ea typeface="ＭＳ Ｐゴシック" panose="020B0600070205080204" pitchFamily="50" charset="-128"/>
            </a:rPr>
            <a:t>　業務の外部委託や指定管理者制度の導入、経常経費の見直しなど行財政改革の取組による一定の効果があるものの、合併団体であるため類似施設を複数保有するなど、運営や維持管理費が嵩む傾向にあることから、これらの施設の再配置の検討、更なる経費節減の取組を進めていきたい。</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3012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11447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39370</xdr:rowOff>
    </xdr:from>
    <xdr:to>
      <xdr:col>82</xdr:col>
      <xdr:colOff>196850</xdr:colOff>
      <xdr:row>21</xdr:row>
      <xdr:rowOff>39370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87647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73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1270</xdr:rowOff>
    </xdr:from>
    <xdr:to>
      <xdr:col>82</xdr:col>
      <xdr:colOff>196850</xdr:colOff>
      <xdr:row>13</xdr:row>
      <xdr:rowOff>1270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30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111760</xdr:rowOff>
    </xdr:from>
    <xdr:to>
      <xdr:col>82</xdr:col>
      <xdr:colOff>107950</xdr:colOff>
      <xdr:row>14</xdr:row>
      <xdr:rowOff>119380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120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147337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90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35560</xdr:rowOff>
    </xdr:from>
    <xdr:to>
      <xdr:col>78</xdr:col>
      <xdr:colOff>69850</xdr:colOff>
      <xdr:row>14</xdr:row>
      <xdr:rowOff>119380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358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43180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35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43180</xdr:rowOff>
    </xdr:from>
    <xdr:to>
      <xdr:col>69</xdr:col>
      <xdr:colOff>92075</xdr:colOff>
      <xdr:row>15</xdr:row>
      <xdr:rowOff>85090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434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83820</xdr:rowOff>
    </xdr:from>
    <xdr:to>
      <xdr:col>69</xdr:col>
      <xdr:colOff>142875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170197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41910</xdr:rowOff>
    </xdr:from>
    <xdr:to>
      <xdr:col>65</xdr:col>
      <xdr:colOff>53975</xdr:colOff>
      <xdr:row>17</xdr:row>
      <xdr:rowOff>143510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128287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60960</xdr:rowOff>
    </xdr:from>
    <xdr:to>
      <xdr:col>82</xdr:col>
      <xdr:colOff>158750</xdr:colOff>
      <xdr:row>14</xdr:row>
      <xdr:rowOff>162560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77487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0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68580</xdr:rowOff>
    </xdr:from>
    <xdr:to>
      <xdr:col>78</xdr:col>
      <xdr:colOff>120650</xdr:colOff>
      <xdr:row>14</xdr:row>
      <xdr:rowOff>170180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6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8907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37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156210</xdr:rowOff>
    </xdr:from>
    <xdr:to>
      <xdr:col>74</xdr:col>
      <xdr:colOff>31750</xdr:colOff>
      <xdr:row>14</xdr:row>
      <xdr:rowOff>86360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96537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34290</xdr:rowOff>
    </xdr:from>
    <xdr:to>
      <xdr:col>65</xdr:col>
      <xdr:colOff>53975</xdr:colOff>
      <xdr:row>15</xdr:row>
      <xdr:rowOff>135890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0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146067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7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経常収支比率に占める扶助費は、高校生等医療費助成事業の増などにより、前年度から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ポイント上昇したが、類似団体平均も</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引き続き、適正な執行管理に努めたい。</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91622</xdr:rowOff>
    </xdr:from>
    <xdr:to>
      <xdr:col>24</xdr:col>
      <xdr:colOff>25400</xdr:colOff>
      <xdr:row>60</xdr:row>
      <xdr:rowOff>132443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78472"/>
          <a:ext cx="0" cy="1240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6549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91622</xdr:rowOff>
    </xdr:from>
    <xdr:to>
      <xdr:col>24</xdr:col>
      <xdr:colOff>114300</xdr:colOff>
      <xdr:row>53</xdr:row>
      <xdr:rowOff>91622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170543</xdr:rowOff>
    </xdr:from>
    <xdr:to>
      <xdr:col>24</xdr:col>
      <xdr:colOff>25400</xdr:colOff>
      <xdr:row>55</xdr:row>
      <xdr:rowOff>53522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428843"/>
          <a:ext cx="8382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148772</xdr:rowOff>
    </xdr:from>
    <xdr:to>
      <xdr:col>19</xdr:col>
      <xdr:colOff>187325</xdr:colOff>
      <xdr:row>54</xdr:row>
      <xdr:rowOff>170543</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07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78922</xdr:rowOff>
    </xdr:from>
    <xdr:to>
      <xdr:col>20</xdr:col>
      <xdr:colOff>38100</xdr:colOff>
      <xdr:row>56</xdr:row>
      <xdr:rowOff>9072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165299</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59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148772</xdr:rowOff>
    </xdr:from>
    <xdr:to>
      <xdr:col>15</xdr:col>
      <xdr:colOff>98425</xdr:colOff>
      <xdr:row>54</xdr:row>
      <xdr:rowOff>170543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407072"/>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53522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428843"/>
          <a:ext cx="889000" cy="54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111578</xdr:rowOff>
    </xdr:from>
    <xdr:to>
      <xdr:col>11</xdr:col>
      <xdr:colOff>60325</xdr:colOff>
      <xdr:row>56</xdr:row>
      <xdr:rowOff>41728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26505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119743</xdr:rowOff>
    </xdr:from>
    <xdr:to>
      <xdr:col>20</xdr:col>
      <xdr:colOff>38100</xdr:colOff>
      <xdr:row>55</xdr:row>
      <xdr:rowOff>49893</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60070</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146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119743</xdr:rowOff>
    </xdr:from>
    <xdr:to>
      <xdr:col>11</xdr:col>
      <xdr:colOff>60325</xdr:colOff>
      <xdr:row>55</xdr:row>
      <xdr:rowOff>49893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60070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経常収支比率に占めるその他は、後期高齢者医療広域連合納付金の増などにより、前年度から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ポイント上昇しており、類似団体平均を</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その他については、その大半が繰出金であり、介護保険事業や後期高齢者医療事業等の他会計へ繰出を行っている。</a:t>
          </a:r>
        </a:p>
        <a:p>
          <a:r>
            <a:rPr kumimoji="1" lang="ja-JP" altLang="en-US" sz="1300">
              <a:latin typeface="ＭＳ Ｐゴシック" panose="020B0600070205080204" pitchFamily="50" charset="-128"/>
              <a:ea typeface="ＭＳ Ｐゴシック" panose="020B0600070205080204" pitchFamily="50" charset="-128"/>
            </a:rPr>
            <a:t>　今後も過大な数値になることのないよう、引き続き適正な他会計への繰出を行っていきたい。</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2405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72407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0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100330</xdr:rowOff>
    </xdr:from>
    <xdr:to>
      <xdr:col>82</xdr:col>
      <xdr:colOff>196850</xdr:colOff>
      <xdr:row>61</xdr:row>
      <xdr:rowOff>100330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58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68597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153670</xdr:rowOff>
    </xdr:from>
    <xdr:to>
      <xdr:col>82</xdr:col>
      <xdr:colOff>196850</xdr:colOff>
      <xdr:row>53</xdr:row>
      <xdr:rowOff>153670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54</xdr:row>
      <xdr:rowOff>165100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853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158767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54</xdr:row>
      <xdr:rowOff>127000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3700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109237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1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54</xdr:row>
      <xdr:rowOff>111760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362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104140</xdr:rowOff>
    </xdr:from>
    <xdr:to>
      <xdr:col>69</xdr:col>
      <xdr:colOff>92075</xdr:colOff>
      <xdr:row>54</xdr:row>
      <xdr:rowOff>104140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362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116857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160020</xdr:rowOff>
    </xdr:from>
    <xdr:to>
      <xdr:col>65</xdr:col>
      <xdr:colOff>53975</xdr:colOff>
      <xdr:row>57</xdr:row>
      <xdr:rowOff>90170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74947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4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114300</xdr:rowOff>
    </xdr:from>
    <xdr:to>
      <xdr:col>82</xdr:col>
      <xdr:colOff>158750</xdr:colOff>
      <xdr:row>55</xdr:row>
      <xdr:rowOff>44450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130827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10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60960</xdr:rowOff>
    </xdr:from>
    <xdr:to>
      <xdr:col>74</xdr:col>
      <xdr:colOff>31750</xdr:colOff>
      <xdr:row>54</xdr:row>
      <xdr:rowOff>162560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8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53340</xdr:rowOff>
    </xdr:from>
    <xdr:to>
      <xdr:col>69</xdr:col>
      <xdr:colOff>142875</xdr:colOff>
      <xdr:row>54</xdr:row>
      <xdr:rowOff>154940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165117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53340</xdr:rowOff>
    </xdr:from>
    <xdr:to>
      <xdr:col>65</xdr:col>
      <xdr:colOff>53975</xdr:colOff>
      <xdr:row>54</xdr:row>
      <xdr:rowOff>154940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165117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経常収支比率に占める補助費等は、一部事務組合の経常経費にかかる負担金の増などにより、前年度から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7.5</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引き続き、適正な執行管理に努めたい。</a:t>
          </a: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124714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96791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124714</xdr:rowOff>
    </xdr:from>
    <xdr:to>
      <xdr:col>82</xdr:col>
      <xdr:colOff>196850</xdr:colOff>
      <xdr:row>41</xdr:row>
      <xdr:rowOff>124714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19558</xdr:rowOff>
    </xdr:from>
    <xdr:to>
      <xdr:col>82</xdr:col>
      <xdr:colOff>107950</xdr:colOff>
      <xdr:row>39</xdr:row>
      <xdr:rowOff>46990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70610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12717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108712</xdr:rowOff>
    </xdr:from>
    <xdr:to>
      <xdr:col>78</xdr:col>
      <xdr:colOff>69850</xdr:colOff>
      <xdr:row>39</xdr:row>
      <xdr:rowOff>19558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238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153924</xdr:rowOff>
    </xdr:from>
    <xdr:to>
      <xdr:col>78</xdr:col>
      <xdr:colOff>120650</xdr:colOff>
      <xdr:row>37</xdr:row>
      <xdr:rowOff>84074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94251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108712</xdr:rowOff>
    </xdr:from>
    <xdr:to>
      <xdr:col>73</xdr:col>
      <xdr:colOff>180975</xdr:colOff>
      <xdr:row>38</xdr:row>
      <xdr:rowOff>163576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238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131064</xdr:rowOff>
    </xdr:from>
    <xdr:to>
      <xdr:col>74</xdr:col>
      <xdr:colOff>31750</xdr:colOff>
      <xdr:row>37</xdr:row>
      <xdr:rowOff>61214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131572</xdr:rowOff>
    </xdr:from>
    <xdr:to>
      <xdr:col>69</xdr:col>
      <xdr:colOff>92075</xdr:colOff>
      <xdr:row>38</xdr:row>
      <xdr:rowOff>163576</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646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14478</xdr:rowOff>
    </xdr:from>
    <xdr:to>
      <xdr:col>69</xdr:col>
      <xdr:colOff>142875</xdr:colOff>
      <xdr:row>37</xdr:row>
      <xdr:rowOff>116078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126255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71391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167640</xdr:rowOff>
    </xdr:from>
    <xdr:to>
      <xdr:col>82</xdr:col>
      <xdr:colOff>158750</xdr:colOff>
      <xdr:row>39</xdr:row>
      <xdr:rowOff>97790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139717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140208</xdr:rowOff>
    </xdr:from>
    <xdr:to>
      <xdr:col>78</xdr:col>
      <xdr:colOff>120650</xdr:colOff>
      <xdr:row>39</xdr:row>
      <xdr:rowOff>70358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55135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7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57912</xdr:rowOff>
    </xdr:from>
    <xdr:to>
      <xdr:col>74</xdr:col>
      <xdr:colOff>31750</xdr:colOff>
      <xdr:row>38</xdr:row>
      <xdr:rowOff>159512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144289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112776</xdr:rowOff>
    </xdr:from>
    <xdr:to>
      <xdr:col>69</xdr:col>
      <xdr:colOff>142875</xdr:colOff>
      <xdr:row>39</xdr:row>
      <xdr:rowOff>42926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27703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80772</xdr:rowOff>
    </xdr:from>
    <xdr:to>
      <xdr:col>65</xdr:col>
      <xdr:colOff>53975</xdr:colOff>
      <xdr:row>39</xdr:row>
      <xdr:rowOff>10922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59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167149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地方債の計画的な発行と繰上償還の実施などの取組により、前年度から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ポイントの減となったが、合併前に実施した大型事業や、近年の大規模投資事業により、依然として類似団体平均に比べ</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ポイント高い状況である。</a:t>
          </a:r>
        </a:p>
        <a:p>
          <a:r>
            <a:rPr kumimoji="1" lang="ja-JP" altLang="en-US" sz="1300">
              <a:latin typeface="ＭＳ Ｐゴシック" panose="020B0600070205080204" pitchFamily="50" charset="-128"/>
              <a:ea typeface="ＭＳ Ｐゴシック" panose="020B0600070205080204" pitchFamily="50" charset="-128"/>
            </a:rPr>
            <a:t>　引き続き、財政的に有利な地方債の活用、計画的な繰上償還の実施により改善を図り、類似団体平均に近づくよう努めたい。</a:t>
          </a: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154432</xdr:rowOff>
    </xdr:from>
    <xdr:to>
      <xdr:col>24</xdr:col>
      <xdr:colOff>25400</xdr:colOff>
      <xdr:row>80</xdr:row>
      <xdr:rowOff>113285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841732"/>
          <a:ext cx="0" cy="987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85362</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113285</xdr:rowOff>
    </xdr:from>
    <xdr:to>
      <xdr:col>24</xdr:col>
      <xdr:colOff>114300</xdr:colOff>
      <xdr:row>80</xdr:row>
      <xdr:rowOff>113285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69359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154432</xdr:rowOff>
    </xdr:from>
    <xdr:to>
      <xdr:col>24</xdr:col>
      <xdr:colOff>114300</xdr:colOff>
      <xdr:row>74</xdr:row>
      <xdr:rowOff>154432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94996</xdr:rowOff>
    </xdr:from>
    <xdr:to>
      <xdr:col>24</xdr:col>
      <xdr:colOff>25400</xdr:colOff>
      <xdr:row>78</xdr:row>
      <xdr:rowOff>154432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6809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131590</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161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115063</xdr:rowOff>
    </xdr:from>
    <xdr:to>
      <xdr:col>24</xdr:col>
      <xdr:colOff>76200</xdr:colOff>
      <xdr:row>78</xdr:row>
      <xdr:rowOff>45213</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31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154432</xdr:rowOff>
    </xdr:from>
    <xdr:to>
      <xdr:col>19</xdr:col>
      <xdr:colOff>187325</xdr:colOff>
      <xdr:row>79</xdr:row>
      <xdr:rowOff>37846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52753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110489</xdr:rowOff>
    </xdr:from>
    <xdr:to>
      <xdr:col>20</xdr:col>
      <xdr:colOff>38100</xdr:colOff>
      <xdr:row>78</xdr:row>
      <xdr:rowOff>40639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50816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81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37846</xdr:rowOff>
    </xdr:from>
    <xdr:to>
      <xdr:col>15</xdr:col>
      <xdr:colOff>98425</xdr:colOff>
      <xdr:row>79</xdr:row>
      <xdr:rowOff>115570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58239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73913</xdr:rowOff>
    </xdr:from>
    <xdr:to>
      <xdr:col>15</xdr:col>
      <xdr:colOff>149225</xdr:colOff>
      <xdr:row>78</xdr:row>
      <xdr:rowOff>4063</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14240</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80</xdr:row>
      <xdr:rowOff>3556</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6601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119635</xdr:rowOff>
    </xdr:from>
    <xdr:to>
      <xdr:col>11</xdr:col>
      <xdr:colOff>60325</xdr:colOff>
      <xdr:row>78</xdr:row>
      <xdr:rowOff>49785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59962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119635</xdr:rowOff>
    </xdr:from>
    <xdr:to>
      <xdr:col>6</xdr:col>
      <xdr:colOff>171450</xdr:colOff>
      <xdr:row>78</xdr:row>
      <xdr:rowOff>49785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59962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9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44196</xdr:rowOff>
    </xdr:from>
    <xdr:to>
      <xdr:col>24</xdr:col>
      <xdr:colOff>76200</xdr:colOff>
      <xdr:row>78</xdr:row>
      <xdr:rowOff>145796</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16273</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103632</xdr:rowOff>
    </xdr:from>
    <xdr:to>
      <xdr:col>20</xdr:col>
      <xdr:colOff>38100</xdr:colOff>
      <xdr:row>79</xdr:row>
      <xdr:rowOff>33782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76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18559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563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158496</xdr:rowOff>
    </xdr:from>
    <xdr:to>
      <xdr:col>15</xdr:col>
      <xdr:colOff>149225</xdr:colOff>
      <xdr:row>79</xdr:row>
      <xdr:rowOff>88646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531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73423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617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64770</xdr:rowOff>
    </xdr:from>
    <xdr:to>
      <xdr:col>11</xdr:col>
      <xdr:colOff>60325</xdr:colOff>
      <xdr:row>79</xdr:row>
      <xdr:rowOff>166370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151147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124206</xdr:rowOff>
    </xdr:from>
    <xdr:to>
      <xdr:col>6</xdr:col>
      <xdr:colOff>171450</xdr:colOff>
      <xdr:row>80</xdr:row>
      <xdr:rowOff>54356</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66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39133</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75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経常収支比率に占める公債費以外は、前年度から</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これらの経費の適正な執行管理に努め、事務事業の減少を図っていく中で、引き続き経常経費の抑制を図りたい。</a:t>
          </a: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46990</xdr:rowOff>
    </xdr:from>
    <xdr:to>
      <xdr:col>82</xdr:col>
      <xdr:colOff>107950</xdr:colOff>
      <xdr:row>80</xdr:row>
      <xdr:rowOff>163576</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05740"/>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135653</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851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163576</xdr:rowOff>
    </xdr:from>
    <xdr:to>
      <xdr:col>82</xdr:col>
      <xdr:colOff>196850</xdr:colOff>
      <xdr:row>80</xdr:row>
      <xdr:rowOff>163576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879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133367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4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46990</xdr:rowOff>
    </xdr:from>
    <xdr:to>
      <xdr:col>82</xdr:col>
      <xdr:colOff>196850</xdr:colOff>
      <xdr:row>75</xdr:row>
      <xdr:rowOff>46990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0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76</xdr:row>
      <xdr:rowOff>40132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69748"/>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158005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88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14478</xdr:rowOff>
    </xdr:from>
    <xdr:to>
      <xdr:col>82</xdr:col>
      <xdr:colOff>158750</xdr:colOff>
      <xdr:row>77</xdr:row>
      <xdr:rowOff>116078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1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72136</xdr:rowOff>
    </xdr:from>
    <xdr:to>
      <xdr:col>78</xdr:col>
      <xdr:colOff>69850</xdr:colOff>
      <xdr:row>75</xdr:row>
      <xdr:rowOff>110998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75943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126492</xdr:rowOff>
    </xdr:from>
    <xdr:to>
      <xdr:col>78</xdr:col>
      <xdr:colOff>120650</xdr:colOff>
      <xdr:row>77</xdr:row>
      <xdr:rowOff>56642</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5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41419</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43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72136</xdr:rowOff>
    </xdr:from>
    <xdr:to>
      <xdr:col>73</xdr:col>
      <xdr:colOff>180975</xdr:colOff>
      <xdr:row>74</xdr:row>
      <xdr:rowOff>154432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75943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169926</xdr:rowOff>
    </xdr:from>
    <xdr:to>
      <xdr:col>74</xdr:col>
      <xdr:colOff>31750</xdr:colOff>
      <xdr:row>76</xdr:row>
      <xdr:rowOff>100076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2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84853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15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131572</xdr:rowOff>
    </xdr:from>
    <xdr:to>
      <xdr:col>69</xdr:col>
      <xdr:colOff>92075</xdr:colOff>
      <xdr:row>74</xdr:row>
      <xdr:rowOff>154432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28188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149352</xdr:rowOff>
    </xdr:from>
    <xdr:to>
      <xdr:col>69</xdr:col>
      <xdr:colOff>142875</xdr:colOff>
      <xdr:row>77</xdr:row>
      <xdr:rowOff>79502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64279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65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28194</xdr:rowOff>
    </xdr:from>
    <xdr:to>
      <xdr:col>65</xdr:col>
      <xdr:colOff>53975</xdr:colOff>
      <xdr:row>77</xdr:row>
      <xdr:rowOff>129794</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114571</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60198</xdr:rowOff>
    </xdr:from>
    <xdr:to>
      <xdr:col>78</xdr:col>
      <xdr:colOff>120650</xdr:colOff>
      <xdr:row>75</xdr:row>
      <xdr:rowOff>161798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525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878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21336</xdr:rowOff>
    </xdr:from>
    <xdr:to>
      <xdr:col>74</xdr:col>
      <xdr:colOff>31750</xdr:colOff>
      <xdr:row>74</xdr:row>
      <xdr:rowOff>122936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0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133113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47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103632</xdr:rowOff>
    </xdr:from>
    <xdr:to>
      <xdr:col>69</xdr:col>
      <xdr:colOff>142875</xdr:colOff>
      <xdr:row>75</xdr:row>
      <xdr:rowOff>33782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80772</xdr:rowOff>
    </xdr:from>
    <xdr:to>
      <xdr:col>65</xdr:col>
      <xdr:colOff>53975</xdr:colOff>
      <xdr:row>75</xdr:row>
      <xdr:rowOff>10922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76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21099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53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81082</xdr:rowOff>
    </xdr:from>
    <xdr:to>
      <xdr:col>29</xdr:col>
      <xdr:colOff>127000</xdr:colOff>
      <xdr:row>20</xdr:row>
      <xdr:rowOff>102509</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14657"/>
          <a:ext cx="0" cy="156447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74586</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51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102509</xdr:rowOff>
    </xdr:from>
    <xdr:to>
      <xdr:col>30</xdr:col>
      <xdr:colOff>25400</xdr:colOff>
      <xdr:row>20</xdr:row>
      <xdr:rowOff>102509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791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167459</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58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81082</xdr:rowOff>
    </xdr:from>
    <xdr:to>
      <xdr:col>30</xdr:col>
      <xdr:colOff>25400</xdr:colOff>
      <xdr:row>11</xdr:row>
      <xdr:rowOff>81082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146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50526</xdr:rowOff>
    </xdr:from>
    <xdr:to>
      <xdr:col>29</xdr:col>
      <xdr:colOff>127000</xdr:colOff>
      <xdr:row>13</xdr:row>
      <xdr:rowOff>104506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327001"/>
          <a:ext cx="647700" cy="53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4371</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7951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32294</xdr:rowOff>
    </xdr:from>
    <xdr:to>
      <xdr:col>29</xdr:col>
      <xdr:colOff>177800</xdr:colOff>
      <xdr:row>16</xdr:row>
      <xdr:rowOff>133894</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23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104506</xdr:rowOff>
    </xdr:from>
    <xdr:to>
      <xdr:col>26</xdr:col>
      <xdr:colOff>50800</xdr:colOff>
      <xdr:row>13</xdr:row>
      <xdr:rowOff>143337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380981"/>
          <a:ext cx="698500" cy="388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72741</xdr:rowOff>
    </xdr:from>
    <xdr:to>
      <xdr:col>26</xdr:col>
      <xdr:colOff>101600</xdr:colOff>
      <xdr:row>17</xdr:row>
      <xdr:rowOff>2891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8635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159118</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949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143337</xdr:rowOff>
    </xdr:from>
    <xdr:to>
      <xdr:col>22</xdr:col>
      <xdr:colOff>114300</xdr:colOff>
      <xdr:row>14</xdr:row>
      <xdr:rowOff>70582</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419812"/>
          <a:ext cx="698500" cy="98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97948</xdr:rowOff>
    </xdr:from>
    <xdr:to>
      <xdr:col>22</xdr:col>
      <xdr:colOff>165100</xdr:colOff>
      <xdr:row>17</xdr:row>
      <xdr:rowOff>28098</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88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12875</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75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70582</xdr:rowOff>
    </xdr:from>
    <xdr:to>
      <xdr:col>18</xdr:col>
      <xdr:colOff>177800</xdr:colOff>
      <xdr:row>14</xdr:row>
      <xdr:rowOff>124623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2518507"/>
          <a:ext cx="698500" cy="54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66641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54773</xdr:rowOff>
    </xdr:from>
    <xdr:to>
      <xdr:col>15</xdr:col>
      <xdr:colOff>101600</xdr:colOff>
      <xdr:row>17</xdr:row>
      <xdr:rowOff>156373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0170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141150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1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171176</xdr:rowOff>
    </xdr:from>
    <xdr:to>
      <xdr:col>29</xdr:col>
      <xdr:colOff>177800</xdr:colOff>
      <xdr:row>13</xdr:row>
      <xdr:rowOff>101326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2762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12</xdr:row>
      <xdr:rowOff>16253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121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53706</xdr:rowOff>
    </xdr:from>
    <xdr:to>
      <xdr:col>26</xdr:col>
      <xdr:colOff>101600</xdr:colOff>
      <xdr:row>13</xdr:row>
      <xdr:rowOff>155306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3301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165483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0990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92537</xdr:rowOff>
    </xdr:from>
    <xdr:to>
      <xdr:col>22</xdr:col>
      <xdr:colOff>165100</xdr:colOff>
      <xdr:row>14</xdr:row>
      <xdr:rowOff>22687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36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12</xdr:row>
      <xdr:rowOff>32864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13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19782</xdr:rowOff>
    </xdr:from>
    <xdr:to>
      <xdr:col>19</xdr:col>
      <xdr:colOff>38100</xdr:colOff>
      <xdr:row>14</xdr:row>
      <xdr:rowOff>121382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467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131559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236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73823</xdr:rowOff>
    </xdr:from>
    <xdr:to>
      <xdr:col>15</xdr:col>
      <xdr:colOff>101600</xdr:colOff>
      <xdr:row>15</xdr:row>
      <xdr:rowOff>3973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5217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14150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290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81966</xdr:rowOff>
    </xdr:from>
    <xdr:to>
      <xdr:col>29</xdr:col>
      <xdr:colOff>127000</xdr:colOff>
      <xdr:row>37</xdr:row>
      <xdr:rowOff>288522</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06516"/>
          <a:ext cx="0" cy="14067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260599</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385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288522</xdr:rowOff>
    </xdr:from>
    <xdr:to>
      <xdr:col>30</xdr:col>
      <xdr:colOff>25400</xdr:colOff>
      <xdr:row>37</xdr:row>
      <xdr:rowOff>288522</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4132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339793</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749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81966</xdr:rowOff>
    </xdr:from>
    <xdr:to>
      <xdr:col>30</xdr:col>
      <xdr:colOff>25400</xdr:colOff>
      <xdr:row>33</xdr:row>
      <xdr:rowOff>81966</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065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141761</xdr:rowOff>
    </xdr:from>
    <xdr:to>
      <xdr:col>29</xdr:col>
      <xdr:colOff>127000</xdr:colOff>
      <xdr:row>34</xdr:row>
      <xdr:rowOff>199597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003800" y="6409211"/>
          <a:ext cx="647700" cy="578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145073</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7554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172996</xdr:rowOff>
    </xdr:from>
    <xdr:to>
      <xdr:col>29</xdr:col>
      <xdr:colOff>177800</xdr:colOff>
      <xdr:row>35</xdr:row>
      <xdr:rowOff>274596</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7833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77296</xdr:rowOff>
    </xdr:from>
    <xdr:to>
      <xdr:col>26</xdr:col>
      <xdr:colOff>50800</xdr:colOff>
      <xdr:row>34</xdr:row>
      <xdr:rowOff>141761</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6344746"/>
          <a:ext cx="698500" cy="644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202192</xdr:rowOff>
    </xdr:from>
    <xdr:to>
      <xdr:col>26</xdr:col>
      <xdr:colOff>101600</xdr:colOff>
      <xdr:row>35</xdr:row>
      <xdr:rowOff>303792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288569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8989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59922</xdr:rowOff>
    </xdr:from>
    <xdr:to>
      <xdr:col>22</xdr:col>
      <xdr:colOff>114300</xdr:colOff>
      <xdr:row>34</xdr:row>
      <xdr:rowOff>77296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327372"/>
          <a:ext cx="698500" cy="173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247160</xdr:rowOff>
    </xdr:from>
    <xdr:to>
      <xdr:col>22</xdr:col>
      <xdr:colOff>165100</xdr:colOff>
      <xdr:row>36</xdr:row>
      <xdr:rowOff>5860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333537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94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59922</xdr:rowOff>
    </xdr:from>
    <xdr:to>
      <xdr:col>18</xdr:col>
      <xdr:colOff>177800</xdr:colOff>
      <xdr:row>34</xdr:row>
      <xdr:rowOff>120501</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flipV="1">
          <a:off x="2908300" y="6327372"/>
          <a:ext cx="698500" cy="60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274396</xdr:rowOff>
    </xdr:from>
    <xdr:to>
      <xdr:col>19</xdr:col>
      <xdr:colOff>38100</xdr:colOff>
      <xdr:row>36</xdr:row>
      <xdr:rowOff>33096</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17873</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97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255553</xdr:rowOff>
    </xdr:from>
    <xdr:to>
      <xdr:col>15</xdr:col>
      <xdr:colOff>101600</xdr:colOff>
      <xdr:row>36</xdr:row>
      <xdr:rowOff>14253</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865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341930</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95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148797</xdr:rowOff>
    </xdr:from>
    <xdr:to>
      <xdr:col>29</xdr:col>
      <xdr:colOff>177800</xdr:colOff>
      <xdr:row>34</xdr:row>
      <xdr:rowOff>250397</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416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336774</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26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90961</xdr:rowOff>
    </xdr:from>
    <xdr:to>
      <xdr:col>26</xdr:col>
      <xdr:colOff>101600</xdr:colOff>
      <xdr:row>34</xdr:row>
      <xdr:rowOff>192561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3584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202738</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12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26496</xdr:rowOff>
    </xdr:from>
    <xdr:to>
      <xdr:col>22</xdr:col>
      <xdr:colOff>165100</xdr:colOff>
      <xdr:row>34</xdr:row>
      <xdr:rowOff>128096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2939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138273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06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9122</xdr:rowOff>
    </xdr:from>
    <xdr:to>
      <xdr:col>19</xdr:col>
      <xdr:colOff>38100</xdr:colOff>
      <xdr:row>34</xdr:row>
      <xdr:rowOff>110722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276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120899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04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69701</xdr:rowOff>
    </xdr:from>
    <xdr:to>
      <xdr:col>15</xdr:col>
      <xdr:colOff>101600</xdr:colOff>
      <xdr:row>34</xdr:row>
      <xdr:rowOff>171301</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3371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181478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106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28,239
27,795
403.06
20,753,733
19,992,731
626,484
12,166,584
13,387,725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123444</xdr:rowOff>
    </xdr:from>
    <xdr:to>
      <xdr:col>24</xdr:col>
      <xdr:colOff>62865</xdr:colOff>
      <xdr:row>38</xdr:row>
      <xdr:rowOff>53277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66944"/>
          <a:ext cx="1270" cy="1301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57104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7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53277</xdr:rowOff>
    </xdr:from>
    <xdr:to>
      <xdr:col>24</xdr:col>
      <xdr:colOff>152400</xdr:colOff>
      <xdr:row>38</xdr:row>
      <xdr:rowOff>53277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68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70121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4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123444</xdr:rowOff>
    </xdr:from>
    <xdr:to>
      <xdr:col>24</xdr:col>
      <xdr:colOff>152400</xdr:colOff>
      <xdr:row>30</xdr:row>
      <xdr:rowOff>123444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6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28778</xdr:rowOff>
    </xdr:from>
    <xdr:to>
      <xdr:col>24</xdr:col>
      <xdr:colOff>63500</xdr:colOff>
      <xdr:row>32</xdr:row>
      <xdr:rowOff>59068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15178"/>
          <a:ext cx="838200" cy="3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63161</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24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84734</xdr:rowOff>
    </xdr:from>
    <xdr:to>
      <xdr:col>24</xdr:col>
      <xdr:colOff>114300</xdr:colOff>
      <xdr:row>35</xdr:row>
      <xdr:rowOff>14884</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59068</xdr:rowOff>
    </xdr:from>
    <xdr:to>
      <xdr:col>19</xdr:col>
      <xdr:colOff>177800</xdr:colOff>
      <xdr:row>32</xdr:row>
      <xdr:rowOff>78981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45468"/>
          <a:ext cx="889000" cy="19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109995</xdr:rowOff>
    </xdr:from>
    <xdr:to>
      <xdr:col>20</xdr:col>
      <xdr:colOff>38100</xdr:colOff>
      <xdr:row>35</xdr:row>
      <xdr:rowOff>40145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31272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78981</xdr:rowOff>
    </xdr:from>
    <xdr:to>
      <xdr:col>15</xdr:col>
      <xdr:colOff>50800</xdr:colOff>
      <xdr:row>32</xdr:row>
      <xdr:rowOff>167805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565381"/>
          <a:ext cx="889000" cy="8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123088</xdr:rowOff>
    </xdr:from>
    <xdr:to>
      <xdr:col>15</xdr:col>
      <xdr:colOff>101600</xdr:colOff>
      <xdr:row>35</xdr:row>
      <xdr:rowOff>53238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44365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167805</xdr:rowOff>
    </xdr:from>
    <xdr:to>
      <xdr:col>10</xdr:col>
      <xdr:colOff>114300</xdr:colOff>
      <xdr:row>34</xdr:row>
      <xdr:rowOff>108547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54205"/>
          <a:ext cx="889000" cy="28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330</xdr:rowOff>
    </xdr:from>
    <xdr:to>
      <xdr:col>10</xdr:col>
      <xdr:colOff>165100</xdr:colOff>
      <xdr:row>35</xdr:row>
      <xdr:rowOff>101930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93057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163449</xdr:rowOff>
    </xdr:from>
    <xdr:to>
      <xdr:col>6</xdr:col>
      <xdr:colOff>38100</xdr:colOff>
      <xdr:row>36</xdr:row>
      <xdr:rowOff>93599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16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84726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25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149428</xdr:rowOff>
    </xdr:from>
    <xdr:to>
      <xdr:col>24</xdr:col>
      <xdr:colOff>114300</xdr:colOff>
      <xdr:row>32</xdr:row>
      <xdr:rowOff>79578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6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855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15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8268</xdr:rowOff>
    </xdr:from>
    <xdr:to>
      <xdr:col>20</xdr:col>
      <xdr:colOff>38100</xdr:colOff>
      <xdr:row>32</xdr:row>
      <xdr:rowOff>109868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9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126395</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2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28181</xdr:rowOff>
    </xdr:from>
    <xdr:to>
      <xdr:col>15</xdr:col>
      <xdr:colOff>101600</xdr:colOff>
      <xdr:row>32</xdr:row>
      <xdr:rowOff>129781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1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30</xdr:row>
      <xdr:rowOff>146308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289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117005</xdr:rowOff>
    </xdr:from>
    <xdr:to>
      <xdr:col>10</xdr:col>
      <xdr:colOff>165100</xdr:colOff>
      <xdr:row>33</xdr:row>
      <xdr:rowOff>47155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603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63682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78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57747</xdr:rowOff>
    </xdr:from>
    <xdr:to>
      <xdr:col>6</xdr:col>
      <xdr:colOff>38100</xdr:colOff>
      <xdr:row>34</xdr:row>
      <xdr:rowOff>159347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88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4424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66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124649</xdr:rowOff>
    </xdr:from>
    <xdr:to>
      <xdr:col>24</xdr:col>
      <xdr:colOff>62865</xdr:colOff>
      <xdr:row>58</xdr:row>
      <xdr:rowOff>134003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97149"/>
          <a:ext cx="1270" cy="1380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137830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8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134003</xdr:rowOff>
    </xdr:from>
    <xdr:to>
      <xdr:col>24</xdr:col>
      <xdr:colOff>152400</xdr:colOff>
      <xdr:row>58</xdr:row>
      <xdr:rowOff>134003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7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71326</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72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124649</xdr:rowOff>
    </xdr:from>
    <xdr:to>
      <xdr:col>24</xdr:col>
      <xdr:colOff>152400</xdr:colOff>
      <xdr:row>50</xdr:row>
      <xdr:rowOff>124649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97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54267</xdr:rowOff>
    </xdr:from>
    <xdr:to>
      <xdr:col>24</xdr:col>
      <xdr:colOff>63500</xdr:colOff>
      <xdr:row>56</xdr:row>
      <xdr:rowOff>2687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3797300" y="9484017"/>
          <a:ext cx="838200" cy="119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89510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907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111083</xdr:rowOff>
    </xdr:from>
    <xdr:to>
      <xdr:col>24</xdr:col>
      <xdr:colOff>114300</xdr:colOff>
      <xdr:row>57</xdr:row>
      <xdr:rowOff>41233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12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54267</xdr:rowOff>
    </xdr:from>
    <xdr:to>
      <xdr:col>19</xdr:col>
      <xdr:colOff>177800</xdr:colOff>
      <xdr:row>56</xdr:row>
      <xdr:rowOff>38805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484017"/>
          <a:ext cx="889000" cy="15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87035</xdr:rowOff>
    </xdr:from>
    <xdr:to>
      <xdr:col>20</xdr:col>
      <xdr:colOff>38100</xdr:colOff>
      <xdr:row>57</xdr:row>
      <xdr:rowOff>17185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6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8312</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78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38805</xdr:rowOff>
    </xdr:from>
    <xdr:to>
      <xdr:col>15</xdr:col>
      <xdr:colOff>50800</xdr:colOff>
      <xdr:row>56</xdr:row>
      <xdr:rowOff>90039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640005"/>
          <a:ext cx="889000" cy="5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151902</xdr:rowOff>
    </xdr:from>
    <xdr:to>
      <xdr:col>15</xdr:col>
      <xdr:colOff>101600</xdr:colOff>
      <xdr:row>57</xdr:row>
      <xdr:rowOff>82052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53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73179</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845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118760</xdr:rowOff>
    </xdr:from>
    <xdr:to>
      <xdr:col>10</xdr:col>
      <xdr:colOff>114300</xdr:colOff>
      <xdr:row>56</xdr:row>
      <xdr:rowOff>90039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48510"/>
          <a:ext cx="889000" cy="142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42147</xdr:rowOff>
    </xdr:from>
    <xdr:to>
      <xdr:col>10</xdr:col>
      <xdr:colOff>165100</xdr:colOff>
      <xdr:row>57</xdr:row>
      <xdr:rowOff>143747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134874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90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48685</xdr:rowOff>
    </xdr:from>
    <xdr:to>
      <xdr:col>6</xdr:col>
      <xdr:colOff>38100</xdr:colOff>
      <xdr:row>57</xdr:row>
      <xdr:rowOff>150285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21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141412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914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123337</xdr:rowOff>
    </xdr:from>
    <xdr:to>
      <xdr:col>24</xdr:col>
      <xdr:colOff>114300</xdr:colOff>
      <xdr:row>56</xdr:row>
      <xdr:rowOff>53487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55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146214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04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3467</xdr:rowOff>
    </xdr:from>
    <xdr:to>
      <xdr:col>20</xdr:col>
      <xdr:colOff>38100</xdr:colOff>
      <xdr:row>55</xdr:row>
      <xdr:rowOff>105067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433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121594</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208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159455</xdr:rowOff>
    </xdr:from>
    <xdr:to>
      <xdr:col>15</xdr:col>
      <xdr:colOff>101600</xdr:colOff>
      <xdr:row>56</xdr:row>
      <xdr:rowOff>89605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5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106132</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364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39239</xdr:rowOff>
    </xdr:from>
    <xdr:to>
      <xdr:col>10</xdr:col>
      <xdr:colOff>165100</xdr:colOff>
      <xdr:row>56</xdr:row>
      <xdr:rowOff>140839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64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157366</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41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67960</xdr:rowOff>
    </xdr:from>
    <xdr:to>
      <xdr:col>6</xdr:col>
      <xdr:colOff>38100</xdr:colOff>
      <xdr:row>55</xdr:row>
      <xdr:rowOff>169560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49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14637</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27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78275</xdr:rowOff>
    </xdr:from>
    <xdr:to>
      <xdr:col>24</xdr:col>
      <xdr:colOff>62865</xdr:colOff>
      <xdr:row>78</xdr:row>
      <xdr:rowOff>105730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251225"/>
          <a:ext cx="1270" cy="1227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109557</xdr:rowOff>
    </xdr:from>
    <xdr:ext cx="469744"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82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105730</xdr:rowOff>
    </xdr:from>
    <xdr:to>
      <xdr:col>24</xdr:col>
      <xdr:colOff>152400</xdr:colOff>
      <xdr:row>78</xdr:row>
      <xdr:rowOff>105730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7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24952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2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78275</xdr:rowOff>
    </xdr:from>
    <xdr:to>
      <xdr:col>24</xdr:col>
      <xdr:colOff>152400</xdr:colOff>
      <xdr:row>71</xdr:row>
      <xdr:rowOff>78275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251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89385</xdr:rowOff>
    </xdr:from>
    <xdr:to>
      <xdr:col>24</xdr:col>
      <xdr:colOff>63500</xdr:colOff>
      <xdr:row>78</xdr:row>
      <xdr:rowOff>97089</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462485"/>
          <a:ext cx="8382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103822</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34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80945</xdr:rowOff>
    </xdr:from>
    <xdr:to>
      <xdr:col>24</xdr:col>
      <xdr:colOff>114300</xdr:colOff>
      <xdr:row>78</xdr:row>
      <xdr:rowOff>11095</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96701</xdr:rowOff>
    </xdr:from>
    <xdr:to>
      <xdr:col>19</xdr:col>
      <xdr:colOff>177800</xdr:colOff>
      <xdr:row>78</xdr:row>
      <xdr:rowOff>97089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69801"/>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77653</xdr:rowOff>
    </xdr:from>
    <xdr:to>
      <xdr:col>20</xdr:col>
      <xdr:colOff>38100</xdr:colOff>
      <xdr:row>78</xdr:row>
      <xdr:rowOff>7803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7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24330</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54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94734</xdr:rowOff>
    </xdr:from>
    <xdr:to>
      <xdr:col>15</xdr:col>
      <xdr:colOff>50800</xdr:colOff>
      <xdr:row>78</xdr:row>
      <xdr:rowOff>96701</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3467834"/>
          <a:ext cx="889000" cy="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61102</xdr:rowOff>
    </xdr:from>
    <xdr:to>
      <xdr:col>15</xdr:col>
      <xdr:colOff>101600</xdr:colOff>
      <xdr:row>77</xdr:row>
      <xdr:rowOff>162702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6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7779</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37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94734</xdr:rowOff>
    </xdr:from>
    <xdr:to>
      <xdr:col>10</xdr:col>
      <xdr:colOff>114300</xdr:colOff>
      <xdr:row>78</xdr:row>
      <xdr:rowOff>96220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67834"/>
          <a:ext cx="889000" cy="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75321</xdr:rowOff>
    </xdr:from>
    <xdr:to>
      <xdr:col>10</xdr:col>
      <xdr:colOff>165100</xdr:colOff>
      <xdr:row>78</xdr:row>
      <xdr:rowOff>5471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21998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52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143901</xdr:rowOff>
    </xdr:from>
    <xdr:to>
      <xdr:col>6</xdr:col>
      <xdr:colOff>38100</xdr:colOff>
      <xdr:row>78</xdr:row>
      <xdr:rowOff>74051</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90578</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38585</xdr:rowOff>
    </xdr:from>
    <xdr:to>
      <xdr:col>24</xdr:col>
      <xdr:colOff>114300</xdr:colOff>
      <xdr:row>78</xdr:row>
      <xdr:rowOff>140185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1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124962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26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46289</xdr:rowOff>
    </xdr:from>
    <xdr:to>
      <xdr:col>20</xdr:col>
      <xdr:colOff>38100</xdr:colOff>
      <xdr:row>78</xdr:row>
      <xdr:rowOff>147889</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419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139016</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512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45901</xdr:rowOff>
    </xdr:from>
    <xdr:to>
      <xdr:col>15</xdr:col>
      <xdr:colOff>101600</xdr:colOff>
      <xdr:row>78</xdr:row>
      <xdr:rowOff>147501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41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138628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51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43934</xdr:rowOff>
    </xdr:from>
    <xdr:to>
      <xdr:col>10</xdr:col>
      <xdr:colOff>165100</xdr:colOff>
      <xdr:row>78</xdr:row>
      <xdr:rowOff>145534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1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136661</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50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45420</xdr:rowOff>
    </xdr:from>
    <xdr:to>
      <xdr:col>6</xdr:col>
      <xdr:colOff>38100</xdr:colOff>
      <xdr:row>78</xdr:row>
      <xdr:rowOff>147020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1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138147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49225</xdr:rowOff>
    </xdr:from>
    <xdr:to>
      <xdr:col>24</xdr:col>
      <xdr:colOff>62865</xdr:colOff>
      <xdr:row>99</xdr:row>
      <xdr:rowOff>36004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479725"/>
          <a:ext cx="1270" cy="1529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39831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701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36004</xdr:rowOff>
    </xdr:from>
    <xdr:to>
      <xdr:col>24</xdr:col>
      <xdr:colOff>152400</xdr:colOff>
      <xdr:row>99</xdr:row>
      <xdr:rowOff>36004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700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167352</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25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49225</xdr:rowOff>
    </xdr:from>
    <xdr:to>
      <xdr:col>24</xdr:col>
      <xdr:colOff>152400</xdr:colOff>
      <xdr:row>90</xdr:row>
      <xdr:rowOff>49225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47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41008</xdr:rowOff>
    </xdr:from>
    <xdr:to>
      <xdr:col>24</xdr:col>
      <xdr:colOff>63500</xdr:colOff>
      <xdr:row>96</xdr:row>
      <xdr:rowOff>87592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500208"/>
          <a:ext cx="838200" cy="46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5808</xdr:rowOff>
    </xdr:from>
    <xdr:ext cx="599010"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154381</xdr:rowOff>
    </xdr:from>
    <xdr:to>
      <xdr:col>24</xdr:col>
      <xdr:colOff>114300</xdr:colOff>
      <xdr:row>96</xdr:row>
      <xdr:rowOff>84531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44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72656</xdr:rowOff>
    </xdr:from>
    <xdr:to>
      <xdr:col>19</xdr:col>
      <xdr:colOff>177800</xdr:colOff>
      <xdr:row>96</xdr:row>
      <xdr:rowOff>87592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360406"/>
          <a:ext cx="889000" cy="18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73913</xdr:rowOff>
    </xdr:from>
    <xdr:to>
      <xdr:col>20</xdr:col>
      <xdr:colOff>38100</xdr:colOff>
      <xdr:row>97</xdr:row>
      <xdr:rowOff>4063</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533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166640</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62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72656</xdr:rowOff>
    </xdr:from>
    <xdr:to>
      <xdr:col>15</xdr:col>
      <xdr:colOff>50800</xdr:colOff>
      <xdr:row>97</xdr:row>
      <xdr:rowOff>23507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360406"/>
          <a:ext cx="889000" cy="293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98413</xdr:rowOff>
    </xdr:from>
    <xdr:to>
      <xdr:col>15</xdr:col>
      <xdr:colOff>101600</xdr:colOff>
      <xdr:row>96</xdr:row>
      <xdr:rowOff>28563</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8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19690</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08795" y="1647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23507</xdr:rowOff>
    </xdr:from>
    <xdr:to>
      <xdr:col>10</xdr:col>
      <xdr:colOff>114300</xdr:colOff>
      <xdr:row>97</xdr:row>
      <xdr:rowOff>26733</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654157"/>
          <a:ext cx="889000" cy="3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36767</xdr:rowOff>
    </xdr:from>
    <xdr:to>
      <xdr:col>10</xdr:col>
      <xdr:colOff>165100</xdr:colOff>
      <xdr:row>97</xdr:row>
      <xdr:rowOff>138367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6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129494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760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55194</xdr:rowOff>
    </xdr:from>
    <xdr:to>
      <xdr:col>6</xdr:col>
      <xdr:colOff>38100</xdr:colOff>
      <xdr:row>97</xdr:row>
      <xdr:rowOff>156794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685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147921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778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161658</xdr:rowOff>
    </xdr:from>
    <xdr:to>
      <xdr:col>24</xdr:col>
      <xdr:colOff>114300</xdr:colOff>
      <xdr:row>96</xdr:row>
      <xdr:rowOff>91808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44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140085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427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36792</xdr:rowOff>
    </xdr:from>
    <xdr:to>
      <xdr:col>20</xdr:col>
      <xdr:colOff>38100</xdr:colOff>
      <xdr:row>96</xdr:row>
      <xdr:rowOff>138392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49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154919</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530111" y="1627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21856</xdr:rowOff>
    </xdr:from>
    <xdr:to>
      <xdr:col>15</xdr:col>
      <xdr:colOff>101600</xdr:colOff>
      <xdr:row>95</xdr:row>
      <xdr:rowOff>123456</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3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139983</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6084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144157</xdr:rowOff>
    </xdr:from>
    <xdr:to>
      <xdr:col>10</xdr:col>
      <xdr:colOff>165100</xdr:colOff>
      <xdr:row>97</xdr:row>
      <xdr:rowOff>74307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0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90834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37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147383</xdr:rowOff>
    </xdr:from>
    <xdr:to>
      <xdr:col>6</xdr:col>
      <xdr:colOff>38100</xdr:colOff>
      <xdr:row>97</xdr:row>
      <xdr:rowOff>77533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60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94060</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38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93335</xdr:rowOff>
    </xdr:from>
    <xdr:to>
      <xdr:col>54</xdr:col>
      <xdr:colOff>189865</xdr:colOff>
      <xdr:row>37</xdr:row>
      <xdr:rowOff>137620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922635"/>
          <a:ext cx="1270" cy="5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141447</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8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137620</xdr:rowOff>
    </xdr:from>
    <xdr:to>
      <xdr:col>55</xdr:col>
      <xdr:colOff>88900</xdr:colOff>
      <xdr:row>37</xdr:row>
      <xdr:rowOff>137620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8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40012</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697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93335</xdr:rowOff>
    </xdr:from>
    <xdr:to>
      <xdr:col>55</xdr:col>
      <xdr:colOff>88900</xdr:colOff>
      <xdr:row>34</xdr:row>
      <xdr:rowOff>93335</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92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129153</xdr:rowOff>
    </xdr:from>
    <xdr:to>
      <xdr:col>55</xdr:col>
      <xdr:colOff>0</xdr:colOff>
      <xdr:row>34</xdr:row>
      <xdr:rowOff>140121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958453"/>
          <a:ext cx="838200" cy="10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21365</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93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42938</xdr:rowOff>
    </xdr:from>
    <xdr:to>
      <xdr:col>55</xdr:col>
      <xdr:colOff>50800</xdr:colOff>
      <xdr:row>36</xdr:row>
      <xdr:rowOff>144538</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21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129153</xdr:rowOff>
    </xdr:from>
    <xdr:to>
      <xdr:col>50</xdr:col>
      <xdr:colOff>114300</xdr:colOff>
      <xdr:row>34</xdr:row>
      <xdr:rowOff>138552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8750300" y="5958453"/>
          <a:ext cx="889000" cy="9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36985</xdr:rowOff>
    </xdr:from>
    <xdr:to>
      <xdr:col>50</xdr:col>
      <xdr:colOff>165100</xdr:colOff>
      <xdr:row>36</xdr:row>
      <xdr:rowOff>138585</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20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129712</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301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167434</xdr:rowOff>
    </xdr:from>
    <xdr:to>
      <xdr:col>45</xdr:col>
      <xdr:colOff>177800</xdr:colOff>
      <xdr:row>34</xdr:row>
      <xdr:rowOff>138552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482384"/>
          <a:ext cx="889000" cy="48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62259</xdr:rowOff>
    </xdr:from>
    <xdr:to>
      <xdr:col>46</xdr:col>
      <xdr:colOff>38100</xdr:colOff>
      <xdr:row>36</xdr:row>
      <xdr:rowOff>163859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34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154986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32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167434</xdr:rowOff>
    </xdr:from>
    <xdr:to>
      <xdr:col>41</xdr:col>
      <xdr:colOff>50800</xdr:colOff>
      <xdr:row>35</xdr:row>
      <xdr:rowOff>54547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482384"/>
          <a:ext cx="889000" cy="572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97248</xdr:rowOff>
    </xdr:from>
    <xdr:to>
      <xdr:col>41</xdr:col>
      <xdr:colOff>101600</xdr:colOff>
      <xdr:row>34</xdr:row>
      <xdr:rowOff>27398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55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18525</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4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120360</xdr:rowOff>
    </xdr:from>
    <xdr:to>
      <xdr:col>36</xdr:col>
      <xdr:colOff>165100</xdr:colOff>
      <xdr:row>37</xdr:row>
      <xdr:rowOff>50510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9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41637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8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89321</xdr:rowOff>
    </xdr:from>
    <xdr:to>
      <xdr:col>55</xdr:col>
      <xdr:colOff>50800</xdr:colOff>
      <xdr:row>35</xdr:row>
      <xdr:rowOff>19471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1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4248</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833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78353</xdr:rowOff>
    </xdr:from>
    <xdr:to>
      <xdr:col>50</xdr:col>
      <xdr:colOff>165100</xdr:colOff>
      <xdr:row>35</xdr:row>
      <xdr:rowOff>8503</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90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25030</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68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87752</xdr:rowOff>
    </xdr:from>
    <xdr:to>
      <xdr:col>46</xdr:col>
      <xdr:colOff>38100</xdr:colOff>
      <xdr:row>35</xdr:row>
      <xdr:rowOff>17902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34429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692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116634</xdr:rowOff>
    </xdr:from>
    <xdr:to>
      <xdr:col>41</xdr:col>
      <xdr:colOff>101600</xdr:colOff>
      <xdr:row>32</xdr:row>
      <xdr:rowOff>46784</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4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63311</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206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3747</xdr:rowOff>
    </xdr:from>
    <xdr:to>
      <xdr:col>36</xdr:col>
      <xdr:colOff>165100</xdr:colOff>
      <xdr:row>35</xdr:row>
      <xdr:rowOff>105347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0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121874</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779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54732</xdr:rowOff>
    </xdr:from>
    <xdr:to>
      <xdr:col>54</xdr:col>
      <xdr:colOff>189865</xdr:colOff>
      <xdr:row>58</xdr:row>
      <xdr:rowOff>146741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798682"/>
          <a:ext cx="1270" cy="129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150568</xdr:rowOff>
    </xdr:from>
    <xdr:ext cx="534377"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9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146741</xdr:rowOff>
    </xdr:from>
    <xdr:to>
      <xdr:col>55</xdr:col>
      <xdr:colOff>88900</xdr:colOff>
      <xdr:row>58</xdr:row>
      <xdr:rowOff>146741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9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1409</xdr:rowOff>
    </xdr:from>
    <xdr:ext cx="599010"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57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54732</xdr:rowOff>
    </xdr:from>
    <xdr:to>
      <xdr:col>55</xdr:col>
      <xdr:colOff>88900</xdr:colOff>
      <xdr:row>51</xdr:row>
      <xdr:rowOff>54732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79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76509</xdr:rowOff>
    </xdr:from>
    <xdr:to>
      <xdr:col>55</xdr:col>
      <xdr:colOff>0</xdr:colOff>
      <xdr:row>57</xdr:row>
      <xdr:rowOff>77632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9639300" y="9849159"/>
          <a:ext cx="838200" cy="1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108387</xdr:rowOff>
    </xdr:from>
    <xdr:ext cx="534377"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5381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85510</xdr:rowOff>
    </xdr:from>
    <xdr:to>
      <xdr:col>55</xdr:col>
      <xdr:colOff>50800</xdr:colOff>
      <xdr:row>57</xdr:row>
      <xdr:rowOff>15660</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68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62146</xdr:rowOff>
    </xdr:from>
    <xdr:to>
      <xdr:col>50</xdr:col>
      <xdr:colOff>114300</xdr:colOff>
      <xdr:row>57</xdr:row>
      <xdr:rowOff>77632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8750300" y="9834796"/>
          <a:ext cx="889000" cy="1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115614</xdr:rowOff>
    </xdr:from>
    <xdr:to>
      <xdr:col>50</xdr:col>
      <xdr:colOff>165100</xdr:colOff>
      <xdr:row>57</xdr:row>
      <xdr:rowOff>45764</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71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62291</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72111" y="949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141653</xdr:rowOff>
    </xdr:from>
    <xdr:to>
      <xdr:col>45</xdr:col>
      <xdr:colOff>177800</xdr:colOff>
      <xdr:row>57</xdr:row>
      <xdr:rowOff>62146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7861300" y="9742853"/>
          <a:ext cx="889000" cy="9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107815</xdr:rowOff>
    </xdr:from>
    <xdr:to>
      <xdr:col>46</xdr:col>
      <xdr:colOff>38100</xdr:colOff>
      <xdr:row>57</xdr:row>
      <xdr:rowOff>37965</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70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54492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83111" y="948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141653</xdr:rowOff>
    </xdr:from>
    <xdr:to>
      <xdr:col>41</xdr:col>
      <xdr:colOff>50800</xdr:colOff>
      <xdr:row>57</xdr:row>
      <xdr:rowOff>38835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6972300" y="9742853"/>
          <a:ext cx="889000" cy="6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63774</xdr:rowOff>
    </xdr:from>
    <xdr:to>
      <xdr:col>41</xdr:col>
      <xdr:colOff>101600</xdr:colOff>
      <xdr:row>56</xdr:row>
      <xdr:rowOff>165374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664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10451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94111" y="9440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75308</xdr:rowOff>
    </xdr:from>
    <xdr:to>
      <xdr:col>36</xdr:col>
      <xdr:colOff>165100</xdr:colOff>
      <xdr:row>57</xdr:row>
      <xdr:rowOff>5458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67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21985</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05111" y="945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25709</xdr:rowOff>
    </xdr:from>
    <xdr:to>
      <xdr:col>55</xdr:col>
      <xdr:colOff>50800</xdr:colOff>
      <xdr:row>57</xdr:row>
      <xdr:rowOff>127309</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79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4136</xdr:rowOff>
    </xdr:from>
    <xdr:ext cx="534377"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7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26832</xdr:rowOff>
    </xdr:from>
    <xdr:to>
      <xdr:col>50</xdr:col>
      <xdr:colOff>165100</xdr:colOff>
      <xdr:row>57</xdr:row>
      <xdr:rowOff>128432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9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119559</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72111" y="989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11346</xdr:rowOff>
    </xdr:from>
    <xdr:to>
      <xdr:col>46</xdr:col>
      <xdr:colOff>38100</xdr:colOff>
      <xdr:row>57</xdr:row>
      <xdr:rowOff>112946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78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104073</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83111" y="9876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90853</xdr:rowOff>
    </xdr:from>
    <xdr:to>
      <xdr:col>41</xdr:col>
      <xdr:colOff>101600</xdr:colOff>
      <xdr:row>57</xdr:row>
      <xdr:rowOff>21003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69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12130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94111" y="978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159485</xdr:rowOff>
    </xdr:from>
    <xdr:to>
      <xdr:col>36</xdr:col>
      <xdr:colOff>165100</xdr:colOff>
      <xdr:row>57</xdr:row>
      <xdr:rowOff>89635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76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80762</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05111" y="985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a:extLst>
            <a:ext uri="{FF2B5EF4-FFF2-40B4-BE49-F238E27FC236}">
              <a16:creationId xmlns:a16="http://schemas.microsoft.com/office/drawing/2014/main" id="{00000000-0008-0000-06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139264</xdr:rowOff>
    </xdr:from>
    <xdr:to>
      <xdr:col>54</xdr:col>
      <xdr:colOff>189865</xdr:colOff>
      <xdr:row>79</xdr:row>
      <xdr:rowOff>98879</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10475595" y="12140764"/>
          <a:ext cx="1270" cy="1502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9" name="普通建設事業費 （ うち新規整備　）最小値テキスト">
          <a:extLst>
            <a:ext uri="{FF2B5EF4-FFF2-40B4-BE49-F238E27FC236}">
              <a16:creationId xmlns:a16="http://schemas.microsoft.com/office/drawing/2014/main" id="{00000000-0008-0000-0600-00008F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85941</xdr:rowOff>
    </xdr:from>
    <xdr:ext cx="599010" cy="259045"/>
    <xdr:sp macro="" textlink="">
      <xdr:nvSpPr>
        <xdr:cNvPr id="401" name="普通建設事業費 （ うち新規整備　）最大値テキスト">
          <a:extLst>
            <a:ext uri="{FF2B5EF4-FFF2-40B4-BE49-F238E27FC236}">
              <a16:creationId xmlns:a16="http://schemas.microsoft.com/office/drawing/2014/main" id="{00000000-0008-0000-0600-000091010000}"/>
            </a:ext>
          </a:extLst>
        </xdr:cNvPr>
        <xdr:cNvSpPr txBox="1"/>
      </xdr:nvSpPr>
      <xdr:spPr>
        <a:xfrm>
          <a:off x="10528300" y="1191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139264</xdr:rowOff>
    </xdr:from>
    <xdr:to>
      <xdr:col>55</xdr:col>
      <xdr:colOff>88900</xdr:colOff>
      <xdr:row>70</xdr:row>
      <xdr:rowOff>139264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2140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49174</xdr:rowOff>
    </xdr:from>
    <xdr:to>
      <xdr:col>55</xdr:col>
      <xdr:colOff>0</xdr:colOff>
      <xdr:row>79</xdr:row>
      <xdr:rowOff>53191</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9639300" y="13593724"/>
          <a:ext cx="8382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39507</xdr:rowOff>
    </xdr:from>
    <xdr:ext cx="534377" cy="259045"/>
    <xdr:sp macro="" textlink="">
      <xdr:nvSpPr>
        <xdr:cNvPr id="404" name="普通建設事業費 （ うち新規整備　）平均値テキスト">
          <a:extLst>
            <a:ext uri="{FF2B5EF4-FFF2-40B4-BE49-F238E27FC236}">
              <a16:creationId xmlns:a16="http://schemas.microsoft.com/office/drawing/2014/main" id="{00000000-0008-0000-0600-000094010000}"/>
            </a:ext>
          </a:extLst>
        </xdr:cNvPr>
        <xdr:cNvSpPr txBox="1"/>
      </xdr:nvSpPr>
      <xdr:spPr>
        <a:xfrm>
          <a:off x="10528300" y="132411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16630</xdr:rowOff>
    </xdr:from>
    <xdr:to>
      <xdr:col>55</xdr:col>
      <xdr:colOff>50800</xdr:colOff>
      <xdr:row>78</xdr:row>
      <xdr:rowOff>118230</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104267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43165</xdr:rowOff>
    </xdr:from>
    <xdr:to>
      <xdr:col>50</xdr:col>
      <xdr:colOff>114300</xdr:colOff>
      <xdr:row>79</xdr:row>
      <xdr:rowOff>53191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8750300" y="13587715"/>
          <a:ext cx="889000" cy="1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28691</xdr:rowOff>
    </xdr:from>
    <xdr:to>
      <xdr:col>50</xdr:col>
      <xdr:colOff>165100</xdr:colOff>
      <xdr:row>78</xdr:row>
      <xdr:rowOff>130291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9588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146818</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9372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569</xdr:rowOff>
    </xdr:from>
    <xdr:to>
      <xdr:col>45</xdr:col>
      <xdr:colOff>177800</xdr:colOff>
      <xdr:row>79</xdr:row>
      <xdr:rowOff>43165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7861300" y="13545119"/>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8280</xdr:rowOff>
    </xdr:from>
    <xdr:to>
      <xdr:col>46</xdr:col>
      <xdr:colOff>38100</xdr:colOff>
      <xdr:row>78</xdr:row>
      <xdr:rowOff>109880</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8699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126407</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483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569</xdr:rowOff>
    </xdr:from>
    <xdr:to>
      <xdr:col>41</xdr:col>
      <xdr:colOff>50800</xdr:colOff>
      <xdr:row>79</xdr:row>
      <xdr:rowOff>9289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6972300" y="13545119"/>
          <a:ext cx="889000" cy="8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157045</xdr:rowOff>
    </xdr:from>
    <xdr:to>
      <xdr:col>41</xdr:col>
      <xdr:colOff>101600</xdr:colOff>
      <xdr:row>78</xdr:row>
      <xdr:rowOff>87195</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7810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103722</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594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164926</xdr:rowOff>
    </xdr:from>
    <xdr:to>
      <xdr:col>36</xdr:col>
      <xdr:colOff>165100</xdr:colOff>
      <xdr:row>78</xdr:row>
      <xdr:rowOff>95076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6921500" y="1336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111603</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05111" y="1314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169824</xdr:rowOff>
    </xdr:from>
    <xdr:to>
      <xdr:col>55</xdr:col>
      <xdr:colOff>50800</xdr:colOff>
      <xdr:row>79</xdr:row>
      <xdr:rowOff>99974</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10426700" y="1354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84751</xdr:rowOff>
    </xdr:from>
    <xdr:ext cx="469744" cy="259045"/>
    <xdr:sp macro="" textlink="">
      <xdr:nvSpPr>
        <xdr:cNvPr id="423" name="普通建設事業費 （ うち新規整備　）該当値テキスト">
          <a:extLst>
            <a:ext uri="{FF2B5EF4-FFF2-40B4-BE49-F238E27FC236}">
              <a16:creationId xmlns:a16="http://schemas.microsoft.com/office/drawing/2014/main" id="{00000000-0008-0000-0600-0000A7010000}"/>
            </a:ext>
          </a:extLst>
        </xdr:cNvPr>
        <xdr:cNvSpPr txBox="1"/>
      </xdr:nvSpPr>
      <xdr:spPr>
        <a:xfrm>
          <a:off x="10528300" y="13457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2391</xdr:rowOff>
    </xdr:from>
    <xdr:to>
      <xdr:col>50</xdr:col>
      <xdr:colOff>165100</xdr:colOff>
      <xdr:row>79</xdr:row>
      <xdr:rowOff>103991</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9588500" y="1354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95118</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04428" y="1363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163815</xdr:rowOff>
    </xdr:from>
    <xdr:to>
      <xdr:col>46</xdr:col>
      <xdr:colOff>38100</xdr:colOff>
      <xdr:row>79</xdr:row>
      <xdr:rowOff>93965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8699500" y="1353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85092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15428" y="1362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121219</xdr:rowOff>
    </xdr:from>
    <xdr:to>
      <xdr:col>41</xdr:col>
      <xdr:colOff>101600</xdr:colOff>
      <xdr:row>79</xdr:row>
      <xdr:rowOff>51369</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7810500" y="13494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42496</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26428" y="13587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129939</xdr:rowOff>
    </xdr:from>
    <xdr:to>
      <xdr:col>36</xdr:col>
      <xdr:colOff>165100</xdr:colOff>
      <xdr:row>79</xdr:row>
      <xdr:rowOff>60089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6921500" y="1350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51216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37428" y="1359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20625</xdr:rowOff>
    </xdr:from>
    <xdr:to>
      <xdr:col>54</xdr:col>
      <xdr:colOff>189865</xdr:colOff>
      <xdr:row>98</xdr:row>
      <xdr:rowOff>86220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451125"/>
          <a:ext cx="1270" cy="1437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90047</xdr:rowOff>
    </xdr:from>
    <xdr:ext cx="534377"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89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86220</xdr:rowOff>
    </xdr:from>
    <xdr:to>
      <xdr:col>55</xdr:col>
      <xdr:colOff>88900</xdr:colOff>
      <xdr:row>98</xdr:row>
      <xdr:rowOff>86220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88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138752</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226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20625</xdr:rowOff>
    </xdr:from>
    <xdr:to>
      <xdr:col>55</xdr:col>
      <xdr:colOff>88900</xdr:colOff>
      <xdr:row>90</xdr:row>
      <xdr:rowOff>20625</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451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125310</xdr:rowOff>
    </xdr:from>
    <xdr:to>
      <xdr:col>55</xdr:col>
      <xdr:colOff>0</xdr:colOff>
      <xdr:row>95</xdr:row>
      <xdr:rowOff>128015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413060"/>
          <a:ext cx="838200" cy="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107548</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395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129121</xdr:rowOff>
    </xdr:from>
    <xdr:to>
      <xdr:col>55</xdr:col>
      <xdr:colOff>50800</xdr:colOff>
      <xdr:row>96</xdr:row>
      <xdr:rowOff>59271</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125755</xdr:rowOff>
    </xdr:from>
    <xdr:to>
      <xdr:col>50</xdr:col>
      <xdr:colOff>114300</xdr:colOff>
      <xdr:row>95</xdr:row>
      <xdr:rowOff>128015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8750300" y="16413505"/>
          <a:ext cx="889000" cy="2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163982</xdr:rowOff>
    </xdr:from>
    <xdr:to>
      <xdr:col>50</xdr:col>
      <xdr:colOff>165100</xdr:colOff>
      <xdr:row>96</xdr:row>
      <xdr:rowOff>94132</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85259</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39573</xdr:rowOff>
    </xdr:from>
    <xdr:to>
      <xdr:col>45</xdr:col>
      <xdr:colOff>177800</xdr:colOff>
      <xdr:row>95</xdr:row>
      <xdr:rowOff>125755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327323"/>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17284</xdr:rowOff>
    </xdr:from>
    <xdr:to>
      <xdr:col>46</xdr:col>
      <xdr:colOff>38100</xdr:colOff>
      <xdr:row>96</xdr:row>
      <xdr:rowOff>118884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110011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39573</xdr:rowOff>
    </xdr:from>
    <xdr:to>
      <xdr:col>41</xdr:col>
      <xdr:colOff>50800</xdr:colOff>
      <xdr:row>95</xdr:row>
      <xdr:rowOff>121946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327323"/>
          <a:ext cx="889000" cy="82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129426</xdr:rowOff>
    </xdr:from>
    <xdr:to>
      <xdr:col>41</xdr:col>
      <xdr:colOff>101600</xdr:colOff>
      <xdr:row>96</xdr:row>
      <xdr:rowOff>59576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50703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0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131902</xdr:rowOff>
    </xdr:from>
    <xdr:to>
      <xdr:col>36</xdr:col>
      <xdr:colOff>165100</xdr:colOff>
      <xdr:row>96</xdr:row>
      <xdr:rowOff>62052</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41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53179</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1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74510</xdr:rowOff>
    </xdr:from>
    <xdr:to>
      <xdr:col>55</xdr:col>
      <xdr:colOff>50800</xdr:colOff>
      <xdr:row>96</xdr:row>
      <xdr:rowOff>4660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36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97387</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21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77215</xdr:rowOff>
    </xdr:from>
    <xdr:to>
      <xdr:col>50</xdr:col>
      <xdr:colOff>165100</xdr:colOff>
      <xdr:row>96</xdr:row>
      <xdr:rowOff>7365</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364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23892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140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74955</xdr:rowOff>
    </xdr:from>
    <xdr:to>
      <xdr:col>46</xdr:col>
      <xdr:colOff>38100</xdr:colOff>
      <xdr:row>96</xdr:row>
      <xdr:rowOff>5105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36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21632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483111" y="1613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160223</xdr:rowOff>
    </xdr:from>
    <xdr:to>
      <xdr:col>41</xdr:col>
      <xdr:colOff>101600</xdr:colOff>
      <xdr:row>95</xdr:row>
      <xdr:rowOff>90373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27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106900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051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71146</xdr:rowOff>
    </xdr:from>
    <xdr:to>
      <xdr:col>36</xdr:col>
      <xdr:colOff>165100</xdr:colOff>
      <xdr:row>96</xdr:row>
      <xdr:rowOff>1296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35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17823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134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59804</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374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6481</xdr:rowOff>
    </xdr:from>
    <xdr:ext cx="534377"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149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59804</xdr:rowOff>
    </xdr:from>
    <xdr:to>
      <xdr:col>86</xdr:col>
      <xdr:colOff>25400</xdr:colOff>
      <xdr:row>31</xdr:row>
      <xdr:rowOff>59804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3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162675</xdr:rowOff>
    </xdr:from>
    <xdr:to>
      <xdr:col>85</xdr:col>
      <xdr:colOff>127000</xdr:colOff>
      <xdr:row>39</xdr:row>
      <xdr:rowOff>25476</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677775"/>
          <a:ext cx="838200" cy="3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35539</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379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12662</xdr:rowOff>
    </xdr:from>
    <xdr:to>
      <xdr:col>85</xdr:col>
      <xdr:colOff>177800</xdr:colOff>
      <xdr:row>38</xdr:row>
      <xdr:rowOff>114262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16637</xdr:rowOff>
    </xdr:from>
    <xdr:to>
      <xdr:col>81</xdr:col>
      <xdr:colOff>50800</xdr:colOff>
      <xdr:row>39</xdr:row>
      <xdr:rowOff>25476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4592300" y="6703187"/>
          <a:ext cx="889000" cy="8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32703</xdr:rowOff>
    </xdr:from>
    <xdr:to>
      <xdr:col>81</xdr:col>
      <xdr:colOff>101600</xdr:colOff>
      <xdr:row>38</xdr:row>
      <xdr:rowOff>134303</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150830</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16637</xdr:rowOff>
    </xdr:from>
    <xdr:to>
      <xdr:col>76</xdr:col>
      <xdr:colOff>114300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03187"/>
          <a:ext cx="889000" cy="2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9919</xdr:rowOff>
    </xdr:from>
    <xdr:to>
      <xdr:col>76</xdr:col>
      <xdr:colOff>165100</xdr:colOff>
      <xdr:row>38</xdr:row>
      <xdr:rowOff>111519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128046</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30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65062</xdr:rowOff>
    </xdr:from>
    <xdr:to>
      <xdr:col>71</xdr:col>
      <xdr:colOff>177800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2814300" y="6237262"/>
          <a:ext cx="889000" cy="49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90919</xdr:rowOff>
    </xdr:from>
    <xdr:to>
      <xdr:col>72</xdr:col>
      <xdr:colOff>38100</xdr:colOff>
      <xdr:row>38</xdr:row>
      <xdr:rowOff>21069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37596</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92329</xdr:rowOff>
    </xdr:from>
    <xdr:to>
      <xdr:col>67</xdr:col>
      <xdr:colOff>101600</xdr:colOff>
      <xdr:row>38</xdr:row>
      <xdr:rowOff>22479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43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13606</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579428" y="652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111875</xdr:rowOff>
    </xdr:from>
    <xdr:to>
      <xdr:col>85</xdr:col>
      <xdr:colOff>177800</xdr:colOff>
      <xdr:row>39</xdr:row>
      <xdr:rowOff>42025</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2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26802</xdr:rowOff>
    </xdr:from>
    <xdr:ext cx="469744"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54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146126</xdr:rowOff>
    </xdr:from>
    <xdr:to>
      <xdr:col>81</xdr:col>
      <xdr:colOff>101600</xdr:colOff>
      <xdr:row>39</xdr:row>
      <xdr:rowOff>76276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67403</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753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137287</xdr:rowOff>
    </xdr:from>
    <xdr:to>
      <xdr:col>76</xdr:col>
      <xdr:colOff>165100</xdr:colOff>
      <xdr:row>39</xdr:row>
      <xdr:rowOff>67437</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5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58564</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4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14262</xdr:rowOff>
    </xdr:from>
    <xdr:to>
      <xdr:col>67</xdr:col>
      <xdr:colOff>101600</xdr:colOff>
      <xdr:row>36</xdr:row>
      <xdr:rowOff>115862</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18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132389</xdr:rowOff>
    </xdr:from>
    <xdr:ext cx="534377"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547111" y="596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id="{00000000-0008-0000-0600-00006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103048</xdr:rowOff>
    </xdr:from>
    <xdr:to>
      <xdr:col>85</xdr:col>
      <xdr:colOff>126364</xdr:colOff>
      <xdr:row>78</xdr:row>
      <xdr:rowOff>5245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6317595" y="12104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9072</xdr:rowOff>
    </xdr:from>
    <xdr:ext cx="534377" cy="259045"/>
    <xdr:sp macro="" textlink="">
      <xdr:nvSpPr>
        <xdr:cNvPr id="619" name="公債費最小値テキスト">
          <a:extLst>
            <a:ext uri="{FF2B5EF4-FFF2-40B4-BE49-F238E27FC236}">
              <a16:creationId xmlns:a16="http://schemas.microsoft.com/office/drawing/2014/main" id="{00000000-0008-0000-0600-00006B020000}"/>
            </a:ext>
          </a:extLst>
        </xdr:cNvPr>
        <xdr:cNvSpPr txBox="1"/>
      </xdr:nvSpPr>
      <xdr:spPr>
        <a:xfrm>
          <a:off x="16370300" y="1338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5245</xdr:rowOff>
    </xdr:from>
    <xdr:to>
      <xdr:col>86</xdr:col>
      <xdr:colOff>25400</xdr:colOff>
      <xdr:row>78</xdr:row>
      <xdr:rowOff>5245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337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49725</xdr:rowOff>
    </xdr:from>
    <xdr:ext cx="599010" cy="259045"/>
    <xdr:sp macro="" textlink="">
      <xdr:nvSpPr>
        <xdr:cNvPr id="621" name="公債費最大値テキスト">
          <a:extLst>
            <a:ext uri="{FF2B5EF4-FFF2-40B4-BE49-F238E27FC236}">
              <a16:creationId xmlns:a16="http://schemas.microsoft.com/office/drawing/2014/main" id="{00000000-0008-0000-0600-00006D020000}"/>
            </a:ext>
          </a:extLst>
        </xdr:cNvPr>
        <xdr:cNvSpPr txBox="1"/>
      </xdr:nvSpPr>
      <xdr:spPr>
        <a:xfrm>
          <a:off x="16370300" y="11879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103048</xdr:rowOff>
    </xdr:from>
    <xdr:to>
      <xdr:col>86</xdr:col>
      <xdr:colOff>25400</xdr:colOff>
      <xdr:row>70</xdr:row>
      <xdr:rowOff>103048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64186</xdr:rowOff>
    </xdr:from>
    <xdr:to>
      <xdr:col>85</xdr:col>
      <xdr:colOff>127000</xdr:colOff>
      <xdr:row>71</xdr:row>
      <xdr:rowOff>85814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5481300" y="12237136"/>
          <a:ext cx="8382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101452</xdr:rowOff>
    </xdr:from>
    <xdr:ext cx="534377" cy="259045"/>
    <xdr:sp macro="" textlink="">
      <xdr:nvSpPr>
        <xdr:cNvPr id="624" name="公債費平均値テキスト">
          <a:extLst>
            <a:ext uri="{FF2B5EF4-FFF2-40B4-BE49-F238E27FC236}">
              <a16:creationId xmlns:a16="http://schemas.microsoft.com/office/drawing/2014/main" id="{00000000-0008-0000-0600-000070020000}"/>
            </a:ext>
          </a:extLst>
        </xdr:cNvPr>
        <xdr:cNvSpPr txBox="1"/>
      </xdr:nvSpPr>
      <xdr:spPr>
        <a:xfrm>
          <a:off x="16370300" y="127887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123025</xdr:rowOff>
    </xdr:from>
    <xdr:to>
      <xdr:col>85</xdr:col>
      <xdr:colOff>177800</xdr:colOff>
      <xdr:row>75</xdr:row>
      <xdr:rowOff>53175</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6268700" y="128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69</xdr:row>
      <xdr:rowOff>167132</xdr:rowOff>
    </xdr:from>
    <xdr:to>
      <xdr:col>81</xdr:col>
      <xdr:colOff>50800</xdr:colOff>
      <xdr:row>71</xdr:row>
      <xdr:rowOff>64186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4592300" y="11997182"/>
          <a:ext cx="889000" cy="23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137299</xdr:rowOff>
    </xdr:from>
    <xdr:to>
      <xdr:col>81</xdr:col>
      <xdr:colOff>101600</xdr:colOff>
      <xdr:row>75</xdr:row>
      <xdr:rowOff>67449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5430500" y="12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58576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14111" y="1291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69</xdr:row>
      <xdr:rowOff>167132</xdr:rowOff>
    </xdr:from>
    <xdr:to>
      <xdr:col>76</xdr:col>
      <xdr:colOff>114300</xdr:colOff>
      <xdr:row>71</xdr:row>
      <xdr:rowOff>44780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3703300" y="11997182"/>
          <a:ext cx="889000" cy="2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143142</xdr:rowOff>
    </xdr:from>
    <xdr:to>
      <xdr:col>76</xdr:col>
      <xdr:colOff>165100</xdr:colOff>
      <xdr:row>75</xdr:row>
      <xdr:rowOff>73292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4541500" y="1283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64419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4325111" y="12923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70</xdr:row>
      <xdr:rowOff>124981</xdr:rowOff>
    </xdr:from>
    <xdr:to>
      <xdr:col>71</xdr:col>
      <xdr:colOff>177800</xdr:colOff>
      <xdr:row>71</xdr:row>
      <xdr:rowOff>44780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2814300" y="12126481"/>
          <a:ext cx="889000" cy="9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154216</xdr:rowOff>
    </xdr:from>
    <xdr:to>
      <xdr:col>72</xdr:col>
      <xdr:colOff>38100</xdr:colOff>
      <xdr:row>75</xdr:row>
      <xdr:rowOff>84366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3652500" y="1284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75493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3436111" y="12934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25349</xdr:rowOff>
    </xdr:from>
    <xdr:to>
      <xdr:col>67</xdr:col>
      <xdr:colOff>101600</xdr:colOff>
      <xdr:row>75</xdr:row>
      <xdr:rowOff>126949</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2763500" y="1288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118076</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547111" y="1297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35014</xdr:rowOff>
    </xdr:from>
    <xdr:to>
      <xdr:col>85</xdr:col>
      <xdr:colOff>177800</xdr:colOff>
      <xdr:row>71</xdr:row>
      <xdr:rowOff>136614</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6268700" y="12207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57891</xdr:rowOff>
    </xdr:from>
    <xdr:ext cx="599010" cy="259045"/>
    <xdr:sp macro="" textlink="">
      <xdr:nvSpPr>
        <xdr:cNvPr id="643" name="公債費該当値テキスト">
          <a:extLst>
            <a:ext uri="{FF2B5EF4-FFF2-40B4-BE49-F238E27FC236}">
              <a16:creationId xmlns:a16="http://schemas.microsoft.com/office/drawing/2014/main" id="{00000000-0008-0000-0600-000083020000}"/>
            </a:ext>
          </a:extLst>
        </xdr:cNvPr>
        <xdr:cNvSpPr txBox="1"/>
      </xdr:nvSpPr>
      <xdr:spPr>
        <a:xfrm>
          <a:off x="16370300" y="12059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13386</xdr:rowOff>
    </xdr:from>
    <xdr:to>
      <xdr:col>81</xdr:col>
      <xdr:colOff>101600</xdr:colOff>
      <xdr:row>71</xdr:row>
      <xdr:rowOff>114986</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5430500" y="1218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131513</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5181795" y="11961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69</xdr:row>
      <xdr:rowOff>116332</xdr:rowOff>
    </xdr:from>
    <xdr:to>
      <xdr:col>76</xdr:col>
      <xdr:colOff>165100</xdr:colOff>
      <xdr:row>70</xdr:row>
      <xdr:rowOff>46482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4541500" y="1194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68</xdr:row>
      <xdr:rowOff>63009</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292795" y="11721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70</xdr:row>
      <xdr:rowOff>165430</xdr:rowOff>
    </xdr:from>
    <xdr:to>
      <xdr:col>72</xdr:col>
      <xdr:colOff>38100</xdr:colOff>
      <xdr:row>71</xdr:row>
      <xdr:rowOff>95580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3652500" y="1216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69</xdr:row>
      <xdr:rowOff>112107</xdr:rowOff>
    </xdr:from>
    <xdr:ext cx="59901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403795" y="1194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74181</xdr:rowOff>
    </xdr:from>
    <xdr:to>
      <xdr:col>67</xdr:col>
      <xdr:colOff>101600</xdr:colOff>
      <xdr:row>71</xdr:row>
      <xdr:rowOff>4331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2763500" y="120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69</xdr:row>
      <xdr:rowOff>20858</xdr:rowOff>
    </xdr:from>
    <xdr:ext cx="59901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514795" y="11850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81480</xdr:rowOff>
    </xdr:from>
    <xdr:to>
      <xdr:col>85</xdr:col>
      <xdr:colOff>126364</xdr:colOff>
      <xdr:row>98</xdr:row>
      <xdr:rowOff>137753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6317595" y="15854880"/>
          <a:ext cx="1269" cy="108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141580</xdr:rowOff>
    </xdr:from>
    <xdr:ext cx="378565" cy="259045"/>
    <xdr:sp macro="" textlink="">
      <xdr:nvSpPr>
        <xdr:cNvPr id="674" name="積立金最小値テキスト">
          <a:extLst>
            <a:ext uri="{FF2B5EF4-FFF2-40B4-BE49-F238E27FC236}">
              <a16:creationId xmlns:a16="http://schemas.microsoft.com/office/drawing/2014/main" id="{00000000-0008-0000-0600-0000A2020000}"/>
            </a:ext>
          </a:extLst>
        </xdr:cNvPr>
        <xdr:cNvSpPr txBox="1"/>
      </xdr:nvSpPr>
      <xdr:spPr>
        <a:xfrm>
          <a:off x="16370300" y="169436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137753</xdr:rowOff>
    </xdr:from>
    <xdr:to>
      <xdr:col>86</xdr:col>
      <xdr:colOff>25400</xdr:colOff>
      <xdr:row>98</xdr:row>
      <xdr:rowOff>137753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6939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28157</xdr:rowOff>
    </xdr:from>
    <xdr:ext cx="599010" cy="259045"/>
    <xdr:sp macro="" textlink="">
      <xdr:nvSpPr>
        <xdr:cNvPr id="676" name="積立金最大値テキスト">
          <a:extLst>
            <a:ext uri="{FF2B5EF4-FFF2-40B4-BE49-F238E27FC236}">
              <a16:creationId xmlns:a16="http://schemas.microsoft.com/office/drawing/2014/main" id="{00000000-0008-0000-0600-0000A4020000}"/>
            </a:ext>
          </a:extLst>
        </xdr:cNvPr>
        <xdr:cNvSpPr txBox="1"/>
      </xdr:nvSpPr>
      <xdr:spPr>
        <a:xfrm>
          <a:off x="16370300" y="15630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81480</xdr:rowOff>
    </xdr:from>
    <xdr:to>
      <xdr:col>86</xdr:col>
      <xdr:colOff>25400</xdr:colOff>
      <xdr:row>92</xdr:row>
      <xdr:rowOff>81480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6230600" y="1585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74047</xdr:rowOff>
    </xdr:from>
    <xdr:to>
      <xdr:col>85</xdr:col>
      <xdr:colOff>127000</xdr:colOff>
      <xdr:row>98</xdr:row>
      <xdr:rowOff>103618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5481300" y="16876147"/>
          <a:ext cx="838200" cy="29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165000</xdr:rowOff>
    </xdr:from>
    <xdr:ext cx="534377" cy="259045"/>
    <xdr:sp macro="" textlink="">
      <xdr:nvSpPr>
        <xdr:cNvPr id="679" name="積立金平均値テキスト">
          <a:extLst>
            <a:ext uri="{FF2B5EF4-FFF2-40B4-BE49-F238E27FC236}">
              <a16:creationId xmlns:a16="http://schemas.microsoft.com/office/drawing/2014/main" id="{00000000-0008-0000-0600-0000A7020000}"/>
            </a:ext>
          </a:extLst>
        </xdr:cNvPr>
        <xdr:cNvSpPr txBox="1"/>
      </xdr:nvSpPr>
      <xdr:spPr>
        <a:xfrm>
          <a:off x="16370300" y="166242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142123</xdr:rowOff>
    </xdr:from>
    <xdr:to>
      <xdr:col>85</xdr:col>
      <xdr:colOff>177800</xdr:colOff>
      <xdr:row>98</xdr:row>
      <xdr:rowOff>72273</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6268700" y="16772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72520</xdr:rowOff>
    </xdr:from>
    <xdr:to>
      <xdr:col>81</xdr:col>
      <xdr:colOff>50800</xdr:colOff>
      <xdr:row>98</xdr:row>
      <xdr:rowOff>103618</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4592300" y="16874620"/>
          <a:ext cx="889000" cy="3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141070</xdr:rowOff>
    </xdr:from>
    <xdr:to>
      <xdr:col>81</xdr:col>
      <xdr:colOff>101600</xdr:colOff>
      <xdr:row>98</xdr:row>
      <xdr:rowOff>71220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5430500" y="167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87747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5214111" y="1654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72520</xdr:rowOff>
    </xdr:from>
    <xdr:to>
      <xdr:col>76</xdr:col>
      <xdr:colOff>114300</xdr:colOff>
      <xdr:row>98</xdr:row>
      <xdr:rowOff>77507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3703300" y="16874620"/>
          <a:ext cx="889000" cy="4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127209</xdr:rowOff>
    </xdr:from>
    <xdr:to>
      <xdr:col>76</xdr:col>
      <xdr:colOff>165100</xdr:colOff>
      <xdr:row>98</xdr:row>
      <xdr:rowOff>57359</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4541500" y="16757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73886</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325111" y="16533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169917</xdr:rowOff>
    </xdr:from>
    <xdr:to>
      <xdr:col>71</xdr:col>
      <xdr:colOff>177800</xdr:colOff>
      <xdr:row>98</xdr:row>
      <xdr:rowOff>77507</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2814300" y="16629117"/>
          <a:ext cx="889000" cy="25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163085</xdr:rowOff>
    </xdr:from>
    <xdr:to>
      <xdr:col>72</xdr:col>
      <xdr:colOff>38100</xdr:colOff>
      <xdr:row>98</xdr:row>
      <xdr:rowOff>93235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3652500" y="16793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109762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436111" y="1656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18710</xdr:rowOff>
    </xdr:from>
    <xdr:to>
      <xdr:col>67</xdr:col>
      <xdr:colOff>101600</xdr:colOff>
      <xdr:row>98</xdr:row>
      <xdr:rowOff>120310</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2763500" y="1682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111437</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547111" y="169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23247</xdr:rowOff>
    </xdr:from>
    <xdr:to>
      <xdr:col>85</xdr:col>
      <xdr:colOff>177800</xdr:colOff>
      <xdr:row>98</xdr:row>
      <xdr:rowOff>124847</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6268700" y="1682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120551</xdr:rowOff>
    </xdr:from>
    <xdr:ext cx="534377" cy="259045"/>
    <xdr:sp macro="" textlink="">
      <xdr:nvSpPr>
        <xdr:cNvPr id="698" name="積立金該当値テキスト">
          <a:extLst>
            <a:ext uri="{FF2B5EF4-FFF2-40B4-BE49-F238E27FC236}">
              <a16:creationId xmlns:a16="http://schemas.microsoft.com/office/drawing/2014/main" id="{00000000-0008-0000-0600-0000BA020000}"/>
            </a:ext>
          </a:extLst>
        </xdr:cNvPr>
        <xdr:cNvSpPr txBox="1"/>
      </xdr:nvSpPr>
      <xdr:spPr>
        <a:xfrm>
          <a:off x="16370300" y="16751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52818</xdr:rowOff>
    </xdr:from>
    <xdr:to>
      <xdr:col>81</xdr:col>
      <xdr:colOff>101600</xdr:colOff>
      <xdr:row>98</xdr:row>
      <xdr:rowOff>154418</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5430500" y="168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145545</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5246428" y="1694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21720</xdr:rowOff>
    </xdr:from>
    <xdr:to>
      <xdr:col>76</xdr:col>
      <xdr:colOff>165100</xdr:colOff>
      <xdr:row>98</xdr:row>
      <xdr:rowOff>123320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4541500" y="1682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114447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91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26707</xdr:rowOff>
    </xdr:from>
    <xdr:to>
      <xdr:col>72</xdr:col>
      <xdr:colOff>38100</xdr:colOff>
      <xdr:row>98</xdr:row>
      <xdr:rowOff>128307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3652500" y="1682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119434</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92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119117</xdr:rowOff>
    </xdr:from>
    <xdr:to>
      <xdr:col>67</xdr:col>
      <xdr:colOff>101600</xdr:colOff>
      <xdr:row>97</xdr:row>
      <xdr:rowOff>49267</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2763500" y="1657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65794</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35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16583</xdr:rowOff>
    </xdr:from>
    <xdr:to>
      <xdr:col>116</xdr:col>
      <xdr:colOff>62864</xdr:colOff>
      <xdr:row>39</xdr:row>
      <xdr:rowOff>98878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331533"/>
          <a:ext cx="1269" cy="145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134710</xdr:rowOff>
    </xdr:from>
    <xdr:ext cx="534377"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106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16583</xdr:rowOff>
    </xdr:from>
    <xdr:to>
      <xdr:col>116</xdr:col>
      <xdr:colOff>152400</xdr:colOff>
      <xdr:row>31</xdr:row>
      <xdr:rowOff>16583</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3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57599</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401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34722</xdr:rowOff>
    </xdr:from>
    <xdr:to>
      <xdr:col>116</xdr:col>
      <xdr:colOff>114300</xdr:colOff>
      <xdr:row>38</xdr:row>
      <xdr:rowOff>136322</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5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36844</xdr:rowOff>
    </xdr:from>
    <xdr:to>
      <xdr:col>112</xdr:col>
      <xdr:colOff>38100</xdr:colOff>
      <xdr:row>38</xdr:row>
      <xdr:rowOff>138444</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55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154972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32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53239</xdr:rowOff>
    </xdr:from>
    <xdr:to>
      <xdr:col>107</xdr:col>
      <xdr:colOff>101600</xdr:colOff>
      <xdr:row>38</xdr:row>
      <xdr:rowOff>154839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56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171365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343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69469</xdr:rowOff>
    </xdr:from>
    <xdr:to>
      <xdr:col>102</xdr:col>
      <xdr:colOff>165100</xdr:colOff>
      <xdr:row>38</xdr:row>
      <xdr:rowOff>171069</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16146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35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76947</xdr:rowOff>
    </xdr:from>
    <xdr:to>
      <xdr:col>98</xdr:col>
      <xdr:colOff>38100</xdr:colOff>
      <xdr:row>39</xdr:row>
      <xdr:rowOff>7097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592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23625</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36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110516</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854466"/>
          <a:ext cx="1269" cy="1305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57193</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62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110516</xdr:rowOff>
    </xdr:from>
    <xdr:to>
      <xdr:col>116</xdr:col>
      <xdr:colOff>152400</xdr:colOff>
      <xdr:row>51</xdr:row>
      <xdr:rowOff>110516</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854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71386</xdr:rowOff>
    </xdr:from>
    <xdr:to>
      <xdr:col>116</xdr:col>
      <xdr:colOff>63500</xdr:colOff>
      <xdr:row>59</xdr:row>
      <xdr:rowOff>32791</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15486"/>
          <a:ext cx="838200" cy="13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146486</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476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123609</xdr:rowOff>
    </xdr:from>
    <xdr:to>
      <xdr:col>116</xdr:col>
      <xdr:colOff>114300</xdr:colOff>
      <xdr:row>58</xdr:row>
      <xdr:rowOff>53759</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71386</xdr:rowOff>
    </xdr:from>
    <xdr:to>
      <xdr:col>111</xdr:col>
      <xdr:colOff>177800</xdr:colOff>
      <xdr:row>58</xdr:row>
      <xdr:rowOff>73634</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0434300" y="10015486"/>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138240</xdr:rowOff>
    </xdr:from>
    <xdr:to>
      <xdr:col>112</xdr:col>
      <xdr:colOff>38100</xdr:colOff>
      <xdr:row>58</xdr:row>
      <xdr:rowOff>68390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84917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73634</xdr:rowOff>
    </xdr:from>
    <xdr:to>
      <xdr:col>107</xdr:col>
      <xdr:colOff>50800</xdr:colOff>
      <xdr:row>58</xdr:row>
      <xdr:rowOff>76149</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9545300" y="10017734"/>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106311</xdr:rowOff>
    </xdr:from>
    <xdr:to>
      <xdr:col>107</xdr:col>
      <xdr:colOff>101600</xdr:colOff>
      <xdr:row>58</xdr:row>
      <xdr:rowOff>36461</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52988</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76149</xdr:rowOff>
    </xdr:from>
    <xdr:to>
      <xdr:col>102</xdr:col>
      <xdr:colOff>114300</xdr:colOff>
      <xdr:row>58</xdr:row>
      <xdr:rowOff>78092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18656300" y="10020249"/>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110084</xdr:rowOff>
    </xdr:from>
    <xdr:to>
      <xdr:col>102</xdr:col>
      <xdr:colOff>165100</xdr:colOff>
      <xdr:row>58</xdr:row>
      <xdr:rowOff>40234</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56761</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147841</xdr:rowOff>
    </xdr:from>
    <xdr:to>
      <xdr:col>98</xdr:col>
      <xdr:colOff>38100</xdr:colOff>
      <xdr:row>58</xdr:row>
      <xdr:rowOff>77991</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920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94518</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69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153441</xdr:rowOff>
    </xdr:from>
    <xdr:to>
      <xdr:col>116</xdr:col>
      <xdr:colOff>114300</xdr:colOff>
      <xdr:row>59</xdr:row>
      <xdr:rowOff>83591</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97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68368</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100124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20586</xdr:rowOff>
    </xdr:from>
    <xdr:to>
      <xdr:col>112</xdr:col>
      <xdr:colOff>38100</xdr:colOff>
      <xdr:row>58</xdr:row>
      <xdr:rowOff>122186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96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113313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1005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22834</xdr:rowOff>
    </xdr:from>
    <xdr:to>
      <xdr:col>107</xdr:col>
      <xdr:colOff>101600</xdr:colOff>
      <xdr:row>58</xdr:row>
      <xdr:rowOff>124434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96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115561</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1005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25349</xdr:rowOff>
    </xdr:from>
    <xdr:to>
      <xdr:col>102</xdr:col>
      <xdr:colOff>165100</xdr:colOff>
      <xdr:row>58</xdr:row>
      <xdr:rowOff>126949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6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118076</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10428" y="10062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27292</xdr:rowOff>
    </xdr:from>
    <xdr:to>
      <xdr:col>98</xdr:col>
      <xdr:colOff>38100</xdr:colOff>
      <xdr:row>58</xdr:row>
      <xdr:rowOff>128892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971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120019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1006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60681</xdr:rowOff>
    </xdr:from>
    <xdr:to>
      <xdr:col>116</xdr:col>
      <xdr:colOff>62864</xdr:colOff>
      <xdr:row>79</xdr:row>
      <xdr:rowOff>1588</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062181"/>
          <a:ext cx="1269" cy="1483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5415</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49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1588</xdr:rowOff>
    </xdr:from>
    <xdr:to>
      <xdr:col>116</xdr:col>
      <xdr:colOff>152400</xdr:colOff>
      <xdr:row>79</xdr:row>
      <xdr:rowOff>1588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4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7358</xdr:rowOff>
    </xdr:from>
    <xdr:ext cx="599010"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837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60681</xdr:rowOff>
    </xdr:from>
    <xdr:to>
      <xdr:col>116</xdr:col>
      <xdr:colOff>152400</xdr:colOff>
      <xdr:row>70</xdr:row>
      <xdr:rowOff>60681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062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155797</xdr:rowOff>
    </xdr:from>
    <xdr:to>
      <xdr:col>116</xdr:col>
      <xdr:colOff>63500</xdr:colOff>
      <xdr:row>76</xdr:row>
      <xdr:rowOff>16294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014547"/>
          <a:ext cx="838200" cy="31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6311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30365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27884</xdr:rowOff>
    </xdr:from>
    <xdr:to>
      <xdr:col>116</xdr:col>
      <xdr:colOff>114300</xdr:colOff>
      <xdr:row>76</xdr:row>
      <xdr:rowOff>129484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58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7931</xdr:rowOff>
    </xdr:from>
    <xdr:to>
      <xdr:col>111</xdr:col>
      <xdr:colOff>177800</xdr:colOff>
      <xdr:row>76</xdr:row>
      <xdr:rowOff>16294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0434300" y="13038131"/>
          <a:ext cx="889000" cy="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34341</xdr:rowOff>
    </xdr:from>
    <xdr:to>
      <xdr:col>112</xdr:col>
      <xdr:colOff>38100</xdr:colOff>
      <xdr:row>76</xdr:row>
      <xdr:rowOff>135941</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64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127068</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57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7931</xdr:rowOff>
    </xdr:from>
    <xdr:to>
      <xdr:col>107</xdr:col>
      <xdr:colOff>50800</xdr:colOff>
      <xdr:row>76</xdr:row>
      <xdr:rowOff>57308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038131"/>
          <a:ext cx="889000" cy="4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44208</xdr:rowOff>
    </xdr:from>
    <xdr:to>
      <xdr:col>107</xdr:col>
      <xdr:colOff>101600</xdr:colOff>
      <xdr:row>76</xdr:row>
      <xdr:rowOff>145808</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074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136935</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16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57308</xdr:rowOff>
    </xdr:from>
    <xdr:to>
      <xdr:col>102</xdr:col>
      <xdr:colOff>114300</xdr:colOff>
      <xdr:row>76</xdr:row>
      <xdr:rowOff>83007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8656300" y="13087508"/>
          <a:ext cx="889000" cy="2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60458</xdr:rowOff>
    </xdr:from>
    <xdr:to>
      <xdr:col>102</xdr:col>
      <xdr:colOff>165100</xdr:colOff>
      <xdr:row>76</xdr:row>
      <xdr:rowOff>162058</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153185</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18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134086</xdr:rowOff>
    </xdr:from>
    <xdr:to>
      <xdr:col>98</xdr:col>
      <xdr:colOff>38100</xdr:colOff>
      <xdr:row>76</xdr:row>
      <xdr:rowOff>64236</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80763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104997</xdr:rowOff>
    </xdr:from>
    <xdr:to>
      <xdr:col>116</xdr:col>
      <xdr:colOff>114300</xdr:colOff>
      <xdr:row>76</xdr:row>
      <xdr:rowOff>35148</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96374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127874</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8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136944</xdr:rowOff>
    </xdr:from>
    <xdr:to>
      <xdr:col>112</xdr:col>
      <xdr:colOff>38100</xdr:colOff>
      <xdr:row>76</xdr:row>
      <xdr:rowOff>67094</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99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83621</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77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128581</xdr:rowOff>
    </xdr:from>
    <xdr:to>
      <xdr:col>107</xdr:col>
      <xdr:colOff>101600</xdr:colOff>
      <xdr:row>76</xdr:row>
      <xdr:rowOff>58731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98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75258</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76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6508</xdr:rowOff>
    </xdr:from>
    <xdr:to>
      <xdr:col>102</xdr:col>
      <xdr:colOff>165100</xdr:colOff>
      <xdr:row>76</xdr:row>
      <xdr:rowOff>108108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03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124636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81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32207</xdr:rowOff>
    </xdr:from>
    <xdr:to>
      <xdr:col>98</xdr:col>
      <xdr:colOff>38100</xdr:colOff>
      <xdr:row>76</xdr:row>
      <xdr:rowOff>133807</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06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124934</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15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歳出決算総額は、住民一人当たり７０万８千円となっており、昨年度より一人当たり５千円減少した。主な構成項目のうち、人件費は期末勤勉手当の支給率の増などにより</a:t>
          </a:r>
          <a:r>
            <a:rPr kumimoji="1" lang="en-US" altLang="ja-JP" sz="1300">
              <a:latin typeface="ＭＳ Ｐゴシック" panose="020B0600070205080204" pitchFamily="50" charset="-128"/>
              <a:ea typeface="ＭＳ Ｐゴシック" panose="020B0600070205080204" pitchFamily="50" charset="-128"/>
            </a:rPr>
            <a:t>2,385</a:t>
          </a:r>
          <a:r>
            <a:rPr kumimoji="1" lang="ja-JP" altLang="en-US" sz="1300">
              <a:latin typeface="ＭＳ Ｐゴシック" panose="020B0600070205080204" pitchFamily="50" charset="-128"/>
              <a:ea typeface="ＭＳ Ｐゴシック" panose="020B0600070205080204" pitchFamily="50" charset="-128"/>
            </a:rPr>
            <a:t>円の増、物件費は新型コロナウイルスワクチン接種事業の減などにより</a:t>
          </a:r>
          <a:r>
            <a:rPr kumimoji="1" lang="en-US" altLang="ja-JP" sz="1300">
              <a:latin typeface="ＭＳ Ｐゴシック" panose="020B0600070205080204" pitchFamily="50" charset="-128"/>
              <a:ea typeface="ＭＳ Ｐゴシック" panose="020B0600070205080204" pitchFamily="50" charset="-128"/>
            </a:rPr>
            <a:t>13,109</a:t>
          </a:r>
          <a:r>
            <a:rPr kumimoji="1" lang="ja-JP" altLang="en-US" sz="1300">
              <a:latin typeface="ＭＳ Ｐゴシック" panose="020B0600070205080204" pitchFamily="50" charset="-128"/>
              <a:ea typeface="ＭＳ Ｐゴシック" panose="020B0600070205080204" pitchFamily="50" charset="-128"/>
            </a:rPr>
            <a:t>円の減、扶助費は低所得世帯支援給付事業の増などにより</a:t>
          </a:r>
          <a:r>
            <a:rPr kumimoji="1" lang="en-US" altLang="ja-JP" sz="1300">
              <a:latin typeface="ＭＳ Ｐゴシック" panose="020B0600070205080204" pitchFamily="50" charset="-128"/>
              <a:ea typeface="ＭＳ Ｐゴシック" panose="020B0600070205080204" pitchFamily="50" charset="-128"/>
            </a:rPr>
            <a:t>3,668</a:t>
          </a:r>
          <a:r>
            <a:rPr kumimoji="1" lang="ja-JP" altLang="en-US" sz="1300">
              <a:latin typeface="ＭＳ Ｐゴシック" panose="020B0600070205080204" pitchFamily="50" charset="-128"/>
              <a:ea typeface="ＭＳ Ｐゴシック" panose="020B0600070205080204" pitchFamily="50" charset="-128"/>
            </a:rPr>
            <a:t>円の増、補助費等は公立豊岡病院組合特別負担金の減などにより</a:t>
          </a:r>
          <a:r>
            <a:rPr kumimoji="1" lang="en-US" altLang="ja-JP" sz="1300">
              <a:latin typeface="ＭＳ Ｐゴシック" panose="020B0600070205080204" pitchFamily="50" charset="-128"/>
              <a:ea typeface="ＭＳ Ｐゴシック" panose="020B0600070205080204" pitchFamily="50" charset="-128"/>
            </a:rPr>
            <a:t>2,399</a:t>
          </a:r>
          <a:r>
            <a:rPr kumimoji="1" lang="ja-JP" altLang="en-US" sz="1300">
              <a:latin typeface="ＭＳ Ｐゴシック" panose="020B0600070205080204" pitchFamily="50" charset="-128"/>
              <a:ea typeface="ＭＳ Ｐゴシック" panose="020B0600070205080204" pitchFamily="50" charset="-128"/>
            </a:rPr>
            <a:t>円の減、公債費は長期債繰上償還の実施を含め順調に償還が進んでおり</a:t>
          </a:r>
          <a:r>
            <a:rPr kumimoji="1" lang="en-US" altLang="ja-JP" sz="1300">
              <a:latin typeface="ＭＳ Ｐゴシック" panose="020B0600070205080204" pitchFamily="50" charset="-128"/>
              <a:ea typeface="ＭＳ Ｐゴシック" panose="020B0600070205080204" pitchFamily="50" charset="-128"/>
            </a:rPr>
            <a:t>1,703</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兵庫県朝来市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28,239
27,795
403.06
20,753,733
19,992,731
626,484
12,166,584
13,387,725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145034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95570"/>
          <a:ext cx="1270" cy="1464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148861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3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145034</xdr:rowOff>
    </xdr:from>
    <xdr:to>
      <xdr:col>24</xdr:col>
      <xdr:colOff>152400</xdr:colOff>
      <xdr:row>38</xdr:row>
      <xdr:rowOff>145034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170197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70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95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132461</xdr:rowOff>
    </xdr:from>
    <xdr:to>
      <xdr:col>24</xdr:col>
      <xdr:colOff>63500</xdr:colOff>
      <xdr:row>32</xdr:row>
      <xdr:rowOff>97790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447411"/>
          <a:ext cx="838200" cy="136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32275</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33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53848</xdr:rowOff>
    </xdr:from>
    <xdr:to>
      <xdr:col>24</xdr:col>
      <xdr:colOff>114300</xdr:colOff>
      <xdr:row>35</xdr:row>
      <xdr:rowOff>155448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5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97790</xdr:rowOff>
    </xdr:from>
    <xdr:to>
      <xdr:col>19</xdr:col>
      <xdr:colOff>177800</xdr:colOff>
      <xdr:row>34</xdr:row>
      <xdr:rowOff>16256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584190"/>
          <a:ext cx="889000" cy="26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74422</xdr:rowOff>
    </xdr:from>
    <xdr:to>
      <xdr:col>20</xdr:col>
      <xdr:colOff>38100</xdr:colOff>
      <xdr:row>36</xdr:row>
      <xdr:rowOff>4572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7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167149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6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3683</xdr:rowOff>
    </xdr:from>
    <xdr:to>
      <xdr:col>15</xdr:col>
      <xdr:colOff>50800</xdr:colOff>
      <xdr:row>34</xdr:row>
      <xdr:rowOff>16256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661533"/>
          <a:ext cx="889000" cy="18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6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154957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145796</xdr:rowOff>
    </xdr:from>
    <xdr:to>
      <xdr:col>10</xdr:col>
      <xdr:colOff>114300</xdr:colOff>
      <xdr:row>33</xdr:row>
      <xdr:rowOff>3683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632196"/>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95758</xdr:rowOff>
    </xdr:from>
    <xdr:to>
      <xdr:col>10</xdr:col>
      <xdr:colOff>165100</xdr:colOff>
      <xdr:row>36</xdr:row>
      <xdr:rowOff>25908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96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37084</xdr:rowOff>
    </xdr:from>
    <xdr:to>
      <xdr:col>6</xdr:col>
      <xdr:colOff>38100</xdr:colOff>
      <xdr:row>35</xdr:row>
      <xdr:rowOff>138684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37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129811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30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81661</xdr:rowOff>
    </xdr:from>
    <xdr:to>
      <xdr:col>24</xdr:col>
      <xdr:colOff>114300</xdr:colOff>
      <xdr:row>32</xdr:row>
      <xdr:rowOff>11811</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39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104538</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2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46990</xdr:rowOff>
    </xdr:from>
    <xdr:to>
      <xdr:col>20</xdr:col>
      <xdr:colOff>38100</xdr:colOff>
      <xdr:row>32</xdr:row>
      <xdr:rowOff>148590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5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165117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30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136906</xdr:rowOff>
    </xdr:from>
    <xdr:to>
      <xdr:col>15</xdr:col>
      <xdr:colOff>101600</xdr:colOff>
      <xdr:row>34</xdr:row>
      <xdr:rowOff>67056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94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83583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69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124333</xdr:rowOff>
    </xdr:from>
    <xdr:to>
      <xdr:col>10</xdr:col>
      <xdr:colOff>165100</xdr:colOff>
      <xdr:row>33</xdr:row>
      <xdr:rowOff>54483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6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71010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38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94996</xdr:rowOff>
    </xdr:from>
    <xdr:to>
      <xdr:col>6</xdr:col>
      <xdr:colOff>38100</xdr:colOff>
      <xdr:row>33</xdr:row>
      <xdr:rowOff>25146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8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41673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356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128354</xdr:rowOff>
    </xdr:from>
    <xdr:to>
      <xdr:col>24</xdr:col>
      <xdr:colOff>62865</xdr:colOff>
      <xdr:row>58</xdr:row>
      <xdr:rowOff>72713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00854"/>
          <a:ext cx="1270" cy="1315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76540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2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72713</xdr:rowOff>
    </xdr:from>
    <xdr:to>
      <xdr:col>24</xdr:col>
      <xdr:colOff>152400</xdr:colOff>
      <xdr:row>58</xdr:row>
      <xdr:rowOff>72713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1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75031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76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382,978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128354</xdr:rowOff>
    </xdr:from>
    <xdr:to>
      <xdr:col>24</xdr:col>
      <xdr:colOff>152400</xdr:colOff>
      <xdr:row>50</xdr:row>
      <xdr:rowOff>128354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00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138564</xdr:rowOff>
    </xdr:from>
    <xdr:to>
      <xdr:col>24</xdr:col>
      <xdr:colOff>63500</xdr:colOff>
      <xdr:row>56</xdr:row>
      <xdr:rowOff>159062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39764"/>
          <a:ext cx="838200" cy="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130363</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31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151936</xdr:rowOff>
    </xdr:from>
    <xdr:to>
      <xdr:col>24</xdr:col>
      <xdr:colOff>114300</xdr:colOff>
      <xdr:row>57</xdr:row>
      <xdr:rowOff>82086</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159062</xdr:rowOff>
    </xdr:from>
    <xdr:to>
      <xdr:col>19</xdr:col>
      <xdr:colOff>177800</xdr:colOff>
      <xdr:row>56</xdr:row>
      <xdr:rowOff>160613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60262"/>
          <a:ext cx="889000" cy="1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151769</xdr:rowOff>
    </xdr:from>
    <xdr:to>
      <xdr:col>20</xdr:col>
      <xdr:colOff>38100</xdr:colOff>
      <xdr:row>57</xdr:row>
      <xdr:rowOff>81919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73046</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84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119442</xdr:rowOff>
    </xdr:from>
    <xdr:to>
      <xdr:col>15</xdr:col>
      <xdr:colOff>50800</xdr:colOff>
      <xdr:row>56</xdr:row>
      <xdr:rowOff>160613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377742"/>
          <a:ext cx="889000" cy="38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166258</xdr:rowOff>
    </xdr:from>
    <xdr:to>
      <xdr:col>15</xdr:col>
      <xdr:colOff>101600</xdr:colOff>
      <xdr:row>57</xdr:row>
      <xdr:rowOff>96408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87535</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6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119442</xdr:rowOff>
    </xdr:from>
    <xdr:to>
      <xdr:col>10</xdr:col>
      <xdr:colOff>114300</xdr:colOff>
      <xdr:row>55</xdr:row>
      <xdr:rowOff>126605</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377742"/>
          <a:ext cx="889000" cy="178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139962</xdr:rowOff>
    </xdr:from>
    <xdr:to>
      <xdr:col>10</xdr:col>
      <xdr:colOff>165100</xdr:colOff>
      <xdr:row>55</xdr:row>
      <xdr:rowOff>70112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61239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490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47142</xdr:rowOff>
    </xdr:from>
    <xdr:to>
      <xdr:col>6</xdr:col>
      <xdr:colOff>38100</xdr:colOff>
      <xdr:row>57</xdr:row>
      <xdr:rowOff>148742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1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139869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1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87764</xdr:rowOff>
    </xdr:from>
    <xdr:to>
      <xdr:col>24</xdr:col>
      <xdr:colOff>114300</xdr:colOff>
      <xdr:row>57</xdr:row>
      <xdr:rowOff>17914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6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110641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4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108262</xdr:rowOff>
    </xdr:from>
    <xdr:to>
      <xdr:col>20</xdr:col>
      <xdr:colOff>38100</xdr:colOff>
      <xdr:row>57</xdr:row>
      <xdr:rowOff>38412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0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54939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84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109813</xdr:rowOff>
    </xdr:from>
    <xdr:to>
      <xdr:col>15</xdr:col>
      <xdr:colOff>101600</xdr:colOff>
      <xdr:row>57</xdr:row>
      <xdr:rowOff>39963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1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56490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86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68642</xdr:rowOff>
    </xdr:from>
    <xdr:to>
      <xdr:col>10</xdr:col>
      <xdr:colOff>165100</xdr:colOff>
      <xdr:row>54</xdr:row>
      <xdr:rowOff>170242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3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15319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0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75805</xdr:rowOff>
    </xdr:from>
    <xdr:to>
      <xdr:col>6</xdr:col>
      <xdr:colOff>38100</xdr:colOff>
      <xdr:row>56</xdr:row>
      <xdr:rowOff>5955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50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22482</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28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43252</xdr:rowOff>
    </xdr:from>
    <xdr:to>
      <xdr:col>24</xdr:col>
      <xdr:colOff>62865</xdr:colOff>
      <xdr:row>78</xdr:row>
      <xdr:rowOff>81700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44752"/>
          <a:ext cx="1270" cy="1410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85527</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58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81700</xdr:rowOff>
    </xdr:from>
    <xdr:to>
      <xdr:col>24</xdr:col>
      <xdr:colOff>152400</xdr:colOff>
      <xdr:row>78</xdr:row>
      <xdr:rowOff>81700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161379</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819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266,860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43252</xdr:rowOff>
    </xdr:from>
    <xdr:to>
      <xdr:col>24</xdr:col>
      <xdr:colOff>152400</xdr:colOff>
      <xdr:row>70</xdr:row>
      <xdr:rowOff>43252</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44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105639</xdr:rowOff>
    </xdr:from>
    <xdr:to>
      <xdr:col>24</xdr:col>
      <xdr:colOff>63500</xdr:colOff>
      <xdr:row>75</xdr:row>
      <xdr:rowOff>53039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792939"/>
          <a:ext cx="838200" cy="11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21629</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803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43202</xdr:rowOff>
    </xdr:from>
    <xdr:to>
      <xdr:col>24</xdr:col>
      <xdr:colOff>114300</xdr:colOff>
      <xdr:row>75</xdr:row>
      <xdr:rowOff>144802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72949</xdr:rowOff>
    </xdr:from>
    <xdr:to>
      <xdr:col>19</xdr:col>
      <xdr:colOff>177800</xdr:colOff>
      <xdr:row>75</xdr:row>
      <xdr:rowOff>53039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760249"/>
          <a:ext cx="889000" cy="15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163108</xdr:rowOff>
    </xdr:from>
    <xdr:to>
      <xdr:col>20</xdr:col>
      <xdr:colOff>38100</xdr:colOff>
      <xdr:row>76</xdr:row>
      <xdr:rowOff>93258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2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84385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1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72949</xdr:rowOff>
    </xdr:from>
    <xdr:to>
      <xdr:col>15</xdr:col>
      <xdr:colOff>50800</xdr:colOff>
      <xdr:row>76</xdr:row>
      <xdr:rowOff>29504</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760249"/>
          <a:ext cx="889000" cy="29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61044</xdr:rowOff>
    </xdr:from>
    <xdr:to>
      <xdr:col>15</xdr:col>
      <xdr:colOff>101600</xdr:colOff>
      <xdr:row>75</xdr:row>
      <xdr:rowOff>162644</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1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153770</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2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29504</xdr:rowOff>
    </xdr:from>
    <xdr:to>
      <xdr:col>10</xdr:col>
      <xdr:colOff>114300</xdr:colOff>
      <xdr:row>76</xdr:row>
      <xdr:rowOff>78555</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059704"/>
          <a:ext cx="889000" cy="4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160745</xdr:rowOff>
    </xdr:from>
    <xdr:to>
      <xdr:col>10</xdr:col>
      <xdr:colOff>165100</xdr:colOff>
      <xdr:row>77</xdr:row>
      <xdr:rowOff>90895</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19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82022</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283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48177</xdr:rowOff>
    </xdr:from>
    <xdr:to>
      <xdr:col>6</xdr:col>
      <xdr:colOff>38100</xdr:colOff>
      <xdr:row>77</xdr:row>
      <xdr:rowOff>149777</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4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140904</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42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54839</xdr:rowOff>
    </xdr:from>
    <xdr:to>
      <xdr:col>24</xdr:col>
      <xdr:colOff>114300</xdr:colOff>
      <xdr:row>74</xdr:row>
      <xdr:rowOff>156439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74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77716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593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2239</xdr:rowOff>
    </xdr:from>
    <xdr:to>
      <xdr:col>20</xdr:col>
      <xdr:colOff>38100</xdr:colOff>
      <xdr:row>75</xdr:row>
      <xdr:rowOff>103839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86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120366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636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22149</xdr:rowOff>
    </xdr:from>
    <xdr:to>
      <xdr:col>15</xdr:col>
      <xdr:colOff>101600</xdr:colOff>
      <xdr:row>74</xdr:row>
      <xdr:rowOff>123749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7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140276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48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150154</xdr:rowOff>
    </xdr:from>
    <xdr:to>
      <xdr:col>10</xdr:col>
      <xdr:colOff>165100</xdr:colOff>
      <xdr:row>76</xdr:row>
      <xdr:rowOff>80304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08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96831</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78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27755</xdr:rowOff>
    </xdr:from>
    <xdr:to>
      <xdr:col>6</xdr:col>
      <xdr:colOff>38100</xdr:colOff>
      <xdr:row>76</xdr:row>
      <xdr:rowOff>129355</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057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145882</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833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138615</xdr:rowOff>
    </xdr:from>
    <xdr:to>
      <xdr:col>24</xdr:col>
      <xdr:colOff>62865</xdr:colOff>
      <xdr:row>98</xdr:row>
      <xdr:rowOff>29648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397665"/>
          <a:ext cx="1270" cy="14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33475</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83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29648</xdr:rowOff>
    </xdr:from>
    <xdr:to>
      <xdr:col>24</xdr:col>
      <xdr:colOff>152400</xdr:colOff>
      <xdr:row>98</xdr:row>
      <xdr:rowOff>29648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831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85292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1728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105,057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138615</xdr:rowOff>
    </xdr:from>
    <xdr:to>
      <xdr:col>24</xdr:col>
      <xdr:colOff>152400</xdr:colOff>
      <xdr:row>89</xdr:row>
      <xdr:rowOff>138615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39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91027</xdr:rowOff>
    </xdr:from>
    <xdr:to>
      <xdr:col>24</xdr:col>
      <xdr:colOff>63500</xdr:colOff>
      <xdr:row>93</xdr:row>
      <xdr:rowOff>19362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864427"/>
          <a:ext cx="838200" cy="9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153091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269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3214</xdr:rowOff>
    </xdr:from>
    <xdr:to>
      <xdr:col>24</xdr:col>
      <xdr:colOff>114300</xdr:colOff>
      <xdr:row>95</xdr:row>
      <xdr:rowOff>104814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29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91027</xdr:rowOff>
    </xdr:from>
    <xdr:to>
      <xdr:col>19</xdr:col>
      <xdr:colOff>177800</xdr:colOff>
      <xdr:row>93</xdr:row>
      <xdr:rowOff>47059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864427"/>
          <a:ext cx="889000" cy="1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130829</xdr:rowOff>
    </xdr:from>
    <xdr:to>
      <xdr:col>20</xdr:col>
      <xdr:colOff>38100</xdr:colOff>
      <xdr:row>95</xdr:row>
      <xdr:rowOff>60979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24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52106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33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47059</xdr:rowOff>
    </xdr:from>
    <xdr:to>
      <xdr:col>15</xdr:col>
      <xdr:colOff>50800</xdr:colOff>
      <xdr:row>93</xdr:row>
      <xdr:rowOff>143777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991909"/>
          <a:ext cx="889000" cy="96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167120</xdr:rowOff>
    </xdr:from>
    <xdr:to>
      <xdr:col>15</xdr:col>
      <xdr:colOff>101600</xdr:colOff>
      <xdr:row>95</xdr:row>
      <xdr:rowOff>97270</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88397</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37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143777</xdr:rowOff>
    </xdr:from>
    <xdr:to>
      <xdr:col>10</xdr:col>
      <xdr:colOff>114300</xdr:colOff>
      <xdr:row>95</xdr:row>
      <xdr:rowOff>32468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088627"/>
          <a:ext cx="889000" cy="23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142126</xdr:rowOff>
    </xdr:from>
    <xdr:to>
      <xdr:col>10</xdr:col>
      <xdr:colOff>165100</xdr:colOff>
      <xdr:row>96</xdr:row>
      <xdr:rowOff>72276</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42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63403</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522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154660</xdr:rowOff>
    </xdr:from>
    <xdr:to>
      <xdr:col>6</xdr:col>
      <xdr:colOff>38100</xdr:colOff>
      <xdr:row>96</xdr:row>
      <xdr:rowOff>84810</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44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75937</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3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140012</xdr:rowOff>
    </xdr:from>
    <xdr:to>
      <xdr:col>24</xdr:col>
      <xdr:colOff>114300</xdr:colOff>
      <xdr:row>93</xdr:row>
      <xdr:rowOff>70162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1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162889</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764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40227</xdr:rowOff>
    </xdr:from>
    <xdr:to>
      <xdr:col>20</xdr:col>
      <xdr:colOff>38100</xdr:colOff>
      <xdr:row>92</xdr:row>
      <xdr:rowOff>141827</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813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90</xdr:row>
      <xdr:rowOff>158354</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558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167709</xdr:rowOff>
    </xdr:from>
    <xdr:to>
      <xdr:col>15</xdr:col>
      <xdr:colOff>101600</xdr:colOff>
      <xdr:row>93</xdr:row>
      <xdr:rowOff>97859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94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114386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571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92977</xdr:rowOff>
    </xdr:from>
    <xdr:to>
      <xdr:col>10</xdr:col>
      <xdr:colOff>165100</xdr:colOff>
      <xdr:row>94</xdr:row>
      <xdr:rowOff>23127</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03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92</xdr:row>
      <xdr:rowOff>39654</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581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153118</xdr:rowOff>
    </xdr:from>
    <xdr:to>
      <xdr:col>6</xdr:col>
      <xdr:colOff>38100</xdr:colOff>
      <xdr:row>95</xdr:row>
      <xdr:rowOff>83268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2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99795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044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91760"/>
          <a:ext cx="127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66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91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38789</xdr:rowOff>
    </xdr:from>
    <xdr:to>
      <xdr:col>55</xdr:col>
      <xdr:colOff>0</xdr:colOff>
      <xdr:row>38</xdr:row>
      <xdr:rowOff>56097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53889"/>
          <a:ext cx="838200" cy="1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100673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728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77796</xdr:rowOff>
    </xdr:from>
    <xdr:to>
      <xdr:col>55</xdr:col>
      <xdr:colOff>50800</xdr:colOff>
      <xdr:row>38</xdr:row>
      <xdr:rowOff>7947</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46300</xdr:rowOff>
    </xdr:from>
    <xdr:to>
      <xdr:col>50</xdr:col>
      <xdr:colOff>114300</xdr:colOff>
      <xdr:row>38</xdr:row>
      <xdr:rowOff>56097</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6140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95431</xdr:rowOff>
    </xdr:from>
    <xdr:to>
      <xdr:col>50</xdr:col>
      <xdr:colOff>165100</xdr:colOff>
      <xdr:row>38</xdr:row>
      <xdr:rowOff>25581</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42108</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46300</xdr:rowOff>
    </xdr:from>
    <xdr:to>
      <xdr:col>45</xdr:col>
      <xdr:colOff>177800</xdr:colOff>
      <xdr:row>38</xdr:row>
      <xdr:rowOff>58384</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561400"/>
          <a:ext cx="889000" cy="1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30299</xdr:rowOff>
    </xdr:from>
    <xdr:to>
      <xdr:col>41</xdr:col>
      <xdr:colOff>50800</xdr:colOff>
      <xdr:row>38</xdr:row>
      <xdr:rowOff>58384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45399"/>
          <a:ext cx="8890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36975</xdr:rowOff>
    </xdr:from>
    <xdr:to>
      <xdr:col>41</xdr:col>
      <xdr:colOff>101600</xdr:colOff>
      <xdr:row>37</xdr:row>
      <xdr:rowOff>138575</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155102</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55916</xdr:rowOff>
    </xdr:from>
    <xdr:to>
      <xdr:col>36</xdr:col>
      <xdr:colOff>165100</xdr:colOff>
      <xdr:row>37</xdr:row>
      <xdr:rowOff>157516</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9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2593</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174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159439</xdr:rowOff>
    </xdr:from>
    <xdr:to>
      <xdr:col>55</xdr:col>
      <xdr:colOff>50800</xdr:colOff>
      <xdr:row>38</xdr:row>
      <xdr:rowOff>89589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0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137866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81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5297</xdr:rowOff>
    </xdr:from>
    <xdr:to>
      <xdr:col>50</xdr:col>
      <xdr:colOff>165100</xdr:colOff>
      <xdr:row>38</xdr:row>
      <xdr:rowOff>106897</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5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98024</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613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166950</xdr:rowOff>
    </xdr:from>
    <xdr:to>
      <xdr:col>46</xdr:col>
      <xdr:colOff>38100</xdr:colOff>
      <xdr:row>38</xdr:row>
      <xdr:rowOff>97100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51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88227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603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7584</xdr:rowOff>
    </xdr:from>
    <xdr:to>
      <xdr:col>41</xdr:col>
      <xdr:colOff>101600</xdr:colOff>
      <xdr:row>38</xdr:row>
      <xdr:rowOff>109184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52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100311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615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150949</xdr:rowOff>
    </xdr:from>
    <xdr:to>
      <xdr:col>36</xdr:col>
      <xdr:colOff>165100</xdr:colOff>
      <xdr:row>38</xdr:row>
      <xdr:rowOff>81099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72226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873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128708</xdr:rowOff>
    </xdr:from>
    <xdr:to>
      <xdr:col>54</xdr:col>
      <xdr:colOff>189865</xdr:colOff>
      <xdr:row>59</xdr:row>
      <xdr:rowOff>26943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872658"/>
          <a:ext cx="1270" cy="1269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30770</xdr:rowOff>
    </xdr:from>
    <xdr:ext cx="378565"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46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26943</xdr:rowOff>
    </xdr:from>
    <xdr:to>
      <xdr:col>55</xdr:col>
      <xdr:colOff>88900</xdr:colOff>
      <xdr:row>59</xdr:row>
      <xdr:rowOff>26943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42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75385</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128708</xdr:rowOff>
    </xdr:from>
    <xdr:to>
      <xdr:col>55</xdr:col>
      <xdr:colOff>88900</xdr:colOff>
      <xdr:row>51</xdr:row>
      <xdr:rowOff>128708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872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150978</xdr:rowOff>
    </xdr:from>
    <xdr:to>
      <xdr:col>55</xdr:col>
      <xdr:colOff>0</xdr:colOff>
      <xdr:row>54</xdr:row>
      <xdr:rowOff>97180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237828"/>
          <a:ext cx="838200" cy="117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66317</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67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87890</xdr:rowOff>
    </xdr:from>
    <xdr:to>
      <xdr:col>55</xdr:col>
      <xdr:colOff>50800</xdr:colOff>
      <xdr:row>57</xdr:row>
      <xdr:rowOff>18040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150978</xdr:rowOff>
    </xdr:from>
    <xdr:to>
      <xdr:col>50</xdr:col>
      <xdr:colOff>114300</xdr:colOff>
      <xdr:row>54</xdr:row>
      <xdr:rowOff>66110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9237828"/>
          <a:ext cx="889000" cy="86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94444</xdr:rowOff>
    </xdr:from>
    <xdr:to>
      <xdr:col>50</xdr:col>
      <xdr:colOff>165100</xdr:colOff>
      <xdr:row>57</xdr:row>
      <xdr:rowOff>24594</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15721</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66110</xdr:rowOff>
    </xdr:from>
    <xdr:to>
      <xdr:col>45</xdr:col>
      <xdr:colOff>177800</xdr:colOff>
      <xdr:row>54</xdr:row>
      <xdr:rowOff>163570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9324410"/>
          <a:ext cx="889000" cy="97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113627</xdr:rowOff>
    </xdr:from>
    <xdr:to>
      <xdr:col>46</xdr:col>
      <xdr:colOff>38100</xdr:colOff>
      <xdr:row>57</xdr:row>
      <xdr:rowOff>43777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34904</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07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63138</xdr:rowOff>
    </xdr:from>
    <xdr:to>
      <xdr:col>41</xdr:col>
      <xdr:colOff>50800</xdr:colOff>
      <xdr:row>54</xdr:row>
      <xdr:rowOff>163570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9321438"/>
          <a:ext cx="889000" cy="10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105149</xdr:rowOff>
    </xdr:from>
    <xdr:to>
      <xdr:col>41</xdr:col>
      <xdr:colOff>101600</xdr:colOff>
      <xdr:row>57</xdr:row>
      <xdr:rowOff>35299</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26426</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99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96291</xdr:rowOff>
    </xdr:from>
    <xdr:to>
      <xdr:col>36</xdr:col>
      <xdr:colOff>165100</xdr:colOff>
      <xdr:row>57</xdr:row>
      <xdr:rowOff>26441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17568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46380</xdr:rowOff>
    </xdr:from>
    <xdr:to>
      <xdr:col>55</xdr:col>
      <xdr:colOff>50800</xdr:colOff>
      <xdr:row>54</xdr:row>
      <xdr:rowOff>147980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3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69257</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15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100178</xdr:rowOff>
    </xdr:from>
    <xdr:to>
      <xdr:col>50</xdr:col>
      <xdr:colOff>165100</xdr:colOff>
      <xdr:row>54</xdr:row>
      <xdr:rowOff>30328</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187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46855</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8962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15310</xdr:rowOff>
    </xdr:from>
    <xdr:to>
      <xdr:col>46</xdr:col>
      <xdr:colOff>38100</xdr:colOff>
      <xdr:row>54</xdr:row>
      <xdr:rowOff>116910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27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133437</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048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112770</xdr:rowOff>
    </xdr:from>
    <xdr:to>
      <xdr:col>41</xdr:col>
      <xdr:colOff>101600</xdr:colOff>
      <xdr:row>55</xdr:row>
      <xdr:rowOff>42920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37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59447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14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12338</xdr:rowOff>
    </xdr:from>
    <xdr:to>
      <xdr:col>36</xdr:col>
      <xdr:colOff>165100</xdr:colOff>
      <xdr:row>54</xdr:row>
      <xdr:rowOff>113938</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27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130465</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04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131204</xdr:rowOff>
    </xdr:from>
    <xdr:to>
      <xdr:col>54</xdr:col>
      <xdr:colOff>189865</xdr:colOff>
      <xdr:row>79</xdr:row>
      <xdr:rowOff>4750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61254"/>
          <a:ext cx="1270" cy="158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8577</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5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4750</xdr:rowOff>
    </xdr:from>
    <xdr:to>
      <xdr:col>55</xdr:col>
      <xdr:colOff>88900</xdr:colOff>
      <xdr:row>79</xdr:row>
      <xdr:rowOff>4750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77881</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3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131204</xdr:rowOff>
    </xdr:from>
    <xdr:to>
      <xdr:col>55</xdr:col>
      <xdr:colOff>88900</xdr:colOff>
      <xdr:row>69</xdr:row>
      <xdr:rowOff>131204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6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67596</xdr:rowOff>
    </xdr:from>
    <xdr:to>
      <xdr:col>55</xdr:col>
      <xdr:colOff>0</xdr:colOff>
      <xdr:row>76</xdr:row>
      <xdr:rowOff>156635</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3097796"/>
          <a:ext cx="838200" cy="8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109123</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13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130696</xdr:rowOff>
    </xdr:from>
    <xdr:to>
      <xdr:col>55</xdr:col>
      <xdr:colOff>50800</xdr:colOff>
      <xdr:row>77</xdr:row>
      <xdr:rowOff>60846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40697</xdr:rowOff>
    </xdr:from>
    <xdr:to>
      <xdr:col>50</xdr:col>
      <xdr:colOff>114300</xdr:colOff>
      <xdr:row>76</xdr:row>
      <xdr:rowOff>67596</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8750300" y="13070897"/>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83356</xdr:rowOff>
    </xdr:from>
    <xdr:to>
      <xdr:col>50</xdr:col>
      <xdr:colOff>165100</xdr:colOff>
      <xdr:row>77</xdr:row>
      <xdr:rowOff>13506</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4633</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206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80188</xdr:rowOff>
    </xdr:from>
    <xdr:to>
      <xdr:col>45</xdr:col>
      <xdr:colOff>177800</xdr:colOff>
      <xdr:row>76</xdr:row>
      <xdr:rowOff>40697</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7861300" y="12938938"/>
          <a:ext cx="889000" cy="13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87319</xdr:rowOff>
    </xdr:from>
    <xdr:to>
      <xdr:col>46</xdr:col>
      <xdr:colOff>38100</xdr:colOff>
      <xdr:row>77</xdr:row>
      <xdr:rowOff>17469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8596</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2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80188</xdr:rowOff>
    </xdr:from>
    <xdr:to>
      <xdr:col>41</xdr:col>
      <xdr:colOff>50800</xdr:colOff>
      <xdr:row>76</xdr:row>
      <xdr:rowOff>121831</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6972300" y="12938938"/>
          <a:ext cx="889000" cy="213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72231</xdr:rowOff>
    </xdr:from>
    <xdr:to>
      <xdr:col>41</xdr:col>
      <xdr:colOff>101600</xdr:colOff>
      <xdr:row>77</xdr:row>
      <xdr:rowOff>2381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164958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52019</xdr:rowOff>
    </xdr:from>
    <xdr:to>
      <xdr:col>36</xdr:col>
      <xdr:colOff>165100</xdr:colOff>
      <xdr:row>77</xdr:row>
      <xdr:rowOff>153619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144746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105835</xdr:rowOff>
    </xdr:from>
    <xdr:to>
      <xdr:col>55</xdr:col>
      <xdr:colOff>50800</xdr:colOff>
      <xdr:row>77</xdr:row>
      <xdr:rowOff>35985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13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128712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87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16796</xdr:rowOff>
    </xdr:from>
    <xdr:to>
      <xdr:col>50</xdr:col>
      <xdr:colOff>165100</xdr:colOff>
      <xdr:row>76</xdr:row>
      <xdr:rowOff>118396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04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134923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822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161347</xdr:rowOff>
    </xdr:from>
    <xdr:to>
      <xdr:col>46</xdr:col>
      <xdr:colOff>38100</xdr:colOff>
      <xdr:row>76</xdr:row>
      <xdr:rowOff>91497</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020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108025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483111" y="1279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29388</xdr:rowOff>
    </xdr:from>
    <xdr:to>
      <xdr:col>41</xdr:col>
      <xdr:colOff>101600</xdr:colOff>
      <xdr:row>75</xdr:row>
      <xdr:rowOff>130988</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288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147515</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594111" y="126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71031</xdr:rowOff>
    </xdr:from>
    <xdr:to>
      <xdr:col>36</xdr:col>
      <xdr:colOff>165100</xdr:colOff>
      <xdr:row>77</xdr:row>
      <xdr:rowOff>1181</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10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17708</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28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a:extLst>
            <a:ext uri="{FF2B5EF4-FFF2-40B4-BE49-F238E27FC236}">
              <a16:creationId xmlns:a16="http://schemas.microsoft.com/office/drawing/2014/main" id="{00000000-0008-0000-07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168351</xdr:rowOff>
    </xdr:from>
    <xdr:to>
      <xdr:col>54</xdr:col>
      <xdr:colOff>189865</xdr:colOff>
      <xdr:row>99</xdr:row>
      <xdr:rowOff>64224</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10475595" y="15427401"/>
          <a:ext cx="1270" cy="1610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68051</xdr:rowOff>
    </xdr:from>
    <xdr:ext cx="534377" cy="259045"/>
    <xdr:sp macro="" textlink="">
      <xdr:nvSpPr>
        <xdr:cNvPr id="463" name="土木費最小値テキスト">
          <a:extLst>
            <a:ext uri="{FF2B5EF4-FFF2-40B4-BE49-F238E27FC236}">
              <a16:creationId xmlns:a16="http://schemas.microsoft.com/office/drawing/2014/main" id="{00000000-0008-0000-0700-0000CF010000}"/>
            </a:ext>
          </a:extLst>
        </xdr:cNvPr>
        <xdr:cNvSpPr txBox="1"/>
      </xdr:nvSpPr>
      <xdr:spPr>
        <a:xfrm>
          <a:off x="10528300" y="1704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64224</xdr:rowOff>
    </xdr:from>
    <xdr:to>
      <xdr:col>55</xdr:col>
      <xdr:colOff>88900</xdr:colOff>
      <xdr:row>99</xdr:row>
      <xdr:rowOff>64224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7037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115028</xdr:rowOff>
    </xdr:from>
    <xdr:ext cx="599010" cy="259045"/>
    <xdr:sp macro="" textlink="">
      <xdr:nvSpPr>
        <xdr:cNvPr id="465" name="土木費最大値テキスト">
          <a:extLst>
            <a:ext uri="{FF2B5EF4-FFF2-40B4-BE49-F238E27FC236}">
              <a16:creationId xmlns:a16="http://schemas.microsoft.com/office/drawing/2014/main" id="{00000000-0008-0000-0700-0000D1010000}"/>
            </a:ext>
          </a:extLst>
        </xdr:cNvPr>
        <xdr:cNvSpPr txBox="1"/>
      </xdr:nvSpPr>
      <xdr:spPr>
        <a:xfrm>
          <a:off x="10528300" y="1520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155,244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168351</xdr:rowOff>
    </xdr:from>
    <xdr:to>
      <xdr:col>55</xdr:col>
      <xdr:colOff>88900</xdr:colOff>
      <xdr:row>89</xdr:row>
      <xdr:rowOff>168351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542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58979</xdr:rowOff>
    </xdr:from>
    <xdr:to>
      <xdr:col>55</xdr:col>
      <xdr:colOff>0</xdr:colOff>
      <xdr:row>97</xdr:row>
      <xdr:rowOff>66193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9639300" y="16518179"/>
          <a:ext cx="838200" cy="178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169536</xdr:rowOff>
    </xdr:from>
    <xdr:ext cx="534377" cy="259045"/>
    <xdr:sp macro="" textlink="">
      <xdr:nvSpPr>
        <xdr:cNvPr id="468" name="土木費平均値テキスト">
          <a:extLst>
            <a:ext uri="{FF2B5EF4-FFF2-40B4-BE49-F238E27FC236}">
              <a16:creationId xmlns:a16="http://schemas.microsoft.com/office/drawing/2014/main" id="{00000000-0008-0000-0700-0000D4010000}"/>
            </a:ext>
          </a:extLst>
        </xdr:cNvPr>
        <xdr:cNvSpPr txBox="1"/>
      </xdr:nvSpPr>
      <xdr:spPr>
        <a:xfrm>
          <a:off x="10528300" y="164572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146659</xdr:rowOff>
    </xdr:from>
    <xdr:to>
      <xdr:col>55</xdr:col>
      <xdr:colOff>50800</xdr:colOff>
      <xdr:row>97</xdr:row>
      <xdr:rowOff>76809</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104267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58979</xdr:rowOff>
    </xdr:from>
    <xdr:to>
      <xdr:col>50</xdr:col>
      <xdr:colOff>114300</xdr:colOff>
      <xdr:row>96</xdr:row>
      <xdr:rowOff>153200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8750300" y="16518179"/>
          <a:ext cx="889000" cy="94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127851</xdr:rowOff>
    </xdr:from>
    <xdr:to>
      <xdr:col>50</xdr:col>
      <xdr:colOff>165100</xdr:colOff>
      <xdr:row>97</xdr:row>
      <xdr:rowOff>58001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9588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49128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372111" y="1667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3645</xdr:rowOff>
    </xdr:from>
    <xdr:to>
      <xdr:col>45</xdr:col>
      <xdr:colOff>177800</xdr:colOff>
      <xdr:row>96</xdr:row>
      <xdr:rowOff>153200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7861300" y="16462845"/>
          <a:ext cx="889000" cy="1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129984</xdr:rowOff>
    </xdr:from>
    <xdr:to>
      <xdr:col>46</xdr:col>
      <xdr:colOff>38100</xdr:colOff>
      <xdr:row>97</xdr:row>
      <xdr:rowOff>60134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8699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51261</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68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3645</xdr:rowOff>
    </xdr:from>
    <xdr:to>
      <xdr:col>41</xdr:col>
      <xdr:colOff>50800</xdr:colOff>
      <xdr:row>96</xdr:row>
      <xdr:rowOff>160910</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6972300" y="16462845"/>
          <a:ext cx="889000" cy="157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117602</xdr:rowOff>
    </xdr:from>
    <xdr:to>
      <xdr:col>41</xdr:col>
      <xdr:colOff>101600</xdr:colOff>
      <xdr:row>97</xdr:row>
      <xdr:rowOff>47752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7810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38879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594111" y="1666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62052</xdr:rowOff>
    </xdr:from>
    <xdr:to>
      <xdr:col>36</xdr:col>
      <xdr:colOff>165100</xdr:colOff>
      <xdr:row>97</xdr:row>
      <xdr:rowOff>163652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6921500" y="1669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154779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05111"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15393</xdr:rowOff>
    </xdr:from>
    <xdr:to>
      <xdr:col>55</xdr:col>
      <xdr:colOff>50800</xdr:colOff>
      <xdr:row>97</xdr:row>
      <xdr:rowOff>116993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10426700" y="1664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165270</xdr:rowOff>
    </xdr:from>
    <xdr:ext cx="534377" cy="259045"/>
    <xdr:sp macro="" textlink="">
      <xdr:nvSpPr>
        <xdr:cNvPr id="487" name="土木費該当値テキスト">
          <a:extLst>
            <a:ext uri="{FF2B5EF4-FFF2-40B4-BE49-F238E27FC236}">
              <a16:creationId xmlns:a16="http://schemas.microsoft.com/office/drawing/2014/main" id="{00000000-0008-0000-0700-0000E7010000}"/>
            </a:ext>
          </a:extLst>
        </xdr:cNvPr>
        <xdr:cNvSpPr txBox="1"/>
      </xdr:nvSpPr>
      <xdr:spPr>
        <a:xfrm>
          <a:off x="10528300" y="1662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8179</xdr:rowOff>
    </xdr:from>
    <xdr:to>
      <xdr:col>50</xdr:col>
      <xdr:colOff>165100</xdr:colOff>
      <xdr:row>96</xdr:row>
      <xdr:rowOff>109779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9588500" y="16467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126306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9372111" y="16242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102400</xdr:rowOff>
    </xdr:from>
    <xdr:to>
      <xdr:col>46</xdr:col>
      <xdr:colOff>38100</xdr:colOff>
      <xdr:row>97</xdr:row>
      <xdr:rowOff>32550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8699500" y="1656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49077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8483111" y="16336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124295</xdr:rowOff>
    </xdr:from>
    <xdr:to>
      <xdr:col>41</xdr:col>
      <xdr:colOff>101600</xdr:colOff>
      <xdr:row>96</xdr:row>
      <xdr:rowOff>54445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7810500" y="164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70972</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7594111" y="1618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110110</xdr:rowOff>
    </xdr:from>
    <xdr:to>
      <xdr:col>36</xdr:col>
      <xdr:colOff>165100</xdr:colOff>
      <xdr:row>97</xdr:row>
      <xdr:rowOff>40260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6921500" y="1656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56787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6705111" y="1634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67147</xdr:rowOff>
    </xdr:from>
    <xdr:to>
      <xdr:col>85</xdr:col>
      <xdr:colOff>126364</xdr:colOff>
      <xdr:row>38</xdr:row>
      <xdr:rowOff>156736</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10647"/>
          <a:ext cx="1269" cy="1461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160563</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7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156736</xdr:rowOff>
    </xdr:from>
    <xdr:to>
      <xdr:col>86</xdr:col>
      <xdr:colOff>25400</xdr:colOff>
      <xdr:row>38</xdr:row>
      <xdr:rowOff>156736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7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13824</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4985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144,665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67147</xdr:rowOff>
    </xdr:from>
    <xdr:to>
      <xdr:col>86</xdr:col>
      <xdr:colOff>25400</xdr:colOff>
      <xdr:row>30</xdr:row>
      <xdr:rowOff>67147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1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135934</xdr:rowOff>
    </xdr:from>
    <xdr:to>
      <xdr:col>85</xdr:col>
      <xdr:colOff>127000</xdr:colOff>
      <xdr:row>38</xdr:row>
      <xdr:rowOff>6404</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79584"/>
          <a:ext cx="838200" cy="4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121276</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4649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142849</xdr:rowOff>
    </xdr:from>
    <xdr:to>
      <xdr:col>85</xdr:col>
      <xdr:colOff>177800</xdr:colOff>
      <xdr:row>38</xdr:row>
      <xdr:rowOff>72999</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48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6404</xdr:rowOff>
    </xdr:from>
    <xdr:to>
      <xdr:col>81</xdr:col>
      <xdr:colOff>50800</xdr:colOff>
      <xdr:row>38</xdr:row>
      <xdr:rowOff>9289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21504"/>
          <a:ext cx="889000" cy="2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156925</xdr:rowOff>
    </xdr:from>
    <xdr:to>
      <xdr:col>81</xdr:col>
      <xdr:colOff>101600</xdr:colOff>
      <xdr:row>38</xdr:row>
      <xdr:rowOff>87075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50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78202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59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148528</xdr:rowOff>
    </xdr:from>
    <xdr:to>
      <xdr:col>76</xdr:col>
      <xdr:colOff>114300</xdr:colOff>
      <xdr:row>38</xdr:row>
      <xdr:rowOff>9289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492178"/>
          <a:ext cx="889000" cy="32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157197</xdr:rowOff>
    </xdr:from>
    <xdr:to>
      <xdr:col>76</xdr:col>
      <xdr:colOff>165100</xdr:colOff>
      <xdr:row>38</xdr:row>
      <xdr:rowOff>87347</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50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78474</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9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148528</xdr:rowOff>
    </xdr:from>
    <xdr:to>
      <xdr:col>71</xdr:col>
      <xdr:colOff>177800</xdr:colOff>
      <xdr:row>38</xdr:row>
      <xdr:rowOff>16931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492178"/>
          <a:ext cx="889000" cy="39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147933</xdr:rowOff>
    </xdr:from>
    <xdr:to>
      <xdr:col>72</xdr:col>
      <xdr:colOff>38100</xdr:colOff>
      <xdr:row>38</xdr:row>
      <xdr:rowOff>78084</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4915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69211</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584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163576</xdr:rowOff>
    </xdr:from>
    <xdr:to>
      <xdr:col>67</xdr:col>
      <xdr:colOff>101600</xdr:colOff>
      <xdr:row>38</xdr:row>
      <xdr:rowOff>93726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50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84853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59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85134</xdr:rowOff>
    </xdr:from>
    <xdr:to>
      <xdr:col>85</xdr:col>
      <xdr:colOff>177800</xdr:colOff>
      <xdr:row>38</xdr:row>
      <xdr:rowOff>15284</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108011</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28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127054</xdr:rowOff>
    </xdr:from>
    <xdr:to>
      <xdr:col>81</xdr:col>
      <xdr:colOff>101600</xdr:colOff>
      <xdr:row>38</xdr:row>
      <xdr:rowOff>57204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7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73731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24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129939</xdr:rowOff>
    </xdr:from>
    <xdr:to>
      <xdr:col>76</xdr:col>
      <xdr:colOff>165100</xdr:colOff>
      <xdr:row>38</xdr:row>
      <xdr:rowOff>60089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7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76616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24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97728</xdr:rowOff>
    </xdr:from>
    <xdr:to>
      <xdr:col>72</xdr:col>
      <xdr:colOff>38100</xdr:colOff>
      <xdr:row>38</xdr:row>
      <xdr:rowOff>27878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41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44405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21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137581</xdr:rowOff>
    </xdr:from>
    <xdr:to>
      <xdr:col>67</xdr:col>
      <xdr:colOff>101600</xdr:colOff>
      <xdr:row>38</xdr:row>
      <xdr:rowOff>67731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84258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2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28208</xdr:rowOff>
    </xdr:from>
    <xdr:to>
      <xdr:col>85</xdr:col>
      <xdr:colOff>126364</xdr:colOff>
      <xdr:row>59</xdr:row>
      <xdr:rowOff>45234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600708"/>
          <a:ext cx="1269" cy="15600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49061</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10164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45234</xdr:rowOff>
    </xdr:from>
    <xdr:to>
      <xdr:col>86</xdr:col>
      <xdr:colOff>25400</xdr:colOff>
      <xdr:row>59</xdr:row>
      <xdr:rowOff>45234</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10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146335</xdr:rowOff>
    </xdr:from>
    <xdr:ext cx="599010"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375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28208</xdr:rowOff>
    </xdr:from>
    <xdr:to>
      <xdr:col>86</xdr:col>
      <xdr:colOff>25400</xdr:colOff>
      <xdr:row>50</xdr:row>
      <xdr:rowOff>28208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600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68453</xdr:rowOff>
    </xdr:from>
    <xdr:to>
      <xdr:col>85</xdr:col>
      <xdr:colOff>127000</xdr:colOff>
      <xdr:row>57</xdr:row>
      <xdr:rowOff>126245</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9841103"/>
          <a:ext cx="838200" cy="57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3167</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9775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24740</xdr:rowOff>
    </xdr:from>
    <xdr:to>
      <xdr:col>85</xdr:col>
      <xdr:colOff>177800</xdr:colOff>
      <xdr:row>57</xdr:row>
      <xdr:rowOff>126340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36797</xdr:rowOff>
    </xdr:from>
    <xdr:to>
      <xdr:col>81</xdr:col>
      <xdr:colOff>50800</xdr:colOff>
      <xdr:row>57</xdr:row>
      <xdr:rowOff>126245</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9809447"/>
          <a:ext cx="889000" cy="89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64636</xdr:rowOff>
    </xdr:from>
    <xdr:to>
      <xdr:col>81</xdr:col>
      <xdr:colOff>101600</xdr:colOff>
      <xdr:row>57</xdr:row>
      <xdr:rowOff>166236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11313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61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36797</xdr:rowOff>
    </xdr:from>
    <xdr:to>
      <xdr:col>76</xdr:col>
      <xdr:colOff>114300</xdr:colOff>
      <xdr:row>57</xdr:row>
      <xdr:rowOff>84085</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9809447"/>
          <a:ext cx="889000" cy="47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60640</xdr:rowOff>
    </xdr:from>
    <xdr:to>
      <xdr:col>76</xdr:col>
      <xdr:colOff>165100</xdr:colOff>
      <xdr:row>57</xdr:row>
      <xdr:rowOff>162240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153367</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926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84085</xdr:rowOff>
    </xdr:from>
    <xdr:to>
      <xdr:col>71</xdr:col>
      <xdr:colOff>177800</xdr:colOff>
      <xdr:row>57</xdr:row>
      <xdr:rowOff>129087</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56735"/>
          <a:ext cx="889000" cy="45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44683</xdr:rowOff>
    </xdr:from>
    <xdr:to>
      <xdr:col>72</xdr:col>
      <xdr:colOff>38100</xdr:colOff>
      <xdr:row>57</xdr:row>
      <xdr:rowOff>146283</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137410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9910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94637</xdr:rowOff>
    </xdr:from>
    <xdr:to>
      <xdr:col>67</xdr:col>
      <xdr:colOff>101600</xdr:colOff>
      <xdr:row>58</xdr:row>
      <xdr:rowOff>24787</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15914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9960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17653</xdr:rowOff>
    </xdr:from>
    <xdr:to>
      <xdr:col>85</xdr:col>
      <xdr:colOff>177800</xdr:colOff>
      <xdr:row>57</xdr:row>
      <xdr:rowOff>119253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97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40530</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9641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75445</xdr:rowOff>
    </xdr:from>
    <xdr:to>
      <xdr:col>81</xdr:col>
      <xdr:colOff>101600</xdr:colOff>
      <xdr:row>58</xdr:row>
      <xdr:rowOff>5595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98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168172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99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157447</xdr:rowOff>
    </xdr:from>
    <xdr:to>
      <xdr:col>76</xdr:col>
      <xdr:colOff>165100</xdr:colOff>
      <xdr:row>57</xdr:row>
      <xdr:rowOff>87597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9758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104124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953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33285</xdr:rowOff>
    </xdr:from>
    <xdr:to>
      <xdr:col>72</xdr:col>
      <xdr:colOff>38100</xdr:colOff>
      <xdr:row>57</xdr:row>
      <xdr:rowOff>134885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0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151412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81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78287</xdr:rowOff>
    </xdr:from>
    <xdr:to>
      <xdr:col>67</xdr:col>
      <xdr:colOff>101600</xdr:colOff>
      <xdr:row>58</xdr:row>
      <xdr:rowOff>8437</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85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24964</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626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59804</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232754"/>
          <a:ext cx="1269" cy="13562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6481</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2007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35,597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59804</xdr:rowOff>
    </xdr:from>
    <xdr:to>
      <xdr:col>86</xdr:col>
      <xdr:colOff>25400</xdr:colOff>
      <xdr:row>71</xdr:row>
      <xdr:rowOff>59804</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232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162674</xdr:rowOff>
    </xdr:from>
    <xdr:to>
      <xdr:col>85</xdr:col>
      <xdr:colOff>127000</xdr:colOff>
      <xdr:row>79</xdr:row>
      <xdr:rowOff>25476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535774"/>
          <a:ext cx="838200" cy="3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35538</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23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12661</xdr:rowOff>
    </xdr:from>
    <xdr:to>
      <xdr:col>85</xdr:col>
      <xdr:colOff>177800</xdr:colOff>
      <xdr:row>78</xdr:row>
      <xdr:rowOff>114261</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16638</xdr:rowOff>
    </xdr:from>
    <xdr:to>
      <xdr:col>81</xdr:col>
      <xdr:colOff>50800</xdr:colOff>
      <xdr:row>79</xdr:row>
      <xdr:rowOff>25476</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4592300" y="13561188"/>
          <a:ext cx="889000" cy="8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32513</xdr:rowOff>
    </xdr:from>
    <xdr:to>
      <xdr:col>81</xdr:col>
      <xdr:colOff>101600</xdr:colOff>
      <xdr:row>78</xdr:row>
      <xdr:rowOff>134113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150640</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16638</xdr:rowOff>
    </xdr:from>
    <xdr:to>
      <xdr:col>76</xdr:col>
      <xdr:colOff>114300</xdr:colOff>
      <xdr:row>79</xdr:row>
      <xdr:rowOff>44450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3703300" y="13561188"/>
          <a:ext cx="889000" cy="27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9880</xdr:rowOff>
    </xdr:from>
    <xdr:to>
      <xdr:col>76</xdr:col>
      <xdr:colOff>165100</xdr:colOff>
      <xdr:row>78</xdr:row>
      <xdr:rowOff>111480</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128007</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357428" y="1315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65063</xdr:rowOff>
    </xdr:from>
    <xdr:to>
      <xdr:col>71</xdr:col>
      <xdr:colOff>177800</xdr:colOff>
      <xdr:row>79</xdr:row>
      <xdr:rowOff>44450</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095263"/>
          <a:ext cx="889000" cy="49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90767</xdr:rowOff>
    </xdr:from>
    <xdr:to>
      <xdr:col>72</xdr:col>
      <xdr:colOff>38100</xdr:colOff>
      <xdr:row>78</xdr:row>
      <xdr:rowOff>20917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37444</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91987</xdr:rowOff>
    </xdr:from>
    <xdr:to>
      <xdr:col>67</xdr:col>
      <xdr:colOff>101600</xdr:colOff>
      <xdr:row>78</xdr:row>
      <xdr:rowOff>22137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293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13264</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38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111874</xdr:rowOff>
    </xdr:from>
    <xdr:to>
      <xdr:col>85</xdr:col>
      <xdr:colOff>177800</xdr:colOff>
      <xdr:row>79</xdr:row>
      <xdr:rowOff>42024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348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26801</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339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146126</xdr:rowOff>
    </xdr:from>
    <xdr:to>
      <xdr:col>81</xdr:col>
      <xdr:colOff>101600</xdr:colOff>
      <xdr:row>79</xdr:row>
      <xdr:rowOff>76276</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67403</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92017" y="13611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137288</xdr:rowOff>
    </xdr:from>
    <xdr:to>
      <xdr:col>76</xdr:col>
      <xdr:colOff>165100</xdr:colOff>
      <xdr:row>79</xdr:row>
      <xdr:rowOff>67438</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1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58565</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60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14263</xdr:rowOff>
    </xdr:from>
    <xdr:to>
      <xdr:col>67</xdr:col>
      <xdr:colOff>101600</xdr:colOff>
      <xdr:row>76</xdr:row>
      <xdr:rowOff>115863</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044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132389</xdr:rowOff>
    </xdr:from>
    <xdr:ext cx="534377"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47111" y="1281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a:extLst>
            <a:ext uri="{FF2B5EF4-FFF2-40B4-BE49-F238E27FC236}">
              <a16:creationId xmlns:a16="http://schemas.microsoft.com/office/drawing/2014/main" id="{00000000-0008-0000-0700-0000B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103048</xdr:rowOff>
    </xdr:from>
    <xdr:to>
      <xdr:col>85</xdr:col>
      <xdr:colOff>126364</xdr:colOff>
      <xdr:row>98</xdr:row>
      <xdr:rowOff>5245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6317595" y="15533548"/>
          <a:ext cx="1269" cy="1273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9072</xdr:rowOff>
    </xdr:from>
    <xdr:ext cx="534377" cy="259045"/>
    <xdr:sp macro="" textlink="">
      <xdr:nvSpPr>
        <xdr:cNvPr id="696" name="公債費最小値テキスト">
          <a:extLst>
            <a:ext uri="{FF2B5EF4-FFF2-40B4-BE49-F238E27FC236}">
              <a16:creationId xmlns:a16="http://schemas.microsoft.com/office/drawing/2014/main" id="{00000000-0008-0000-0700-0000B8020000}"/>
            </a:ext>
          </a:extLst>
        </xdr:cNvPr>
        <xdr:cNvSpPr txBox="1"/>
      </xdr:nvSpPr>
      <xdr:spPr>
        <a:xfrm>
          <a:off x="16370300" y="1681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5245</xdr:rowOff>
    </xdr:from>
    <xdr:to>
      <xdr:col>86</xdr:col>
      <xdr:colOff>25400</xdr:colOff>
      <xdr:row>98</xdr:row>
      <xdr:rowOff>5245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6807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49725</xdr:rowOff>
    </xdr:from>
    <xdr:ext cx="599010" cy="259045"/>
    <xdr:sp macro="" textlink="">
      <xdr:nvSpPr>
        <xdr:cNvPr id="698" name="公債費最大値テキスト">
          <a:extLst>
            <a:ext uri="{FF2B5EF4-FFF2-40B4-BE49-F238E27FC236}">
              <a16:creationId xmlns:a16="http://schemas.microsoft.com/office/drawing/2014/main" id="{00000000-0008-0000-0700-0000BA020000}"/>
            </a:ext>
          </a:extLst>
        </xdr:cNvPr>
        <xdr:cNvSpPr txBox="1"/>
      </xdr:nvSpPr>
      <xdr:spPr>
        <a:xfrm>
          <a:off x="16370300" y="15308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103048</xdr:rowOff>
    </xdr:from>
    <xdr:to>
      <xdr:col>86</xdr:col>
      <xdr:colOff>25400</xdr:colOff>
      <xdr:row>90</xdr:row>
      <xdr:rowOff>103048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6230600" y="15533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64185</xdr:rowOff>
    </xdr:from>
    <xdr:to>
      <xdr:col>85</xdr:col>
      <xdr:colOff>127000</xdr:colOff>
      <xdr:row>91</xdr:row>
      <xdr:rowOff>85813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5481300" y="15666135"/>
          <a:ext cx="838200" cy="2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101440</xdr:rowOff>
    </xdr:from>
    <xdr:ext cx="534377" cy="259045"/>
    <xdr:sp macro="" textlink="">
      <xdr:nvSpPr>
        <xdr:cNvPr id="701" name="公債費平均値テキスト">
          <a:extLst>
            <a:ext uri="{FF2B5EF4-FFF2-40B4-BE49-F238E27FC236}">
              <a16:creationId xmlns:a16="http://schemas.microsoft.com/office/drawing/2014/main" id="{00000000-0008-0000-0700-0000BD020000}"/>
            </a:ext>
          </a:extLst>
        </xdr:cNvPr>
        <xdr:cNvSpPr txBox="1"/>
      </xdr:nvSpPr>
      <xdr:spPr>
        <a:xfrm>
          <a:off x="16370300" y="162177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123013</xdr:rowOff>
    </xdr:from>
    <xdr:to>
      <xdr:col>85</xdr:col>
      <xdr:colOff>177800</xdr:colOff>
      <xdr:row>95</xdr:row>
      <xdr:rowOff>53163</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6268700" y="1623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89</xdr:row>
      <xdr:rowOff>167132</xdr:rowOff>
    </xdr:from>
    <xdr:to>
      <xdr:col>81</xdr:col>
      <xdr:colOff>50800</xdr:colOff>
      <xdr:row>91</xdr:row>
      <xdr:rowOff>64185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4592300" y="15426182"/>
          <a:ext cx="889000" cy="239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137300</xdr:rowOff>
    </xdr:from>
    <xdr:to>
      <xdr:col>81</xdr:col>
      <xdr:colOff>101600</xdr:colOff>
      <xdr:row>95</xdr:row>
      <xdr:rowOff>67450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5430500" y="162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58577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34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89</xdr:row>
      <xdr:rowOff>167132</xdr:rowOff>
    </xdr:from>
    <xdr:to>
      <xdr:col>76</xdr:col>
      <xdr:colOff>114300</xdr:colOff>
      <xdr:row>91</xdr:row>
      <xdr:rowOff>44780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3703300" y="15426182"/>
          <a:ext cx="889000" cy="22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143129</xdr:rowOff>
    </xdr:from>
    <xdr:to>
      <xdr:col>76</xdr:col>
      <xdr:colOff>165100</xdr:colOff>
      <xdr:row>95</xdr:row>
      <xdr:rowOff>73279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4541500" y="16259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64406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35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90</xdr:row>
      <xdr:rowOff>124980</xdr:rowOff>
    </xdr:from>
    <xdr:to>
      <xdr:col>71</xdr:col>
      <xdr:colOff>177800</xdr:colOff>
      <xdr:row>91</xdr:row>
      <xdr:rowOff>44780</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a:off x="12814300" y="15555480"/>
          <a:ext cx="889000" cy="9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154127</xdr:rowOff>
    </xdr:from>
    <xdr:to>
      <xdr:col>72</xdr:col>
      <xdr:colOff>38100</xdr:colOff>
      <xdr:row>95</xdr:row>
      <xdr:rowOff>84277</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3652500" y="162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75404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3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25349</xdr:rowOff>
    </xdr:from>
    <xdr:to>
      <xdr:col>67</xdr:col>
      <xdr:colOff>101600</xdr:colOff>
      <xdr:row>95</xdr:row>
      <xdr:rowOff>126949</xdr:rowOff>
    </xdr:to>
    <xdr:sp macro="" textlink="">
      <xdr:nvSpPr>
        <xdr:cNvPr id="712" name="フローチャート: 判断 711">
          <a:extLst>
            <a:ext uri="{FF2B5EF4-FFF2-40B4-BE49-F238E27FC236}">
              <a16:creationId xmlns:a16="http://schemas.microsoft.com/office/drawing/2014/main" id="{00000000-0008-0000-0700-0000C8020000}"/>
            </a:ext>
          </a:extLst>
        </xdr:cNvPr>
        <xdr:cNvSpPr/>
      </xdr:nvSpPr>
      <xdr:spPr>
        <a:xfrm>
          <a:off x="12763500" y="1631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118076</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405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35013</xdr:rowOff>
    </xdr:from>
    <xdr:to>
      <xdr:col>85</xdr:col>
      <xdr:colOff>177800</xdr:colOff>
      <xdr:row>91</xdr:row>
      <xdr:rowOff>136613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6268700" y="1563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57890</xdr:rowOff>
    </xdr:from>
    <xdr:ext cx="599010" cy="259045"/>
    <xdr:sp macro="" textlink="">
      <xdr:nvSpPr>
        <xdr:cNvPr id="720" name="公債費該当値テキスト">
          <a:extLst>
            <a:ext uri="{FF2B5EF4-FFF2-40B4-BE49-F238E27FC236}">
              <a16:creationId xmlns:a16="http://schemas.microsoft.com/office/drawing/2014/main" id="{00000000-0008-0000-0700-0000D0020000}"/>
            </a:ext>
          </a:extLst>
        </xdr:cNvPr>
        <xdr:cNvSpPr txBox="1"/>
      </xdr:nvSpPr>
      <xdr:spPr>
        <a:xfrm>
          <a:off x="16370300" y="15488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13385</xdr:rowOff>
    </xdr:from>
    <xdr:to>
      <xdr:col>81</xdr:col>
      <xdr:colOff>101600</xdr:colOff>
      <xdr:row>91</xdr:row>
      <xdr:rowOff>114985</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5430500" y="1561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131512</xdr:rowOff>
    </xdr:from>
    <xdr:ext cx="59901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5181795" y="15390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89</xdr:row>
      <xdr:rowOff>116332</xdr:rowOff>
    </xdr:from>
    <xdr:to>
      <xdr:col>76</xdr:col>
      <xdr:colOff>165100</xdr:colOff>
      <xdr:row>90</xdr:row>
      <xdr:rowOff>46482</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4541500" y="15375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88</xdr:row>
      <xdr:rowOff>63009</xdr:rowOff>
    </xdr:from>
    <xdr:ext cx="59901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4292795" y="1515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90</xdr:row>
      <xdr:rowOff>165430</xdr:rowOff>
    </xdr:from>
    <xdr:to>
      <xdr:col>72</xdr:col>
      <xdr:colOff>38100</xdr:colOff>
      <xdr:row>91</xdr:row>
      <xdr:rowOff>95580</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3652500" y="1559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89</xdr:row>
      <xdr:rowOff>112107</xdr:rowOff>
    </xdr:from>
    <xdr:ext cx="599010"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3403795" y="1537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74180</xdr:rowOff>
    </xdr:from>
    <xdr:to>
      <xdr:col>67</xdr:col>
      <xdr:colOff>101600</xdr:colOff>
      <xdr:row>91</xdr:row>
      <xdr:rowOff>4330</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2763500" y="155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89</xdr:row>
      <xdr:rowOff>20857</xdr:rowOff>
    </xdr:from>
    <xdr:ext cx="599010"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2514795" y="15279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a:extLst>
            <a:ext uri="{FF2B5EF4-FFF2-40B4-BE49-F238E27FC236}">
              <a16:creationId xmlns:a16="http://schemas.microsoft.com/office/drawing/2014/main" id="{00000000-0008-0000-0700-0000E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65913</xdr:rowOff>
    </xdr:from>
    <xdr:to>
      <xdr:col>116</xdr:col>
      <xdr:colOff>62864</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flipV="1">
          <a:off x="22159595" y="5380863"/>
          <a:ext cx="1269" cy="1350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70756</xdr:rowOff>
    </xdr:from>
    <xdr:ext cx="249299" cy="259045"/>
    <xdr:sp macro="" textlink="">
      <xdr:nvSpPr>
        <xdr:cNvPr id="753" name="諸支出金最小値テキスト">
          <a:extLst>
            <a:ext uri="{FF2B5EF4-FFF2-40B4-BE49-F238E27FC236}">
              <a16:creationId xmlns:a16="http://schemas.microsoft.com/office/drawing/2014/main" id="{00000000-0008-0000-0700-0000F1020000}"/>
            </a:ext>
          </a:extLst>
        </xdr:cNvPr>
        <xdr:cNvSpPr txBox="1"/>
      </xdr:nvSpPr>
      <xdr:spPr>
        <a:xfrm>
          <a:off x="22212300" y="6757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12590</xdr:rowOff>
    </xdr:from>
    <xdr:ext cx="534377" cy="259045"/>
    <xdr:sp macro="" textlink="">
      <xdr:nvSpPr>
        <xdr:cNvPr id="755" name="諸支出金最大値テキスト">
          <a:extLst>
            <a:ext uri="{FF2B5EF4-FFF2-40B4-BE49-F238E27FC236}">
              <a16:creationId xmlns:a16="http://schemas.microsoft.com/office/drawing/2014/main" id="{00000000-0008-0000-0700-0000F3020000}"/>
            </a:ext>
          </a:extLst>
        </xdr:cNvPr>
        <xdr:cNvSpPr txBox="1"/>
      </xdr:nvSpPr>
      <xdr:spPr>
        <a:xfrm>
          <a:off x="22212300" y="5156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65913</xdr:rowOff>
    </xdr:from>
    <xdr:to>
      <xdr:col>116</xdr:col>
      <xdr:colOff>152400</xdr:colOff>
      <xdr:row>31</xdr:row>
      <xdr:rowOff>65913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2072600" y="5380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159656</xdr:rowOff>
    </xdr:from>
    <xdr:ext cx="378565" cy="259045"/>
    <xdr:sp macro="" textlink="">
      <xdr:nvSpPr>
        <xdr:cNvPr id="758" name="諸支出金平均値テキスト">
          <a:extLst>
            <a:ext uri="{FF2B5EF4-FFF2-40B4-BE49-F238E27FC236}">
              <a16:creationId xmlns:a16="http://schemas.microsoft.com/office/drawing/2014/main" id="{00000000-0008-0000-0700-0000F6020000}"/>
            </a:ext>
          </a:extLst>
        </xdr:cNvPr>
        <xdr:cNvSpPr txBox="1"/>
      </xdr:nvSpPr>
      <xdr:spPr>
        <a:xfrm>
          <a:off x="22212300" y="65033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136779</xdr:rowOff>
    </xdr:from>
    <xdr:to>
      <xdr:col>116</xdr:col>
      <xdr:colOff>114300</xdr:colOff>
      <xdr:row>39</xdr:row>
      <xdr:rowOff>66929</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2110700" y="665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83820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1272500" y="666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100347</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66333" y="6443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159512</xdr:rowOff>
    </xdr:from>
    <xdr:to>
      <xdr:col>107</xdr:col>
      <xdr:colOff>101600</xdr:colOff>
      <xdr:row>39</xdr:row>
      <xdr:rowOff>89662</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20383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106189</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77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94945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95267</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6017" y="6438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161544</xdr:rowOff>
    </xdr:from>
    <xdr:to>
      <xdr:col>98</xdr:col>
      <xdr:colOff>38100</xdr:colOff>
      <xdr:row>39</xdr:row>
      <xdr:rowOff>91694</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18605500" y="667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108221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99333" y="6451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115206</xdr:rowOff>
    </xdr:from>
    <xdr:ext cx="249299" cy="259045"/>
    <xdr:sp macro="" textlink="">
      <xdr:nvSpPr>
        <xdr:cNvPr id="777" name="諸支出金該当値テキスト">
          <a:extLst>
            <a:ext uri="{FF2B5EF4-FFF2-40B4-BE49-F238E27FC236}">
              <a16:creationId xmlns:a16="http://schemas.microsoft.com/office/drawing/2014/main" id="{00000000-0008-0000-0700-000009030000}"/>
            </a:ext>
          </a:extLst>
        </xdr:cNvPr>
        <xdr:cNvSpPr txBox="1"/>
      </xdr:nvSpPr>
      <xdr:spPr>
        <a:xfrm>
          <a:off x="22212300" y="66303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a:extLst>
            <a:ext uri="{FF2B5EF4-FFF2-40B4-BE49-F238E27FC236}">
              <a16:creationId xmlns:a16="http://schemas.microsoft.com/office/drawing/2014/main" id="{00000000-0008-0000-07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2" name="前年度繰上充用金最小値テキスト">
          <a:extLst>
            <a:ext uri="{FF2B5EF4-FFF2-40B4-BE49-F238E27FC236}">
              <a16:creationId xmlns:a16="http://schemas.microsoft.com/office/drawing/2014/main" id="{00000000-0008-0000-0700-00002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4" name="前年度繰上充用金最大値テキスト">
          <a:extLst>
            <a:ext uri="{FF2B5EF4-FFF2-40B4-BE49-F238E27FC236}">
              <a16:creationId xmlns:a16="http://schemas.microsoft.com/office/drawing/2014/main" id="{00000000-0008-0000-0700-00002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7" name="前年度繰上充用金平均値テキスト">
          <a:extLst>
            <a:ext uri="{FF2B5EF4-FFF2-40B4-BE49-F238E27FC236}">
              <a16:creationId xmlns:a16="http://schemas.microsoft.com/office/drawing/2014/main" id="{00000000-0008-0000-0700-00002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6" name="前年度繰上充用金該当値テキスト">
          <a:extLst>
            <a:ext uri="{FF2B5EF4-FFF2-40B4-BE49-F238E27FC236}">
              <a16:creationId xmlns:a16="http://schemas.microsoft.com/office/drawing/2014/main" id="{00000000-0008-0000-0700-00003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a:extLst>
            <a:ext uri="{FF2B5EF4-FFF2-40B4-BE49-F238E27FC236}">
              <a16:creationId xmlns:a16="http://schemas.microsoft.com/office/drawing/2014/main" id="{00000000-0008-0000-0700-00004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主な構成項目のうち、総務費はふるさと寄附金事業などの増により</a:t>
          </a:r>
          <a:r>
            <a:rPr kumimoji="1" lang="en-US" altLang="ja-JP" sz="1300">
              <a:latin typeface="ＭＳ Ｐゴシック" panose="020B0600070205080204" pitchFamily="50" charset="-128"/>
              <a:ea typeface="ＭＳ Ｐゴシック" panose="020B0600070205080204" pitchFamily="50" charset="-128"/>
            </a:rPr>
            <a:t>5,380</a:t>
          </a:r>
          <a:r>
            <a:rPr kumimoji="1" lang="ja-JP" altLang="en-US" sz="1300">
              <a:latin typeface="ＭＳ Ｐゴシック" panose="020B0600070205080204" pitchFamily="50" charset="-128"/>
              <a:ea typeface="ＭＳ Ｐゴシック" panose="020B0600070205080204" pitchFamily="50" charset="-128"/>
            </a:rPr>
            <a:t>円の増、民生費は低所得世帯支援給付事業の増などにより</a:t>
          </a:r>
          <a:r>
            <a:rPr kumimoji="1" lang="en-US" altLang="ja-JP" sz="1300">
              <a:latin typeface="ＭＳ Ｐゴシック" panose="020B0600070205080204" pitchFamily="50" charset="-128"/>
              <a:ea typeface="ＭＳ Ｐゴシック" panose="020B0600070205080204" pitchFamily="50" charset="-128"/>
            </a:rPr>
            <a:t>10,918</a:t>
          </a:r>
          <a:r>
            <a:rPr kumimoji="1" lang="ja-JP" altLang="en-US" sz="1300">
              <a:latin typeface="ＭＳ Ｐゴシック" panose="020B0600070205080204" pitchFamily="50" charset="-128"/>
              <a:ea typeface="ＭＳ Ｐゴシック" panose="020B0600070205080204" pitchFamily="50" charset="-128"/>
            </a:rPr>
            <a:t>円の増、衛生費は新型コロナウイルスワクチン接種事業の減などにより</a:t>
          </a:r>
          <a:r>
            <a:rPr kumimoji="1" lang="en-US" altLang="ja-JP" sz="1300">
              <a:latin typeface="ＭＳ Ｐゴシック" panose="020B0600070205080204" pitchFamily="50" charset="-128"/>
              <a:ea typeface="ＭＳ Ｐゴシック" panose="020B0600070205080204" pitchFamily="50" charset="-128"/>
            </a:rPr>
            <a:t>5,238</a:t>
          </a:r>
          <a:r>
            <a:rPr kumimoji="1" lang="ja-JP" altLang="en-US" sz="1300">
              <a:latin typeface="ＭＳ Ｐゴシック" panose="020B0600070205080204" pitchFamily="50" charset="-128"/>
              <a:ea typeface="ＭＳ Ｐゴシック" panose="020B0600070205080204" pitchFamily="50" charset="-128"/>
            </a:rPr>
            <a:t>円の減、教育費は糸井小学校屋内運動場大規模改造事業（繰越分）の増などにより</a:t>
          </a:r>
          <a:r>
            <a:rPr kumimoji="1" lang="en-US" altLang="ja-JP" sz="1300">
              <a:latin typeface="ＭＳ Ｐゴシック" panose="020B0600070205080204" pitchFamily="50" charset="-128"/>
              <a:ea typeface="ＭＳ Ｐゴシック" panose="020B0600070205080204" pitchFamily="50" charset="-128"/>
            </a:rPr>
            <a:t>5,309</a:t>
          </a:r>
          <a:r>
            <a:rPr kumimoji="1" lang="ja-JP" altLang="en-US" sz="1300">
              <a:latin typeface="ＭＳ Ｐゴシック" panose="020B0600070205080204" pitchFamily="50" charset="-128"/>
              <a:ea typeface="ＭＳ Ｐゴシック" panose="020B0600070205080204" pitchFamily="50" charset="-128"/>
            </a:rPr>
            <a:t>円の増、公債費は長期債繰上償還の実施を含め順調に償還が進んでおり</a:t>
          </a:r>
          <a:r>
            <a:rPr kumimoji="1" lang="en-US" altLang="ja-JP" sz="1300">
              <a:latin typeface="ＭＳ Ｐゴシック" panose="020B0600070205080204" pitchFamily="50" charset="-128"/>
              <a:ea typeface="ＭＳ Ｐゴシック" panose="020B0600070205080204" pitchFamily="50" charset="-128"/>
            </a:rPr>
            <a:t>1,703</a:t>
          </a:r>
          <a:r>
            <a:rPr kumimoji="1" lang="ja-JP" altLang="en-US" sz="1300">
              <a:latin typeface="ＭＳ Ｐゴシック" panose="020B0600070205080204" pitchFamily="50" charset="-128"/>
              <a:ea typeface="ＭＳ Ｐゴシック" panose="020B0600070205080204" pitchFamily="50" charset="-128"/>
            </a:rPr>
            <a:t>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実質収支比率は翌年度に繰り越すべき財源の減などにより、前年度に比べ</a:t>
          </a:r>
          <a:r>
            <a:rPr kumimoji="1" lang="en-US" altLang="ja-JP" sz="1400">
              <a:latin typeface="ＭＳ ゴシック" pitchFamily="49" charset="-128"/>
              <a:ea typeface="ＭＳ ゴシック" pitchFamily="49" charset="-128"/>
            </a:rPr>
            <a:t>1.18</a:t>
          </a:r>
          <a:r>
            <a:rPr kumimoji="1" lang="ja-JP" altLang="en-US" sz="1400">
              <a:latin typeface="ＭＳ ゴシック" pitchFamily="49" charset="-128"/>
              <a:ea typeface="ＭＳ ゴシック" pitchFamily="49" charset="-128"/>
            </a:rPr>
            <a:t>ポイント上昇した。</a:t>
          </a:r>
        </a:p>
        <a:p>
          <a:r>
            <a:rPr kumimoji="1" lang="ja-JP" altLang="en-US" sz="1400">
              <a:latin typeface="ＭＳ ゴシック" pitchFamily="49" charset="-128"/>
              <a:ea typeface="ＭＳ ゴシック" pitchFamily="49" charset="-128"/>
            </a:rPr>
            <a:t>　財政調整基金残高については、令和元年度に</a:t>
          </a:r>
          <a:r>
            <a:rPr kumimoji="1" lang="en-US" altLang="ja-JP" sz="1400">
              <a:latin typeface="ＭＳ ゴシック" pitchFamily="49" charset="-128"/>
              <a:ea typeface="ＭＳ ゴシック" pitchFamily="49" charset="-128"/>
            </a:rPr>
            <a:t>17</a:t>
          </a:r>
          <a:r>
            <a:rPr kumimoji="1" lang="ja-JP" altLang="en-US" sz="1400">
              <a:latin typeface="ＭＳ ゴシック" pitchFamily="49" charset="-128"/>
              <a:ea typeface="ＭＳ ゴシック" pitchFamily="49" charset="-128"/>
            </a:rPr>
            <a:t>億円を公共施設等総合管理基金へ積替を行ったため大幅減となっていたが、令和２年度以降は決算剰余積立などにより増加している。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兵庫県朝来市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すべての会計において実質赤字または資金不足は生じていない。</a:t>
          </a:r>
        </a:p>
        <a:p>
          <a:r>
            <a:rPr kumimoji="1" lang="ja-JP" altLang="en-US" sz="1400">
              <a:latin typeface="ＭＳ ゴシック" pitchFamily="49" charset="-128"/>
              <a:ea typeface="ＭＳ ゴシック" pitchFamily="49" charset="-128"/>
            </a:rPr>
            <a:t>今後においても、職員の適正配置や事務事業の見直し、一部の会計については料金体系の適正化・見直し等を行い、更なる健全財政に努める必要がある。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20753733</v>
      </c>
      <c r="BO4" s="371"/>
      <c r="BP4" s="371"/>
      <c r="BQ4" s="371"/>
      <c r="BR4" s="371"/>
      <c r="BS4" s="371"/>
      <c r="BT4" s="371"/>
      <c r="BU4" s="372"/>
      <c r="BV4" s="370">
        <v>21160125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5.0999999999999996</v>
      </c>
      <c r="CU4" s="377"/>
      <c r="CV4" s="377"/>
      <c r="CW4" s="377"/>
      <c r="CX4" s="377"/>
      <c r="CY4" s="377"/>
      <c r="CZ4" s="377"/>
      <c r="DA4" s="378"/>
      <c r="DB4" s="376">
        <v>4</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19992731</v>
      </c>
      <c r="BO5" s="408"/>
      <c r="BP5" s="408"/>
      <c r="BQ5" s="408"/>
      <c r="BR5" s="408"/>
      <c r="BS5" s="408"/>
      <c r="BT5" s="408"/>
      <c r="BU5" s="409"/>
      <c r="BV5" s="407">
        <v>20448137</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89.9</v>
      </c>
      <c r="CU5" s="405"/>
      <c r="CV5" s="405"/>
      <c r="CW5" s="405"/>
      <c r="CX5" s="405"/>
      <c r="CY5" s="405"/>
      <c r="CZ5" s="405"/>
      <c r="DA5" s="406"/>
      <c r="DB5" s="404">
        <v>89</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761002</v>
      </c>
      <c r="BO6" s="408"/>
      <c r="BP6" s="408"/>
      <c r="BQ6" s="408"/>
      <c r="BR6" s="408"/>
      <c r="BS6" s="408"/>
      <c r="BT6" s="408"/>
      <c r="BU6" s="409"/>
      <c r="BV6" s="407">
        <v>711988</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90.5</v>
      </c>
      <c r="CU6" s="445"/>
      <c r="CV6" s="445"/>
      <c r="CW6" s="445"/>
      <c r="CX6" s="445"/>
      <c r="CY6" s="445"/>
      <c r="CZ6" s="445"/>
      <c r="DA6" s="446"/>
      <c r="DB6" s="444">
        <v>90.1</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134518</v>
      </c>
      <c r="BO7" s="408"/>
      <c r="BP7" s="408"/>
      <c r="BQ7" s="408"/>
      <c r="BR7" s="408"/>
      <c r="BS7" s="408"/>
      <c r="BT7" s="408"/>
      <c r="BU7" s="409"/>
      <c r="BV7" s="407">
        <v>222398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12166584</v>
      </c>
      <c r="CU7" s="408"/>
      <c r="CV7" s="408"/>
      <c r="CW7" s="408"/>
      <c r="CX7" s="408"/>
      <c r="CY7" s="408"/>
      <c r="CZ7" s="408"/>
      <c r="DA7" s="409"/>
      <c r="DB7" s="407">
        <v>12342346</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626484</v>
      </c>
      <c r="BO8" s="408"/>
      <c r="BP8" s="408"/>
      <c r="BQ8" s="408"/>
      <c r="BR8" s="408"/>
      <c r="BS8" s="408"/>
      <c r="BT8" s="408"/>
      <c r="BU8" s="409"/>
      <c r="BV8" s="407">
        <v>489590</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0.39</v>
      </c>
      <c r="CU8" s="448"/>
      <c r="CV8" s="448"/>
      <c r="CW8" s="448"/>
      <c r="CX8" s="448"/>
      <c r="CY8" s="448"/>
      <c r="CZ8" s="448"/>
      <c r="DA8" s="449"/>
      <c r="DB8" s="447">
        <v>0.39</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28989</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136894</v>
      </c>
      <c r="BO9" s="408"/>
      <c r="BP9" s="408"/>
      <c r="BQ9" s="408"/>
      <c r="BR9" s="408"/>
      <c r="BS9" s="408"/>
      <c r="BT9" s="408"/>
      <c r="BU9" s="409"/>
      <c r="BV9" s="407">
        <v>-467163</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19.7</v>
      </c>
      <c r="CU9" s="405"/>
      <c r="CV9" s="405"/>
      <c r="CW9" s="405"/>
      <c r="CX9" s="405"/>
      <c r="CY9" s="405"/>
      <c r="CZ9" s="405"/>
      <c r="DA9" s="406"/>
      <c r="DB9" s="404">
        <v>20</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30805</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3599</v>
      </c>
      <c r="BO10" s="408"/>
      <c r="BP10" s="408"/>
      <c r="BQ10" s="408"/>
      <c r="BR10" s="408"/>
      <c r="BS10" s="408"/>
      <c r="BT10" s="408"/>
      <c r="BU10" s="409"/>
      <c r="BV10" s="407">
        <v>2358</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533053</v>
      </c>
      <c r="BO11" s="408"/>
      <c r="BP11" s="408"/>
      <c r="BQ11" s="408"/>
      <c r="BR11" s="408"/>
      <c r="BS11" s="408"/>
      <c r="BT11" s="408"/>
      <c r="BU11" s="409"/>
      <c r="BV11" s="407">
        <v>399975</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28239</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114</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27795</v>
      </c>
      <c r="S13" s="492"/>
      <c r="T13" s="492"/>
      <c r="U13" s="492"/>
      <c r="V13" s="493"/>
      <c r="W13" s="423" t="s">
        <v>131</v>
      </c>
      <c r="X13" s="424"/>
      <c r="Y13" s="424"/>
      <c r="Z13" s="424"/>
      <c r="AA13" s="424"/>
      <c r="AB13" s="414"/>
      <c r="AC13" s="458">
        <v>783</v>
      </c>
      <c r="AD13" s="459"/>
      <c r="AE13" s="459"/>
      <c r="AF13" s="459"/>
      <c r="AG13" s="501"/>
      <c r="AH13" s="458">
        <v>854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673546</v>
      </c>
      <c r="BO13" s="408"/>
      <c r="BP13" s="408"/>
      <c r="BQ13" s="408"/>
      <c r="BR13" s="408"/>
      <c r="BS13" s="408"/>
      <c r="BT13" s="408"/>
      <c r="BU13" s="409"/>
      <c r="BV13" s="407">
        <v>-64830</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10.7</v>
      </c>
      <c r="CU13" s="405"/>
      <c r="CV13" s="405"/>
      <c r="CW13" s="405"/>
      <c r="CX13" s="405"/>
      <c r="CY13" s="405"/>
      <c r="CZ13" s="405"/>
      <c r="DA13" s="406"/>
      <c r="DB13" s="404">
        <v>11.3</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28676</v>
      </c>
      <c r="S14" s="492"/>
      <c r="T14" s="492"/>
      <c r="U14" s="492"/>
      <c r="V14" s="493"/>
      <c r="W14" s="397"/>
      <c r="X14" s="398"/>
      <c r="Y14" s="398"/>
      <c r="Z14" s="398"/>
      <c r="AA14" s="398"/>
      <c r="AB14" s="387"/>
      <c r="AC14" s="494">
        <v>5.6</v>
      </c>
      <c r="AD14" s="495"/>
      <c r="AE14" s="495"/>
      <c r="AF14" s="495"/>
      <c r="AG14" s="496"/>
      <c r="AH14" s="494">
        <v>5.9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28269</v>
      </c>
      <c r="S15" s="492"/>
      <c r="T15" s="492"/>
      <c r="U15" s="492"/>
      <c r="V15" s="493"/>
      <c r="W15" s="423" t="s">
        <v>137</v>
      </c>
      <c r="X15" s="424"/>
      <c r="Y15" s="424"/>
      <c r="Z15" s="424"/>
      <c r="AA15" s="424"/>
      <c r="AB15" s="414"/>
      <c r="AC15" s="458">
        <v>4117</v>
      </c>
      <c r="AD15" s="459"/>
      <c r="AE15" s="459"/>
      <c r="AF15" s="459"/>
      <c r="AG15" s="501"/>
      <c r="AH15" s="458">
        <v>4280</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4367022</v>
      </c>
      <c r="BO15" s="371"/>
      <c r="BP15" s="371"/>
      <c r="BQ15" s="371"/>
      <c r="BR15" s="371"/>
      <c r="BS15" s="371"/>
      <c r="BT15" s="371"/>
      <c r="BU15" s="372"/>
      <c r="BV15" s="370">
        <v>4346821</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29.2</v>
      </c>
      <c r="AD16" s="495"/>
      <c r="AE16" s="495"/>
      <c r="AF16" s="495"/>
      <c r="AG16" s="496"/>
      <c r="AH16" s="494">
        <v>29.3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10957810</v>
      </c>
      <c r="BO16" s="408"/>
      <c r="BP16" s="408"/>
      <c r="BQ16" s="408"/>
      <c r="BR16" s="408"/>
      <c r="BS16" s="408"/>
      <c r="BT16" s="408"/>
      <c r="BU16" s="409"/>
      <c r="BV16" s="407">
        <v>11042147</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9192</v>
      </c>
      <c r="AD17" s="459"/>
      <c r="AE17" s="459"/>
      <c r="AF17" s="459"/>
      <c r="AG17" s="501"/>
      <c r="AH17" s="458">
        <v>9464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5514487</v>
      </c>
      <c r="BO17" s="408"/>
      <c r="BP17" s="408"/>
      <c r="BQ17" s="408"/>
      <c r="BR17" s="408"/>
      <c r="BS17" s="408"/>
      <c r="BT17" s="408"/>
      <c r="BU17" s="409"/>
      <c r="BV17" s="407">
        <v>5495536</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32" t="s">
        <v>147</v>
      </c>
      <c r="C18" s="450"/>
      <c r="D18" s="450"/>
      <c r="E18" s="533"/>
      <c r="F18" s="533"/>
      <c r="G18" s="533"/>
      <c r="H18" s="533"/>
      <c r="I18" s="533"/>
      <c r="J18" s="533"/>
      <c r="K18" s="533"/>
      <c r="L18" s="534">
        <v>403.06</v>
      </c>
      <c r="M18" s="534"/>
      <c r="N18" s="534"/>
      <c r="O18" s="534"/>
      <c r="P18" s="534"/>
      <c r="Q18" s="534"/>
      <c r="R18" s="535"/>
      <c r="S18" s="535"/>
      <c r="T18" s="535"/>
      <c r="U18" s="535"/>
      <c r="V18" s="536"/>
      <c r="W18" s="425"/>
      <c r="X18" s="426"/>
      <c r="Y18" s="426"/>
      <c r="Z18" s="426"/>
      <c r="AA18" s="426"/>
      <c r="AB18" s="417"/>
      <c r="AC18" s="537">
        <v>65.2</v>
      </c>
      <c r="AD18" s="538"/>
      <c r="AE18" s="538"/>
      <c r="AF18" s="538"/>
      <c r="AG18" s="539"/>
      <c r="AH18" s="537">
        <v>64.8</v>
      </c>
      <c r="AI18" s="538"/>
      <c r="AJ18" s="538"/>
      <c r="AK18" s="538"/>
      <c r="AL18" s="540"/>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10938939</v>
      </c>
      <c r="BO18" s="408"/>
      <c r="BP18" s="408"/>
      <c r="BQ18" s="408"/>
      <c r="BR18" s="408"/>
      <c r="BS18" s="408"/>
      <c r="BT18" s="408"/>
      <c r="BU18" s="409"/>
      <c r="BV18" s="407">
        <v>11079928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32" t="s">
        <v>149</v>
      </c>
      <c r="C19" s="450"/>
      <c r="D19" s="450"/>
      <c r="E19" s="533"/>
      <c r="F19" s="533"/>
      <c r="G19" s="533"/>
      <c r="H19" s="533"/>
      <c r="I19" s="533"/>
      <c r="J19" s="533"/>
      <c r="K19" s="533"/>
      <c r="L19" s="541">
        <v>72</v>
      </c>
      <c r="M19" s="541"/>
      <c r="N19" s="541"/>
      <c r="O19" s="541"/>
      <c r="P19" s="541"/>
      <c r="Q19" s="541"/>
      <c r="R19" s="542"/>
      <c r="S19" s="542"/>
      <c r="T19" s="542"/>
      <c r="U19" s="542"/>
      <c r="V19" s="543"/>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14660497</v>
      </c>
      <c r="BO19" s="408"/>
      <c r="BP19" s="408"/>
      <c r="BQ19" s="408"/>
      <c r="BR19" s="408"/>
      <c r="BS19" s="408"/>
      <c r="BT19" s="408"/>
      <c r="BU19" s="409"/>
      <c r="BV19" s="407">
        <v>14792095</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32" t="s">
        <v>151</v>
      </c>
      <c r="C20" s="450"/>
      <c r="D20" s="450"/>
      <c r="E20" s="533"/>
      <c r="F20" s="533"/>
      <c r="G20" s="533"/>
      <c r="H20" s="533"/>
      <c r="I20" s="533"/>
      <c r="J20" s="533"/>
      <c r="K20" s="533"/>
      <c r="L20" s="541">
        <v>11399</v>
      </c>
      <c r="M20" s="541"/>
      <c r="N20" s="541"/>
      <c r="O20" s="541"/>
      <c r="P20" s="541"/>
      <c r="Q20" s="541"/>
      <c r="R20" s="542"/>
      <c r="S20" s="542"/>
      <c r="T20" s="542"/>
      <c r="U20" s="542"/>
      <c r="V20" s="543"/>
      <c r="W20" s="425"/>
      <c r="X20" s="426"/>
      <c r="Y20" s="426"/>
      <c r="Z20" s="426"/>
      <c r="AA20" s="426"/>
      <c r="AB20" s="426"/>
      <c r="AC20" s="544"/>
      <c r="AD20" s="544"/>
      <c r="AE20" s="544"/>
      <c r="AF20" s="544"/>
      <c r="AG20" s="544"/>
      <c r="AH20" s="544"/>
      <c r="AI20" s="544"/>
      <c r="AJ20" s="544"/>
      <c r="AK20" s="544"/>
      <c r="AL20" s="545"/>
      <c r="AM20" s="546"/>
      <c r="AN20" s="462"/>
      <c r="AO20" s="462"/>
      <c r="AP20" s="462"/>
      <c r="AQ20" s="462"/>
      <c r="AR20" s="462"/>
      <c r="AS20" s="462"/>
      <c r="AT20" s="463"/>
      <c r="AU20" s="547"/>
      <c r="AV20" s="548"/>
      <c r="AW20" s="548"/>
      <c r="AX20" s="549"/>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23" t="s">
        <v>152</v>
      </c>
      <c r="C21" s="524"/>
      <c r="D21" s="524"/>
      <c r="E21" s="524"/>
      <c r="F21" s="524"/>
      <c r="G21" s="524"/>
      <c r="H21" s="524"/>
      <c r="I21" s="524"/>
      <c r="J21" s="524"/>
      <c r="K21" s="524"/>
      <c r="L21" s="524"/>
      <c r="M21" s="524"/>
      <c r="N21" s="524"/>
      <c r="O21" s="524"/>
      <c r="P21" s="524"/>
      <c r="Q21" s="524"/>
      <c r="R21" s="524"/>
      <c r="S21" s="524"/>
      <c r="T21" s="524"/>
      <c r="U21" s="524"/>
      <c r="V21" s="524"/>
      <c r="W21" s="524"/>
      <c r="X21" s="524"/>
      <c r="Y21" s="524"/>
      <c r="Z21" s="524"/>
      <c r="AA21" s="524"/>
      <c r="AB21" s="524"/>
      <c r="AC21" s="524"/>
      <c r="AD21" s="524"/>
      <c r="AE21" s="524"/>
      <c r="AF21" s="524"/>
      <c r="AG21" s="524"/>
      <c r="AH21" s="524"/>
      <c r="AI21" s="524"/>
      <c r="AJ21" s="524"/>
      <c r="AK21" s="524"/>
      <c r="AL21" s="524"/>
      <c r="AM21" s="524"/>
      <c r="AN21" s="524"/>
      <c r="AO21" s="524"/>
      <c r="AP21" s="524"/>
      <c r="AQ21" s="524"/>
      <c r="AR21" s="524"/>
      <c r="AS21" s="524"/>
      <c r="AT21" s="524"/>
      <c r="AU21" s="524"/>
      <c r="AV21" s="524"/>
      <c r="AW21" s="524"/>
      <c r="AX21" s="525"/>
      <c r="AY21" s="526"/>
      <c r="AZ21" s="527"/>
      <c r="BA21" s="527"/>
      <c r="BB21" s="527"/>
      <c r="BC21" s="527"/>
      <c r="BD21" s="527"/>
      <c r="BE21" s="527"/>
      <c r="BF21" s="527"/>
      <c r="BG21" s="527"/>
      <c r="BH21" s="527"/>
      <c r="BI21" s="527"/>
      <c r="BJ21" s="527"/>
      <c r="BK21" s="527"/>
      <c r="BL21" s="527"/>
      <c r="BM21" s="528"/>
      <c r="BN21" s="529"/>
      <c r="BO21" s="530"/>
      <c r="BP21" s="530"/>
      <c r="BQ21" s="530"/>
      <c r="BR21" s="530"/>
      <c r="BS21" s="530"/>
      <c r="BT21" s="530"/>
      <c r="BU21" s="531"/>
      <c r="BV21" s="529"/>
      <c r="BW21" s="530"/>
      <c r="BX21" s="530"/>
      <c r="BY21" s="530"/>
      <c r="BZ21" s="530"/>
      <c r="CA21" s="530"/>
      <c r="CB21" s="530"/>
      <c r="CC21" s="531"/>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13387725</v>
      </c>
      <c r="BO22" s="371"/>
      <c r="BP22" s="371"/>
      <c r="BQ22" s="371"/>
      <c r="BR22" s="371"/>
      <c r="BS22" s="371"/>
      <c r="BT22" s="371"/>
      <c r="BU22" s="372"/>
      <c r="BV22" s="370">
        <v>15530447</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6426748</v>
      </c>
      <c r="BO23" s="408"/>
      <c r="BP23" s="408"/>
      <c r="BQ23" s="408"/>
      <c r="BR23" s="408"/>
      <c r="BS23" s="408"/>
      <c r="BT23" s="408"/>
      <c r="BU23" s="409"/>
      <c r="BV23" s="407">
        <v>7042919</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8650</v>
      </c>
      <c r="R24" s="459"/>
      <c r="S24" s="459"/>
      <c r="T24" s="459"/>
      <c r="U24" s="459"/>
      <c r="V24" s="501"/>
      <c r="W24" s="553"/>
      <c r="X24" s="554"/>
      <c r="Y24" s="555"/>
      <c r="Z24" s="457" t="s">
        <v>162</v>
      </c>
      <c r="AA24" s="437"/>
      <c r="AB24" s="437"/>
      <c r="AC24" s="437"/>
      <c r="AD24" s="437"/>
      <c r="AE24" s="437"/>
      <c r="AF24" s="437"/>
      <c r="AG24" s="438"/>
      <c r="AH24" s="458">
        <v>256</v>
      </c>
      <c r="AI24" s="459"/>
      <c r="AJ24" s="459"/>
      <c r="AK24" s="459"/>
      <c r="AL24" s="501"/>
      <c r="AM24" s="458">
        <v>812288</v>
      </c>
      <c r="AN24" s="459"/>
      <c r="AO24" s="459"/>
      <c r="AP24" s="459"/>
      <c r="AQ24" s="459"/>
      <c r="AR24" s="501"/>
      <c r="AS24" s="458">
        <v>3173</v>
      </c>
      <c r="AT24" s="459"/>
      <c r="AU24" s="459"/>
      <c r="AV24" s="459"/>
      <c r="AW24" s="459"/>
      <c r="AX24" s="460"/>
      <c r="AY24" s="526" t="s">
        <v>163</v>
      </c>
      <c r="AZ24" s="527"/>
      <c r="BA24" s="527"/>
      <c r="BB24" s="527"/>
      <c r="BC24" s="527"/>
      <c r="BD24" s="527"/>
      <c r="BE24" s="527"/>
      <c r="BF24" s="527"/>
      <c r="BG24" s="527"/>
      <c r="BH24" s="527"/>
      <c r="BI24" s="527"/>
      <c r="BJ24" s="527"/>
      <c r="BK24" s="527"/>
      <c r="BL24" s="527"/>
      <c r="BM24" s="528"/>
      <c r="BN24" s="407">
        <v>9739355</v>
      </c>
      <c r="BO24" s="408"/>
      <c r="BP24" s="408"/>
      <c r="BQ24" s="408"/>
      <c r="BR24" s="408"/>
      <c r="BS24" s="408"/>
      <c r="BT24" s="408"/>
      <c r="BU24" s="409"/>
      <c r="BV24" s="407">
        <v>10845347</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6840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500623</v>
      </c>
      <c r="BO25" s="371"/>
      <c r="BP25" s="371"/>
      <c r="BQ25" s="371"/>
      <c r="BR25" s="371"/>
      <c r="BS25" s="371"/>
      <c r="BT25" s="371"/>
      <c r="BU25" s="372"/>
      <c r="BV25" s="370">
        <v>609791</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6350</v>
      </c>
      <c r="R26" s="459"/>
      <c r="S26" s="459"/>
      <c r="T26" s="459"/>
      <c r="U26" s="459"/>
      <c r="V26" s="501"/>
      <c r="W26" s="553"/>
      <c r="X26" s="554"/>
      <c r="Y26" s="555"/>
      <c r="Z26" s="457" t="s">
        <v>168</v>
      </c>
      <c r="AA26" s="559"/>
      <c r="AB26" s="559"/>
      <c r="AC26" s="559"/>
      <c r="AD26" s="559"/>
      <c r="AE26" s="559"/>
      <c r="AF26" s="559"/>
      <c r="AG26" s="560"/>
      <c r="AH26" s="458">
        <v>14</v>
      </c>
      <c r="AI26" s="459"/>
      <c r="AJ26" s="459"/>
      <c r="AK26" s="459"/>
      <c r="AL26" s="501"/>
      <c r="AM26" s="458">
        <v>40544</v>
      </c>
      <c r="AN26" s="459"/>
      <c r="AO26" s="459"/>
      <c r="AP26" s="459"/>
      <c r="AQ26" s="459"/>
      <c r="AR26" s="501"/>
      <c r="AS26" s="458">
        <v>2896</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4410</v>
      </c>
      <c r="R27" s="459"/>
      <c r="S27" s="459"/>
      <c r="T27" s="459"/>
      <c r="U27" s="459"/>
      <c r="V27" s="501"/>
      <c r="W27" s="553"/>
      <c r="X27" s="554"/>
      <c r="Y27" s="555"/>
      <c r="Z27" s="457" t="s">
        <v>171</v>
      </c>
      <c r="AA27" s="437"/>
      <c r="AB27" s="437"/>
      <c r="AC27" s="437"/>
      <c r="AD27" s="437"/>
      <c r="AE27" s="437"/>
      <c r="AF27" s="437"/>
      <c r="AG27" s="438"/>
      <c r="AH27" s="458">
        <v>42</v>
      </c>
      <c r="AI27" s="459"/>
      <c r="AJ27" s="459"/>
      <c r="AK27" s="459"/>
      <c r="AL27" s="501"/>
      <c r="AM27" s="458">
        <v>118566</v>
      </c>
      <c r="AN27" s="459"/>
      <c r="AO27" s="459"/>
      <c r="AP27" s="459"/>
      <c r="AQ27" s="459"/>
      <c r="AR27" s="501"/>
      <c r="AS27" s="458">
        <v>2823</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9">
        <v>573859</v>
      </c>
      <c r="BO27" s="530"/>
      <c r="BP27" s="530"/>
      <c r="BQ27" s="530"/>
      <c r="BR27" s="530"/>
      <c r="BS27" s="530"/>
      <c r="BT27" s="530"/>
      <c r="BU27" s="531"/>
      <c r="BV27" s="529">
        <v>573503</v>
      </c>
      <c r="BW27" s="530"/>
      <c r="BX27" s="530"/>
      <c r="BY27" s="530"/>
      <c r="BZ27" s="530"/>
      <c r="CA27" s="530"/>
      <c r="CB27" s="530"/>
      <c r="CC27" s="531"/>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173</v>
      </c>
      <c r="F28" s="437"/>
      <c r="G28" s="437"/>
      <c r="H28" s="437"/>
      <c r="I28" s="437"/>
      <c r="J28" s="437"/>
      <c r="K28" s="438"/>
      <c r="L28" s="458">
        <v>1</v>
      </c>
      <c r="M28" s="459"/>
      <c r="N28" s="459"/>
      <c r="O28" s="459"/>
      <c r="P28" s="501"/>
      <c r="Q28" s="458">
        <v>3630</v>
      </c>
      <c r="R28" s="459"/>
      <c r="S28" s="459"/>
      <c r="T28" s="459"/>
      <c r="U28" s="459"/>
      <c r="V28" s="501"/>
      <c r="W28" s="553"/>
      <c r="X28" s="554"/>
      <c r="Y28" s="555"/>
      <c r="Z28" s="457" t="s">
        <v>174</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4769165</v>
      </c>
      <c r="BO28" s="371"/>
      <c r="BP28" s="371"/>
      <c r="BQ28" s="371"/>
      <c r="BR28" s="371"/>
      <c r="BS28" s="371"/>
      <c r="BT28" s="371"/>
      <c r="BU28" s="372"/>
      <c r="BV28" s="370">
        <v>4515566</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176</v>
      </c>
      <c r="F29" s="437"/>
      <c r="G29" s="437"/>
      <c r="H29" s="437"/>
      <c r="I29" s="437"/>
      <c r="J29" s="437"/>
      <c r="K29" s="438"/>
      <c r="L29" s="458">
        <v>16</v>
      </c>
      <c r="M29" s="459"/>
      <c r="N29" s="459"/>
      <c r="O29" s="459"/>
      <c r="P29" s="501"/>
      <c r="Q29" s="458">
        <v>3240</v>
      </c>
      <c r="R29" s="459"/>
      <c r="S29" s="459"/>
      <c r="T29" s="459"/>
      <c r="U29" s="459"/>
      <c r="V29" s="501"/>
      <c r="W29" s="556"/>
      <c r="X29" s="557"/>
      <c r="Y29" s="558"/>
      <c r="Z29" s="457" t="s">
        <v>177</v>
      </c>
      <c r="AA29" s="437"/>
      <c r="AB29" s="437"/>
      <c r="AC29" s="437"/>
      <c r="AD29" s="437"/>
      <c r="AE29" s="437"/>
      <c r="AF29" s="437"/>
      <c r="AG29" s="438"/>
      <c r="AH29" s="458">
        <v>298</v>
      </c>
      <c r="AI29" s="459"/>
      <c r="AJ29" s="459"/>
      <c r="AK29" s="459"/>
      <c r="AL29" s="501"/>
      <c r="AM29" s="458">
        <v>930854</v>
      </c>
      <c r="AN29" s="459"/>
      <c r="AO29" s="459"/>
      <c r="AP29" s="459"/>
      <c r="AQ29" s="459"/>
      <c r="AR29" s="501"/>
      <c r="AS29" s="458">
        <v>3124</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9558</v>
      </c>
      <c r="BO29" s="408"/>
      <c r="BP29" s="408"/>
      <c r="BQ29" s="408"/>
      <c r="BR29" s="408"/>
      <c r="BS29" s="408"/>
      <c r="BT29" s="408"/>
      <c r="BU29" s="409"/>
      <c r="BV29" s="407">
        <v>9551</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7">
        <v>96.5</v>
      </c>
      <c r="AI30" s="538"/>
      <c r="AJ30" s="538"/>
      <c r="AK30" s="538"/>
      <c r="AL30" s="538"/>
      <c r="AM30" s="538"/>
      <c r="AN30" s="538"/>
      <c r="AO30" s="538"/>
      <c r="AP30" s="538"/>
      <c r="AQ30" s="538"/>
      <c r="AR30" s="538"/>
      <c r="AS30" s="538"/>
      <c r="AT30" s="538"/>
      <c r="AU30" s="538"/>
      <c r="AV30" s="538"/>
      <c r="AW30" s="538"/>
      <c r="AX30" s="540"/>
      <c r="AY30" s="567"/>
      <c r="AZ30" s="568"/>
      <c r="BA30" s="568"/>
      <c r="BB30" s="569"/>
      <c r="BC30" s="526" t="s">
        <v>48</v>
      </c>
      <c r="BD30" s="527"/>
      <c r="BE30" s="527"/>
      <c r="BF30" s="527"/>
      <c r="BG30" s="527"/>
      <c r="BH30" s="527"/>
      <c r="BI30" s="527"/>
      <c r="BJ30" s="527"/>
      <c r="BK30" s="527"/>
      <c r="BL30" s="527"/>
      <c r="BM30" s="528"/>
      <c r="BN30" s="529">
        <v>6435620</v>
      </c>
      <c r="BO30" s="530"/>
      <c r="BP30" s="530"/>
      <c r="BQ30" s="530"/>
      <c r="BR30" s="530"/>
      <c r="BS30" s="530"/>
      <c r="BT30" s="530"/>
      <c r="BU30" s="531"/>
      <c r="BV30" s="529">
        <v>6425695</v>
      </c>
      <c r="BW30" s="530"/>
      <c r="BX30" s="530"/>
      <c r="BY30" s="530"/>
      <c r="BZ30" s="530"/>
      <c r="CA30" s="530"/>
      <c r="CB30" s="530"/>
      <c r="CC30" s="53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186</v>
      </c>
      <c r="D33" s="431"/>
      <c r="E33" s="396" t="s">
        <v>187</v>
      </c>
      <c r="F33" s="396"/>
      <c r="G33" s="396"/>
      <c r="H33" s="396"/>
      <c r="I33" s="396"/>
      <c r="J33" s="396"/>
      <c r="K33" s="396"/>
      <c r="L33" s="396"/>
      <c r="M33" s="396"/>
      <c r="N33" s="396"/>
      <c r="O33" s="396"/>
      <c r="P33" s="396"/>
      <c r="Q33" s="396"/>
      <c r="R33" s="396"/>
      <c r="S33" s="396"/>
      <c r="T33" s="206"/>
      <c r="U33" s="431" t="s">
        <v>186</v>
      </c>
      <c r="V33" s="431"/>
      <c r="W33" s="396" t="s">
        <v>187</v>
      </c>
      <c r="X33" s="396"/>
      <c r="Y33" s="396"/>
      <c r="Z33" s="396"/>
      <c r="AA33" s="396"/>
      <c r="AB33" s="396"/>
      <c r="AC33" s="396"/>
      <c r="AD33" s="396"/>
      <c r="AE33" s="396"/>
      <c r="AF33" s="396"/>
      <c r="AG33" s="396"/>
      <c r="AH33" s="396"/>
      <c r="AI33" s="396"/>
      <c r="AJ33" s="396"/>
      <c r="AK33" s="396"/>
      <c r="AL33" s="206"/>
      <c r="AM33" s="431" t="s">
        <v>186</v>
      </c>
      <c r="AN33" s="431"/>
      <c r="AO33" s="396" t="s">
        <v>187</v>
      </c>
      <c r="AP33" s="396"/>
      <c r="AQ33" s="396"/>
      <c r="AR33" s="396"/>
      <c r="AS33" s="396"/>
      <c r="AT33" s="396"/>
      <c r="AU33" s="396"/>
      <c r="AV33" s="396"/>
      <c r="AW33" s="396"/>
      <c r="AX33" s="396"/>
      <c r="AY33" s="396"/>
      <c r="AZ33" s="396"/>
      <c r="BA33" s="396"/>
      <c r="BB33" s="396"/>
      <c r="BC33" s="396"/>
      <c r="BD33" s="207"/>
      <c r="BE33" s="396" t="s">
        <v>188</v>
      </c>
      <c r="BF33" s="396"/>
      <c r="BG33" s="396" t="s">
        <v>189</v>
      </c>
      <c r="BH33" s="396"/>
      <c r="BI33" s="396"/>
      <c r="BJ33" s="396"/>
      <c r="BK33" s="396"/>
      <c r="BL33" s="396"/>
      <c r="BM33" s="396"/>
      <c r="BN33" s="396"/>
      <c r="BO33" s="396"/>
      <c r="BP33" s="396"/>
      <c r="BQ33" s="396"/>
      <c r="BR33" s="396"/>
      <c r="BS33" s="396"/>
      <c r="BT33" s="396"/>
      <c r="BU33" s="396"/>
      <c r="BV33" s="207"/>
      <c r="BW33" s="431" t="s">
        <v>188</v>
      </c>
      <c r="BX33" s="431"/>
      <c r="BY33" s="396" t="s">
        <v>190</v>
      </c>
      <c r="BZ33" s="396"/>
      <c r="CA33" s="396"/>
      <c r="CB33" s="396"/>
      <c r="CC33" s="396"/>
      <c r="CD33" s="396"/>
      <c r="CE33" s="396"/>
      <c r="CF33" s="396"/>
      <c r="CG33" s="396"/>
      <c r="CH33" s="396"/>
      <c r="CI33" s="396"/>
      <c r="CJ33" s="396"/>
      <c r="CK33" s="396"/>
      <c r="CL33" s="396"/>
      <c r="CM33" s="396"/>
      <c r="CN33" s="206"/>
      <c r="CO33" s="431" t="s">
        <v>186</v>
      </c>
      <c r="CP33" s="431"/>
      <c r="CQ33" s="396" t="s">
        <v>191</v>
      </c>
      <c r="CR33" s="396"/>
      <c r="CS33" s="396"/>
      <c r="CT33" s="396"/>
      <c r="CU33" s="396"/>
      <c r="CV33" s="396"/>
      <c r="CW33" s="396"/>
      <c r="CX33" s="396"/>
      <c r="CY33" s="396"/>
      <c r="CZ33" s="396"/>
      <c r="DA33" s="396"/>
      <c r="DB33" s="396"/>
      <c r="DC33" s="396"/>
      <c r="DD33" s="396"/>
      <c r="DE33" s="396"/>
      <c r="DF33" s="206"/>
      <c r="DG33" s="596" t="s">
        <v>192</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2</v>
      </c>
      <c r="V34" s="597"/>
      <c r="W34" s="598" t="str">
        <f>IF('各会計、関係団体の財政状況及び健全化判断比率'!B28="","",'各会計、関係団体の財政状況及び健全化判断比率'!B28)</f>
        <v>国民健康保険（事業勘定）</v>
      </c>
      <c r="X34" s="598"/>
      <c r="Y34" s="598"/>
      <c r="Z34" s="598"/>
      <c r="AA34" s="598"/>
      <c r="AB34" s="598"/>
      <c r="AC34" s="598"/>
      <c r="AD34" s="598"/>
      <c r="AE34" s="598"/>
      <c r="AF34" s="598"/>
      <c r="AG34" s="598"/>
      <c r="AH34" s="598"/>
      <c r="AI34" s="598"/>
      <c r="AJ34" s="598"/>
      <c r="AK34" s="598"/>
      <c r="AL34" s="181"/>
      <c r="AM34" s="597">
        <f>IF(AO34="","",MAX(C34:D43,U34:V43)+1)</f>
        <v>6</v>
      </c>
      <c r="AN34" s="597"/>
      <c r="AO34" s="598" t="str">
        <f>IF('各会計、関係団体の財政状況及び健全化判断比率'!B32="","",'各会計、関係団体の財政状況及び健全化判断比率'!B32)</f>
        <v>水道事業</v>
      </c>
      <c r="AP34" s="598"/>
      <c r="AQ34" s="598"/>
      <c r="AR34" s="598"/>
      <c r="AS34" s="598"/>
      <c r="AT34" s="598"/>
      <c r="AU34" s="598"/>
      <c r="AV34" s="598"/>
      <c r="AW34" s="598"/>
      <c r="AX34" s="598"/>
      <c r="AY34" s="598"/>
      <c r="AZ34" s="598"/>
      <c r="BA34" s="598"/>
      <c r="BB34" s="598"/>
      <c r="BC34" s="598"/>
      <c r="BD34" s="181"/>
      <c r="BE34" s="597">
        <f>IF(BG34="","",MAX(C34:D43,U34:V43,AM34:AN43)+1)</f>
        <v>9</v>
      </c>
      <c r="BF34" s="597"/>
      <c r="BG34" s="598" t="str">
        <f>IF('各会計、関係団体の財政状況及び健全化判断比率'!B35="","",'各会計、関係団体の財政状況及び健全化判断比率'!B35)</f>
        <v>宅地開発事業</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南但広域行政事務組合</v>
      </c>
      <c r="BZ34" s="598"/>
      <c r="CA34" s="598"/>
      <c r="CB34" s="598"/>
      <c r="CC34" s="598"/>
      <c r="CD34" s="598"/>
      <c r="CE34" s="598"/>
      <c r="CF34" s="598"/>
      <c r="CG34" s="598"/>
      <c r="CH34" s="598"/>
      <c r="CI34" s="598"/>
      <c r="CJ34" s="598"/>
      <c r="CK34" s="598"/>
      <c r="CL34" s="598"/>
      <c r="CM34" s="598"/>
      <c r="CN34" s="181"/>
      <c r="CO34" s="597">
        <f>IF(CQ34="","",MAX(C34:D43,U34:V43,AM34:AN43,BE34:BF43,BW34:BX43)+1)</f>
        <v>17</v>
      </c>
      <c r="CP34" s="597"/>
      <c r="CQ34" s="598" t="str">
        <f>IF('各会計、関係団体の財政状況及び健全化判断比率'!BS7="","",'各会計、関係団体の財政状況及び健全化判断比率'!BS7)</f>
        <v>和田山商業振興</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81"/>
      <c r="U35" s="597">
        <f>IF(W35="","",U34+1)</f>
        <v>3</v>
      </c>
      <c r="V35" s="597"/>
      <c r="W35" s="598" t="str">
        <f>IF('各会計、関係団体の財政状況及び健全化判断比率'!B29="","",'各会計、関係団体の財政状況及び健全化判断比率'!B29)</f>
        <v>休日診療所</v>
      </c>
      <c r="X35" s="598"/>
      <c r="Y35" s="598"/>
      <c r="Z35" s="598"/>
      <c r="AA35" s="598"/>
      <c r="AB35" s="598"/>
      <c r="AC35" s="598"/>
      <c r="AD35" s="598"/>
      <c r="AE35" s="598"/>
      <c r="AF35" s="598"/>
      <c r="AG35" s="598"/>
      <c r="AH35" s="598"/>
      <c r="AI35" s="598"/>
      <c r="AJ35" s="598"/>
      <c r="AK35" s="598"/>
      <c r="AL35" s="181"/>
      <c r="AM35" s="597">
        <f t="shared" ref="AM35:AM43" si="0">IF(AO35="","",AM34+1)</f>
        <v>7</v>
      </c>
      <c r="AN35" s="597"/>
      <c r="AO35" s="598" t="str">
        <f>IF('各会計、関係団体の財政状況及び健全化判断比率'!B33="","",'各会計、関係団体の財政状況及び健全化判断比率'!B33)</f>
        <v>工業用水道事業</v>
      </c>
      <c r="AP35" s="598"/>
      <c r="AQ35" s="598"/>
      <c r="AR35" s="598"/>
      <c r="AS35" s="598"/>
      <c r="AT35" s="598"/>
      <c r="AU35" s="598"/>
      <c r="AV35" s="598"/>
      <c r="AW35" s="598"/>
      <c r="AX35" s="598"/>
      <c r="AY35" s="598"/>
      <c r="AZ35" s="598"/>
      <c r="BA35" s="598"/>
      <c r="BB35" s="598"/>
      <c r="BC35" s="598"/>
      <c r="BD35" s="181"/>
      <c r="BE35" s="597" t="str">
        <f t="shared" ref="BE35:BE43" si="1">IF(BG35="","",BE34+1)</f>
        <v/>
      </c>
      <c r="BF35" s="597"/>
      <c r="BG35" s="598"/>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公立豊岡病院組合</v>
      </c>
      <c r="BZ35" s="598"/>
      <c r="CA35" s="598"/>
      <c r="CB35" s="598"/>
      <c r="CC35" s="598"/>
      <c r="CD35" s="598"/>
      <c r="CE35" s="598"/>
      <c r="CF35" s="598"/>
      <c r="CG35" s="598"/>
      <c r="CH35" s="598"/>
      <c r="CI35" s="598"/>
      <c r="CJ35" s="598"/>
      <c r="CK35" s="598"/>
      <c r="CL35" s="598"/>
      <c r="CM35" s="598"/>
      <c r="CN35" s="181"/>
      <c r="CO35" s="597">
        <f t="shared" ref="CO35:CO43" si="3">IF(CQ35="","",CO34+1)</f>
        <v>18</v>
      </c>
      <c r="CP35" s="597"/>
      <c r="CQ35" s="598" t="str">
        <f>IF('各会計、関係団体の財政状況及び健全化判断比率'!BS8="","",'各会計、関係団体の財政状況及び健全化判断比率'!BS8)</f>
        <v>フレッシュあさご</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81"/>
      <c r="U36" s="597">
        <f t="shared" ref="U36:U43" si="4">IF(W36="","",U35+1)</f>
        <v>4</v>
      </c>
      <c r="V36" s="597"/>
      <c r="W36" s="598" t="str">
        <f>IF('各会計、関係団体の財政状況及び健全化判断比率'!B30="","",'各会計、関係団体の財政状況及び健全化判断比率'!B30)</f>
        <v>介護保険事業（保険事業勘定）</v>
      </c>
      <c r="X36" s="598"/>
      <c r="Y36" s="598"/>
      <c r="Z36" s="598"/>
      <c r="AA36" s="598"/>
      <c r="AB36" s="598"/>
      <c r="AC36" s="598"/>
      <c r="AD36" s="598"/>
      <c r="AE36" s="598"/>
      <c r="AF36" s="598"/>
      <c r="AG36" s="598"/>
      <c r="AH36" s="598"/>
      <c r="AI36" s="598"/>
      <c r="AJ36" s="598"/>
      <c r="AK36" s="598"/>
      <c r="AL36" s="181"/>
      <c r="AM36" s="597">
        <f t="shared" si="0"/>
        <v>8</v>
      </c>
      <c r="AN36" s="597"/>
      <c r="AO36" s="598" t="str">
        <f>IF('各会計、関係団体の財政状況及び健全化判断比率'!B34="","",'各会計、関係団体の財政状況及び健全化判断比率'!B34)</f>
        <v>下水道事業</v>
      </c>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但馬広域行政事務組合</v>
      </c>
      <c r="BZ36" s="598"/>
      <c r="CA36" s="598"/>
      <c r="CB36" s="598"/>
      <c r="CC36" s="598"/>
      <c r="CD36" s="598"/>
      <c r="CE36" s="598"/>
      <c r="CF36" s="598"/>
      <c r="CG36" s="598"/>
      <c r="CH36" s="598"/>
      <c r="CI36" s="598"/>
      <c r="CJ36" s="598"/>
      <c r="CK36" s="598"/>
      <c r="CL36" s="598"/>
      <c r="CM36" s="598"/>
      <c r="CN36" s="181"/>
      <c r="CO36" s="597">
        <f t="shared" si="3"/>
        <v>19</v>
      </c>
      <c r="CP36" s="597"/>
      <c r="CQ36" s="598" t="str">
        <f>IF('各会計、関係団体の財政状況及び健全化判断比率'!BS9="","",'各会計、関係団体の財政状況及び健全化判断比率'!BS9)</f>
        <v>朝来農産物加工所</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f t="shared" si="4"/>
        <v>5</v>
      </c>
      <c r="V37" s="597"/>
      <c r="W37" s="598" t="str">
        <f>IF('各会計、関係団体の財政状況及び健全化判断比率'!B31="","",'各会計、関係団体の財政状況及び健全化判断比率'!B31)</f>
        <v>後期高齢者医療</v>
      </c>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兵庫県市町村職員退職手当組合</v>
      </c>
      <c r="BZ37" s="598"/>
      <c r="CA37" s="598"/>
      <c r="CB37" s="598"/>
      <c r="CC37" s="598"/>
      <c r="CD37" s="598"/>
      <c r="CE37" s="598"/>
      <c r="CF37" s="598"/>
      <c r="CG37" s="598"/>
      <c r="CH37" s="598"/>
      <c r="CI37" s="598"/>
      <c r="CJ37" s="598"/>
      <c r="CK37" s="598"/>
      <c r="CL37" s="598"/>
      <c r="CM37" s="598"/>
      <c r="CN37" s="181"/>
      <c r="CO37" s="597">
        <f t="shared" si="3"/>
        <v>20</v>
      </c>
      <c r="CP37" s="597"/>
      <c r="CQ37" s="598" t="str">
        <f>IF('各会計、関係団体の財政状況及び健全化判断比率'!BS10="","",'各会計、関係団体の財政状況及び健全化判断比率'!BS10)</f>
        <v>あさご有機</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f t="shared" si="2"/>
        <v>14</v>
      </c>
      <c r="BX38" s="597"/>
      <c r="BY38" s="598" t="str">
        <f>IF('各会計、関係団体の財政状況及び健全化判断比率'!B72="","",'各会計、関係団体の財政状況及び健全化判断比率'!B72)</f>
        <v>兵庫県町議会議員公務災害補償組合</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f t="shared" si="2"/>
        <v>15</v>
      </c>
      <c r="BX39" s="597"/>
      <c r="BY39" s="598" t="str">
        <f>IF('各会計、関係団体の財政状況及び健全化判断比率'!B73="","",'各会計、関係団体の財政状況及び健全化判断比率'!B73)</f>
        <v>兵庫県後期高齢者医療広域連合（一般会計）</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f t="shared" si="2"/>
        <v>16</v>
      </c>
      <c r="BX40" s="597"/>
      <c r="BY40" s="598" t="str">
        <f>IF('各会計、関係団体の財政状況及び健全化判断比率'!B74="","",'各会計、関係団体の財政状況及び健全化判断比率'!B74)</f>
        <v>兵庫県後期高齢者医療広域連合（特別会計）</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jqqkuqjmUa0BbvicNorJcbiKOICpmUU8AcIaXmPCcgRxLouaw+IczLGr2Ee4QQYcV0coyQgo/QVWZCDBRlNFzQ==" saltValue="Hu0lrMpg8rv4ql81GCiBv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15">
      <c r="A34" s="22"/>
      <c r="B34" s="31"/>
      <c r="C34" s="1151" t="s">
        <v>535</v>
      </c>
      <c r="D34" s="1151"/>
      <c r="E34" s="1152"/>
      <c r="F34" s="32">
        <v>11.73</v>
      </c>
      <c r="G34" s="33">
        <v>11.93</v>
      </c>
      <c r="H34" s="33">
        <v>11.79</v>
      </c>
      <c r="I34" s="33">
        <v>12.39</v>
      </c>
      <c r="J34" s="34">
        <v>12.64</v>
      </c>
      <c r="K34" s="22"/>
      <c r="L34" s="22"/>
      <c r="M34" s="22"/>
      <c r="N34" s="22"/>
      <c r="O34" s="22"/>
      <c r="P34" s="22"/>
    </row>
    <row r="35" spans="1:16" ht="39" customHeight="1" x14ac:dyDescent="0.15">
      <c r="A35" s="22"/>
      <c r="B35" s="35"/>
      <c r="C35" s="1145" t="s">
        <v>536</v>
      </c>
      <c r="D35" s="1146"/>
      <c r="E35" s="1147"/>
      <c r="F35" s="36">
        <v>8.64</v>
      </c>
      <c r="G35" s="37">
        <v>8.86</v>
      </c>
      <c r="H35" s="37">
        <v>9.01</v>
      </c>
      <c r="I35" s="37">
        <v>9.94</v>
      </c>
      <c r="J35" s="38">
        <v>10.53</v>
      </c>
      <c r="K35" s="22"/>
      <c r="L35" s="22"/>
      <c r="M35" s="22"/>
      <c r="N35" s="22"/>
      <c r="O35" s="22"/>
      <c r="P35" s="22"/>
    </row>
    <row r="36" spans="1:16" ht="39" customHeight="1" x14ac:dyDescent="0.15">
      <c r="A36" s="22"/>
      <c r="B36" s="35"/>
      <c r="C36" s="1145" t="s">
        <v>537</v>
      </c>
      <c r="D36" s="1146"/>
      <c r="E36" s="1147"/>
      <c r="F36" s="36">
        <v>4.9000000000000004</v>
      </c>
      <c r="G36" s="37">
        <v>6.16</v>
      </c>
      <c r="H36" s="37">
        <v>7.43</v>
      </c>
      <c r="I36" s="37">
        <v>3.96</v>
      </c>
      <c r="J36" s="38">
        <v>5.14</v>
      </c>
      <c r="K36" s="22"/>
      <c r="L36" s="22"/>
      <c r="M36" s="22"/>
      <c r="N36" s="22"/>
      <c r="O36" s="22"/>
      <c r="P36" s="22"/>
    </row>
    <row r="37" spans="1:16" ht="39" customHeight="1" x14ac:dyDescent="0.15">
      <c r="A37" s="22"/>
      <c r="B37" s="35"/>
      <c r="C37" s="1145" t="s">
        <v>538</v>
      </c>
      <c r="D37" s="1146"/>
      <c r="E37" s="1147"/>
      <c r="F37" s="36">
        <v>0.8</v>
      </c>
      <c r="G37" s="37">
        <v>0.93</v>
      </c>
      <c r="H37" s="37">
        <v>0.75</v>
      </c>
      <c r="I37" s="37">
        <v>0.56999999999999995</v>
      </c>
      <c r="J37" s="38">
        <v>0.71</v>
      </c>
      <c r="K37" s="22"/>
      <c r="L37" s="22"/>
      <c r="M37" s="22"/>
      <c r="N37" s="22"/>
      <c r="O37" s="22"/>
      <c r="P37" s="22"/>
    </row>
    <row r="38" spans="1:16" ht="39" customHeight="1" x14ac:dyDescent="0.15">
      <c r="A38" s="22"/>
      <c r="B38" s="35"/>
      <c r="C38" s="1145" t="s">
        <v>539</v>
      </c>
      <c r="D38" s="1146"/>
      <c r="E38" s="1147"/>
      <c r="F38" s="36">
        <v>0.41</v>
      </c>
      <c r="G38" s="37">
        <v>0.47</v>
      </c>
      <c r="H38" s="37">
        <v>0.52</v>
      </c>
      <c r="I38" s="37">
        <v>0.59</v>
      </c>
      <c r="J38" s="38">
        <v>0.64</v>
      </c>
      <c r="K38" s="22"/>
      <c r="L38" s="22"/>
      <c r="M38" s="22"/>
      <c r="N38" s="22"/>
      <c r="O38" s="22"/>
      <c r="P38" s="22"/>
    </row>
    <row r="39" spans="1:16" ht="39" customHeight="1" x14ac:dyDescent="0.15">
      <c r="A39" s="22"/>
      <c r="B39" s="35"/>
      <c r="C39" s="1145" t="s">
        <v>540</v>
      </c>
      <c r="D39" s="1146"/>
      <c r="E39" s="1147"/>
      <c r="F39" s="36">
        <v>0.36</v>
      </c>
      <c r="G39" s="37">
        <v>0.25</v>
      </c>
      <c r="H39" s="37">
        <v>0.38</v>
      </c>
      <c r="I39" s="37">
        <v>0.26</v>
      </c>
      <c r="J39" s="38">
        <v>0.49</v>
      </c>
      <c r="K39" s="22"/>
      <c r="L39" s="22"/>
      <c r="M39" s="22"/>
      <c r="N39" s="22"/>
      <c r="O39" s="22"/>
      <c r="P39" s="22"/>
    </row>
    <row r="40" spans="1:16" ht="39" customHeight="1" x14ac:dyDescent="0.15">
      <c r="A40" s="22"/>
      <c r="B40" s="35"/>
      <c r="C40" s="1145" t="s">
        <v>541</v>
      </c>
      <c r="D40" s="1146"/>
      <c r="E40" s="1147"/>
      <c r="F40" s="36">
        <v>0.28000000000000003</v>
      </c>
      <c r="G40" s="37">
        <v>0.28000000000000003</v>
      </c>
      <c r="H40" s="37">
        <v>0.27</v>
      </c>
      <c r="I40" s="37">
        <v>0.28000000000000003</v>
      </c>
      <c r="J40" s="38">
        <v>0.22</v>
      </c>
      <c r="K40" s="22"/>
      <c r="L40" s="22"/>
      <c r="M40" s="22"/>
      <c r="N40" s="22"/>
      <c r="O40" s="22"/>
      <c r="P40" s="22"/>
    </row>
    <row r="41" spans="1:16" ht="39" customHeight="1" x14ac:dyDescent="0.15">
      <c r="A41" s="22"/>
      <c r="B41" s="35"/>
      <c r="C41" s="1145" t="s">
        <v>542</v>
      </c>
      <c r="D41" s="1146"/>
      <c r="E41" s="1147"/>
      <c r="F41" s="36">
        <v>0.1</v>
      </c>
      <c r="G41" s="37">
        <v>0.1</v>
      </c>
      <c r="H41" s="37">
        <v>0.09</v>
      </c>
      <c r="I41" s="37">
        <v>0.1</v>
      </c>
      <c r="J41" s="38">
        <v>0.08</v>
      </c>
      <c r="K41" s="22"/>
      <c r="L41" s="22"/>
      <c r="M41" s="22"/>
      <c r="N41" s="22"/>
      <c r="O41" s="22"/>
      <c r="P41" s="22"/>
    </row>
    <row r="42" spans="1:16" ht="39" customHeight="1" x14ac:dyDescent="0.15">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544</v>
      </c>
      <c r="D43" s="1149"/>
      <c r="E43" s="1150"/>
      <c r="F43" s="41">
        <v>0.16</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XrmyswFMBAQydMCnmO10v994ARCZxahRBkC4iCB4UDUXl0lsz+Uhtov5pwDoObV6aUPMiT6NOLaSMyKOsTSMDA==" saltValue="TsAPrD28MEtpQd54dCFoG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3148</v>
      </c>
      <c r="L45" s="60">
        <v>3060</v>
      </c>
      <c r="M45" s="60">
        <v>2961</v>
      </c>
      <c r="N45" s="60">
        <v>2652</v>
      </c>
      <c r="O45" s="61">
        <v>2425</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v>33</v>
      </c>
      <c r="L47" s="64">
        <v>17</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687</v>
      </c>
      <c r="L48" s="64">
        <v>647</v>
      </c>
      <c r="M48" s="64">
        <v>632</v>
      </c>
      <c r="N48" s="64">
        <v>614</v>
      </c>
      <c r="O48" s="65">
        <v>566</v>
      </c>
      <c r="P48" s="48"/>
      <c r="Q48" s="48"/>
      <c r="R48" s="48"/>
      <c r="S48" s="48"/>
      <c r="T48" s="48"/>
      <c r="U48" s="48"/>
    </row>
    <row r="49" spans="1:21" ht="30.75" customHeight="1" x14ac:dyDescent="0.15">
      <c r="A49" s="48"/>
      <c r="B49" s="1155"/>
      <c r="C49" s="1156"/>
      <c r="D49" s="62"/>
      <c r="E49" s="1161" t="s">
        <v>14</v>
      </c>
      <c r="F49" s="1161"/>
      <c r="G49" s="1161"/>
      <c r="H49" s="1161"/>
      <c r="I49" s="1161"/>
      <c r="J49" s="1162"/>
      <c r="K49" s="63">
        <v>415</v>
      </c>
      <c r="L49" s="64">
        <v>462</v>
      </c>
      <c r="M49" s="64">
        <v>478</v>
      </c>
      <c r="N49" s="64">
        <v>481</v>
      </c>
      <c r="O49" s="65">
        <v>472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v>0</v>
      </c>
      <c r="L51" s="64">
        <v>0</v>
      </c>
      <c r="M51" s="64">
        <v>0</v>
      </c>
      <c r="N51" s="64">
        <v>0</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3152</v>
      </c>
      <c r="L52" s="64">
        <v>3017</v>
      </c>
      <c r="M52" s="64">
        <v>2941</v>
      </c>
      <c r="N52" s="64">
        <v>2692</v>
      </c>
      <c r="O52" s="65">
        <v>2474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1131</v>
      </c>
      <c r="L53" s="69">
        <v>1169</v>
      </c>
      <c r="M53" s="69">
        <v>1130</v>
      </c>
      <c r="N53" s="69">
        <v>1055</v>
      </c>
      <c r="O53" s="70">
        <v>989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vZWRJL9C66BeRaZjvihpW/DwKjer0VHd3iL9alxRVBo4TNlnU1I/k0ZBe5kXlTlmGvWtjVBoRkDzv8v0ErXnfA==" saltValue="n8uGCLFxtMbYE/HDEkn5m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528</v>
      </c>
      <c r="J40" s="103" t="s">
        <v>529</v>
      </c>
      <c r="K40" s="103" t="s">
        <v>530</v>
      </c>
      <c r="L40" s="103" t="s">
        <v>531</v>
      </c>
      <c r="M40" s="104" t="s">
        <v>532</v>
      </c>
    </row>
    <row r="41" spans="2:13" ht="27.75" customHeight="1" x14ac:dyDescent="0.15">
      <c r="B41" s="1184" t="s">
        <v>30</v>
      </c>
      <c r="C41" s="1185"/>
      <c r="D41" s="105"/>
      <c r="E41" s="1190" t="s">
        <v>31</v>
      </c>
      <c r="F41" s="1190"/>
      <c r="G41" s="1190"/>
      <c r="H41" s="1191"/>
      <c r="I41" s="355">
        <v>22621</v>
      </c>
      <c r="J41" s="356">
        <v>20491</v>
      </c>
      <c r="K41" s="356">
        <v>17927</v>
      </c>
      <c r="L41" s="356">
        <v>15530</v>
      </c>
      <c r="M41" s="357">
        <v>13388</v>
      </c>
    </row>
    <row r="42" spans="2:13" ht="27.75" customHeight="1" x14ac:dyDescent="0.15">
      <c r="B42" s="1186"/>
      <c r="C42" s="1187"/>
      <c r="D42" s="106"/>
      <c r="E42" s="1192" t="s">
        <v>32</v>
      </c>
      <c r="F42" s="1192"/>
      <c r="G42" s="1192"/>
      <c r="H42" s="1193"/>
      <c r="I42" s="358">
        <v>3</v>
      </c>
      <c r="J42" s="359">
        <v>2</v>
      </c>
      <c r="K42" s="359" t="s">
        <v>489</v>
      </c>
      <c r="L42" s="359" t="s">
        <v>489</v>
      </c>
      <c r="M42" s="360" t="s">
        <v>489</v>
      </c>
    </row>
    <row r="43" spans="2:13" ht="27.75" customHeight="1" x14ac:dyDescent="0.15">
      <c r="B43" s="1186"/>
      <c r="C43" s="1187"/>
      <c r="D43" s="106"/>
      <c r="E43" s="1192" t="s">
        <v>33</v>
      </c>
      <c r="F43" s="1192"/>
      <c r="G43" s="1192"/>
      <c r="H43" s="1193"/>
      <c r="I43" s="358">
        <v>4844</v>
      </c>
      <c r="J43" s="359">
        <v>3956</v>
      </c>
      <c r="K43" s="359">
        <v>3192</v>
      </c>
      <c r="L43" s="359">
        <v>2665</v>
      </c>
      <c r="M43" s="360">
        <v>2196</v>
      </c>
    </row>
    <row r="44" spans="2:13" ht="27.75" customHeight="1" x14ac:dyDescent="0.15">
      <c r="B44" s="1186"/>
      <c r="C44" s="1187"/>
      <c r="D44" s="106"/>
      <c r="E44" s="1192" t="s">
        <v>34</v>
      </c>
      <c r="F44" s="1192"/>
      <c r="G44" s="1192"/>
      <c r="H44" s="1193"/>
      <c r="I44" s="358">
        <v>3271</v>
      </c>
      <c r="J44" s="359">
        <v>3277</v>
      </c>
      <c r="K44" s="359">
        <v>3176</v>
      </c>
      <c r="L44" s="359">
        <v>3125</v>
      </c>
      <c r="M44" s="360">
        <v>3188</v>
      </c>
    </row>
    <row r="45" spans="2:13" ht="27.75" customHeight="1" x14ac:dyDescent="0.15">
      <c r="B45" s="1186"/>
      <c r="C45" s="1187"/>
      <c r="D45" s="106"/>
      <c r="E45" s="1192" t="s">
        <v>35</v>
      </c>
      <c r="F45" s="1192"/>
      <c r="G45" s="1192"/>
      <c r="H45" s="1193"/>
      <c r="I45" s="358">
        <v>2922</v>
      </c>
      <c r="J45" s="359">
        <v>2813</v>
      </c>
      <c r="K45" s="359">
        <v>2757</v>
      </c>
      <c r="L45" s="359">
        <v>2654</v>
      </c>
      <c r="M45" s="360">
        <v>2506</v>
      </c>
    </row>
    <row r="46" spans="2:13" ht="27.75" customHeight="1" x14ac:dyDescent="0.15">
      <c r="B46" s="1186"/>
      <c r="C46" s="1187"/>
      <c r="D46" s="107"/>
      <c r="E46" s="1192" t="s">
        <v>36</v>
      </c>
      <c r="F46" s="1192"/>
      <c r="G46" s="1192"/>
      <c r="H46" s="1193"/>
      <c r="I46" s="358" t="s">
        <v>489</v>
      </c>
      <c r="J46" s="359" t="s">
        <v>489</v>
      </c>
      <c r="K46" s="359" t="s">
        <v>489</v>
      </c>
      <c r="L46" s="359" t="s">
        <v>489</v>
      </c>
      <c r="M46" s="360" t="s">
        <v>489</v>
      </c>
    </row>
    <row r="47" spans="2:13" ht="27.75" customHeight="1" x14ac:dyDescent="0.15">
      <c r="B47" s="1186"/>
      <c r="C47" s="1187"/>
      <c r="D47" s="108"/>
      <c r="E47" s="1194" t="s">
        <v>37</v>
      </c>
      <c r="F47" s="1195"/>
      <c r="G47" s="1195"/>
      <c r="H47" s="1196"/>
      <c r="I47" s="358" t="s">
        <v>489</v>
      </c>
      <c r="J47" s="359" t="s">
        <v>489</v>
      </c>
      <c r="K47" s="359" t="s">
        <v>489</v>
      </c>
      <c r="L47" s="359" t="s">
        <v>489</v>
      </c>
      <c r="M47" s="360" t="s">
        <v>489</v>
      </c>
    </row>
    <row r="48" spans="2:13" ht="27.75" customHeight="1" x14ac:dyDescent="0.15">
      <c r="B48" s="1186"/>
      <c r="C48" s="1187"/>
      <c r="D48" s="106"/>
      <c r="E48" s="1192" t="s">
        <v>38</v>
      </c>
      <c r="F48" s="1192"/>
      <c r="G48" s="1192"/>
      <c r="H48" s="1193"/>
      <c r="I48" s="358" t="s">
        <v>489</v>
      </c>
      <c r="J48" s="359" t="s">
        <v>489</v>
      </c>
      <c r="K48" s="359" t="s">
        <v>489</v>
      </c>
      <c r="L48" s="359" t="s">
        <v>489</v>
      </c>
      <c r="M48" s="360" t="s">
        <v>489</v>
      </c>
    </row>
    <row r="49" spans="2:13" ht="27.75" customHeight="1" x14ac:dyDescent="0.15">
      <c r="B49" s="1188"/>
      <c r="C49" s="1189"/>
      <c r="D49" s="106"/>
      <c r="E49" s="1192" t="s">
        <v>39</v>
      </c>
      <c r="F49" s="1192"/>
      <c r="G49" s="1192"/>
      <c r="H49" s="1193"/>
      <c r="I49" s="358">
        <v>52</v>
      </c>
      <c r="J49" s="359" t="s">
        <v>489</v>
      </c>
      <c r="K49" s="359" t="s">
        <v>489</v>
      </c>
      <c r="L49" s="359" t="s">
        <v>489</v>
      </c>
      <c r="M49" s="360" t="s">
        <v>489</v>
      </c>
    </row>
    <row r="50" spans="2:13" ht="27.75" customHeight="1" x14ac:dyDescent="0.15">
      <c r="B50" s="1197" t="s">
        <v>40</v>
      </c>
      <c r="C50" s="1198"/>
      <c r="D50" s="109"/>
      <c r="E50" s="1192" t="s">
        <v>41</v>
      </c>
      <c r="F50" s="1192"/>
      <c r="G50" s="1192"/>
      <c r="H50" s="1193"/>
      <c r="I50" s="358">
        <v>8861</v>
      </c>
      <c r="J50" s="359">
        <v>8804</v>
      </c>
      <c r="K50" s="359">
        <v>9454</v>
      </c>
      <c r="L50" s="359">
        <v>9936</v>
      </c>
      <c r="M50" s="360">
        <v>10316</v>
      </c>
    </row>
    <row r="51" spans="2:13" ht="27.75" customHeight="1" x14ac:dyDescent="0.15">
      <c r="B51" s="1186"/>
      <c r="C51" s="1187"/>
      <c r="D51" s="106"/>
      <c r="E51" s="1192" t="s">
        <v>42</v>
      </c>
      <c r="F51" s="1192"/>
      <c r="G51" s="1192"/>
      <c r="H51" s="1193"/>
      <c r="I51" s="358">
        <v>538</v>
      </c>
      <c r="J51" s="359">
        <v>448</v>
      </c>
      <c r="K51" s="359">
        <v>359</v>
      </c>
      <c r="L51" s="359">
        <v>271</v>
      </c>
      <c r="M51" s="360">
        <v>198</v>
      </c>
    </row>
    <row r="52" spans="2:13" ht="27.75" customHeight="1" x14ac:dyDescent="0.15">
      <c r="B52" s="1188"/>
      <c r="C52" s="1189"/>
      <c r="D52" s="106"/>
      <c r="E52" s="1192" t="s">
        <v>43</v>
      </c>
      <c r="F52" s="1192"/>
      <c r="G52" s="1192"/>
      <c r="H52" s="1193"/>
      <c r="I52" s="358">
        <v>24880</v>
      </c>
      <c r="J52" s="359">
        <v>23222</v>
      </c>
      <c r="K52" s="359">
        <v>21279</v>
      </c>
      <c r="L52" s="359">
        <v>19297</v>
      </c>
      <c r="M52" s="360">
        <v>17690</v>
      </c>
    </row>
    <row r="53" spans="2:13" ht="27.75" customHeight="1" thickBot="1" x14ac:dyDescent="0.2">
      <c r="B53" s="1199" t="s">
        <v>19</v>
      </c>
      <c r="C53" s="1200"/>
      <c r="D53" s="110"/>
      <c r="E53" s="1201" t="s">
        <v>44</v>
      </c>
      <c r="F53" s="1201"/>
      <c r="G53" s="1201"/>
      <c r="H53" s="1202"/>
      <c r="I53" s="361">
        <v>-566</v>
      </c>
      <c r="J53" s="362">
        <v>-1935</v>
      </c>
      <c r="K53" s="362">
        <v>-4040</v>
      </c>
      <c r="L53" s="362">
        <v>-5530</v>
      </c>
      <c r="M53" s="363">
        <v>-6926</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wiF6WFCCeMLKLCwvcVJGTH3a/zmoA1Bk1LnOaj3a+L0v6e1JjTl5mAPTEvyIQNN0YJ/yzHmdACmjjrd2dPpt8Q==" saltValue="r/z4FvuSy2tFALz5YpOff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530</v>
      </c>
      <c r="G54" s="119" t="s">
        <v>531</v>
      </c>
      <c r="H54" s="120" t="s">
        <v>532</v>
      </c>
    </row>
    <row r="55" spans="2:8" ht="52.5" customHeight="1" x14ac:dyDescent="0.15">
      <c r="B55" s="121"/>
      <c r="C55" s="1211" t="s">
        <v>46</v>
      </c>
      <c r="D55" s="1211"/>
      <c r="E55" s="1212"/>
      <c r="F55" s="122">
        <v>3913</v>
      </c>
      <c r="G55" s="122">
        <v>4516</v>
      </c>
      <c r="H55" s="123">
        <v>4769</v>
      </c>
    </row>
    <row r="56" spans="2:8" ht="52.5" customHeight="1" x14ac:dyDescent="0.15">
      <c r="B56" s="124"/>
      <c r="C56" s="1213" t="s">
        <v>47</v>
      </c>
      <c r="D56" s="1213"/>
      <c r="E56" s="1214"/>
      <c r="F56" s="125">
        <v>10</v>
      </c>
      <c r="G56" s="125">
        <v>10</v>
      </c>
      <c r="H56" s="126">
        <v>10</v>
      </c>
    </row>
    <row r="57" spans="2:8" ht="53.25" customHeight="1" x14ac:dyDescent="0.15">
      <c r="B57" s="124"/>
      <c r="C57" s="1215" t="s">
        <v>48</v>
      </c>
      <c r="D57" s="1215"/>
      <c r="E57" s="1216"/>
      <c r="F57" s="127">
        <v>6676</v>
      </c>
      <c r="G57" s="127">
        <v>6426</v>
      </c>
      <c r="H57" s="128">
        <v>6436</v>
      </c>
    </row>
    <row r="58" spans="2:8" ht="45.75" customHeight="1" x14ac:dyDescent="0.15">
      <c r="B58" s="129"/>
      <c r="C58" s="1203" t="s">
        <v>562</v>
      </c>
      <c r="D58" s="1204"/>
      <c r="E58" s="1205"/>
      <c r="F58" s="130">
        <v>1999</v>
      </c>
      <c r="G58" s="130">
        <v>1939</v>
      </c>
      <c r="H58" s="131">
        <v>1879</v>
      </c>
    </row>
    <row r="59" spans="2:8" ht="45.75" customHeight="1" x14ac:dyDescent="0.15">
      <c r="B59" s="129"/>
      <c r="C59" s="1203" t="s">
        <v>563</v>
      </c>
      <c r="D59" s="1204"/>
      <c r="E59" s="1205"/>
      <c r="F59" s="130">
        <v>1680</v>
      </c>
      <c r="G59" s="130">
        <v>1545</v>
      </c>
      <c r="H59" s="131">
        <v>1450</v>
      </c>
    </row>
    <row r="60" spans="2:8" ht="45.75" customHeight="1" x14ac:dyDescent="0.15">
      <c r="B60" s="129"/>
      <c r="C60" s="1203" t="s">
        <v>564</v>
      </c>
      <c r="D60" s="1204"/>
      <c r="E60" s="1205"/>
      <c r="F60" s="130">
        <v>1152</v>
      </c>
      <c r="G60" s="130">
        <v>1047</v>
      </c>
      <c r="H60" s="131">
        <v>1134</v>
      </c>
    </row>
    <row r="61" spans="2:8" ht="45.75" customHeight="1" x14ac:dyDescent="0.15">
      <c r="B61" s="129"/>
      <c r="C61" s="1203" t="s">
        <v>565</v>
      </c>
      <c r="D61" s="1204"/>
      <c r="E61" s="1205"/>
      <c r="F61" s="130">
        <v>629</v>
      </c>
      <c r="G61" s="130">
        <v>628</v>
      </c>
      <c r="H61" s="131">
        <v>627</v>
      </c>
    </row>
    <row r="62" spans="2:8" ht="45.75" customHeight="1" thickBot="1" x14ac:dyDescent="0.2">
      <c r="B62" s="132"/>
      <c r="C62" s="1206" t="s">
        <v>566</v>
      </c>
      <c r="D62" s="1207"/>
      <c r="E62" s="1208"/>
      <c r="F62" s="133">
        <v>336</v>
      </c>
      <c r="G62" s="133">
        <v>348</v>
      </c>
      <c r="H62" s="134">
        <v>365</v>
      </c>
    </row>
    <row r="63" spans="2:8" ht="52.5" customHeight="1" thickBot="1" x14ac:dyDescent="0.2">
      <c r="B63" s="135"/>
      <c r="C63" s="1209" t="s">
        <v>49</v>
      </c>
      <c r="D63" s="1209"/>
      <c r="E63" s="1210"/>
      <c r="F63" s="136">
        <v>10598</v>
      </c>
      <c r="G63" s="136">
        <v>10951</v>
      </c>
      <c r="H63" s="137">
        <v>11214</v>
      </c>
    </row>
    <row r="64" spans="2:8" x14ac:dyDescent="0.15"/>
  </sheetData>
  <sheetProtection algorithmName="SHA-512" hashValue="p1AIz+6ZakLJw8J/WOdC1P7m/37hdS6X5dYcghB96fssufXYaqJvEFMaJ1gVgw3YBoO6CqtKQodZGyAWdyyHCg==" saltValue="qpTF4MwAquacU0vKByrU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527</v>
      </c>
      <c r="G2" s="151"/>
      <c r="H2" s="152"/>
    </row>
    <row r="3" spans="1:8" x14ac:dyDescent="0.15">
      <c r="A3" s="148" t="s">
        <v>520</v>
      </c>
      <c r="B3" s="153"/>
      <c r="C3" s="154"/>
      <c r="D3" s="155">
        <v>61693</v>
      </c>
      <c r="E3" s="156"/>
      <c r="F3" s="157">
        <v>74581</v>
      </c>
      <c r="G3" s="158"/>
      <c r="H3" s="159"/>
    </row>
    <row r="4" spans="1:8" x14ac:dyDescent="0.15">
      <c r="A4" s="160"/>
      <c r="B4" s="161"/>
      <c r="C4" s="162"/>
      <c r="D4" s="163">
        <v>34065</v>
      </c>
      <c r="E4" s="164"/>
      <c r="F4" s="165">
        <v>41563</v>
      </c>
      <c r="G4" s="166"/>
      <c r="H4" s="167"/>
    </row>
    <row r="5" spans="1:8" x14ac:dyDescent="0.15">
      <c r="A5" s="148" t="s">
        <v>522</v>
      </c>
      <c r="B5" s="153"/>
      <c r="C5" s="154"/>
      <c r="D5" s="155">
        <v>72201</v>
      </c>
      <c r="E5" s="156"/>
      <c r="F5" s="157">
        <v>76347</v>
      </c>
      <c r="G5" s="158"/>
      <c r="H5" s="159"/>
    </row>
    <row r="6" spans="1:8" x14ac:dyDescent="0.15">
      <c r="A6" s="160"/>
      <c r="B6" s="161"/>
      <c r="C6" s="162"/>
      <c r="D6" s="163">
        <v>37483</v>
      </c>
      <c r="E6" s="164"/>
      <c r="F6" s="165">
        <v>41762</v>
      </c>
      <c r="G6" s="166"/>
      <c r="H6" s="167"/>
    </row>
    <row r="7" spans="1:8" x14ac:dyDescent="0.15">
      <c r="A7" s="148" t="s">
        <v>523</v>
      </c>
      <c r="B7" s="153"/>
      <c r="C7" s="154"/>
      <c r="D7" s="155">
        <v>58124</v>
      </c>
      <c r="E7" s="156"/>
      <c r="F7" s="157">
        <v>69604</v>
      </c>
      <c r="G7" s="158"/>
      <c r="H7" s="159"/>
    </row>
    <row r="8" spans="1:8" x14ac:dyDescent="0.15">
      <c r="A8" s="160"/>
      <c r="B8" s="161"/>
      <c r="C8" s="162"/>
      <c r="D8" s="163">
        <v>26734</v>
      </c>
      <c r="E8" s="164"/>
      <c r="F8" s="165">
        <v>36247</v>
      </c>
      <c r="G8" s="166"/>
      <c r="H8" s="167"/>
    </row>
    <row r="9" spans="1:8" x14ac:dyDescent="0.15">
      <c r="A9" s="148" t="s">
        <v>524</v>
      </c>
      <c r="B9" s="153"/>
      <c r="C9" s="154"/>
      <c r="D9" s="155">
        <v>55753</v>
      </c>
      <c r="E9" s="156"/>
      <c r="F9" s="157">
        <v>68410</v>
      </c>
      <c r="G9" s="158"/>
      <c r="H9" s="159"/>
    </row>
    <row r="10" spans="1:8" x14ac:dyDescent="0.15">
      <c r="A10" s="160"/>
      <c r="B10" s="161"/>
      <c r="C10" s="162"/>
      <c r="D10" s="163">
        <v>30577</v>
      </c>
      <c r="E10" s="164"/>
      <c r="F10" s="165">
        <v>35086</v>
      </c>
      <c r="G10" s="166"/>
      <c r="H10" s="167"/>
    </row>
    <row r="11" spans="1:8" x14ac:dyDescent="0.15">
      <c r="A11" s="148" t="s">
        <v>525</v>
      </c>
      <c r="B11" s="153"/>
      <c r="C11" s="154"/>
      <c r="D11" s="155">
        <v>55925</v>
      </c>
      <c r="E11" s="156"/>
      <c r="F11" s="157">
        <v>73019</v>
      </c>
      <c r="G11" s="158"/>
      <c r="H11" s="159"/>
    </row>
    <row r="12" spans="1:8" x14ac:dyDescent="0.15">
      <c r="A12" s="160"/>
      <c r="B12" s="161"/>
      <c r="C12" s="168"/>
      <c r="D12" s="163">
        <v>39314</v>
      </c>
      <c r="E12" s="164"/>
      <c r="F12" s="165">
        <v>39427</v>
      </c>
      <c r="G12" s="166"/>
      <c r="H12" s="167"/>
    </row>
    <row r="13" spans="1:8" x14ac:dyDescent="0.15">
      <c r="A13" s="148"/>
      <c r="B13" s="153"/>
      <c r="C13" s="169"/>
      <c r="D13" s="170">
        <v>60739</v>
      </c>
      <c r="E13" s="171"/>
      <c r="F13" s="172">
        <v>72392</v>
      </c>
      <c r="G13" s="173"/>
      <c r="H13" s="159"/>
    </row>
    <row r="14" spans="1:8" x14ac:dyDescent="0.15">
      <c r="A14" s="160"/>
      <c r="B14" s="161"/>
      <c r="C14" s="162"/>
      <c r="D14" s="163">
        <v>33635</v>
      </c>
      <c r="E14" s="164"/>
      <c r="F14" s="165">
        <v>38817</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5.0599999999999996</v>
      </c>
      <c r="C19" s="174">
        <f>ROUND(VALUE(SUBSTITUTE(実質収支比率等に係る経年分析!G$48,"▲","-")),2)</f>
        <v>6.17</v>
      </c>
      <c r="D19" s="174">
        <f>ROUND(VALUE(SUBSTITUTE(実質収支比率等に係る経年分析!H$48,"▲","-")),2)</f>
        <v>7.43</v>
      </c>
      <c r="E19" s="174">
        <f>ROUND(VALUE(SUBSTITUTE(実質収支比率等に係る経年分析!I$48,"▲","-")),2)</f>
        <v>3.97</v>
      </c>
      <c r="F19" s="174">
        <f>ROUND(VALUE(SUBSTITUTE(実質収支比率等に係る経年分析!J$48,"▲","-")),2)</f>
        <v>5.15</v>
      </c>
    </row>
    <row r="20" spans="1:11" x14ac:dyDescent="0.15">
      <c r="A20" s="174" t="s">
        <v>53</v>
      </c>
      <c r="B20" s="174">
        <f>ROUND(VALUE(SUBSTITUTE(実質収支比率等に係る経年分析!F$47,"▲","-")),2)</f>
        <v>25.25</v>
      </c>
      <c r="C20" s="174">
        <f>ROUND(VALUE(SUBSTITUTE(実質収支比率等に係る経年分析!G$47,"▲","-")),2)</f>
        <v>27.63</v>
      </c>
      <c r="D20" s="174">
        <f>ROUND(VALUE(SUBSTITUTE(実質収支比率等に係る経年分析!H$47,"▲","-")),2)</f>
        <v>30.4</v>
      </c>
      <c r="E20" s="174">
        <f>ROUND(VALUE(SUBSTITUTE(実質収支比率等に係る経年分析!I$47,"▲","-")),2)</f>
        <v>36.590000000000003</v>
      </c>
      <c r="F20" s="174">
        <f>ROUND(VALUE(SUBSTITUTE(実質収支比率等に係る経年分析!J$47,"▲","-")),2)</f>
        <v>39.200000000000003</v>
      </c>
    </row>
    <row r="21" spans="1:11" x14ac:dyDescent="0.15">
      <c r="A21" s="174" t="s">
        <v>54</v>
      </c>
      <c r="B21" s="174">
        <f>IF(ISNUMBER(VALUE(SUBSTITUTE(実質収支比率等に係る経年分析!F$49,"▲","-"))),ROUND(VALUE(SUBSTITUTE(実質収支比率等に係る経年分析!F$49,"▲","-")),2),NA())</f>
        <v>-9.41</v>
      </c>
      <c r="C21" s="174">
        <f>IF(ISNUMBER(VALUE(SUBSTITUTE(実質収支比率等に係る経年分析!G$49,"▲","-"))),ROUND(VALUE(SUBSTITUTE(実質収支比率等に係る経年分析!G$49,"▲","-")),2),NA())</f>
        <v>2.37</v>
      </c>
      <c r="D21" s="174">
        <f>IF(ISNUMBER(VALUE(SUBSTITUTE(実質収支比率等に係る経年分析!H$49,"▲","-"))),ROUND(VALUE(SUBSTITUTE(実質収支比率等に係る経年分析!H$49,"▲","-")),2),NA())</f>
        <v>6.76</v>
      </c>
      <c r="E21" s="174">
        <f>IF(ISNUMBER(VALUE(SUBSTITUTE(実質収支比率等に係る経年分析!I$49,"▲","-"))),ROUND(VALUE(SUBSTITUTE(実質収支比率等に係る経年分析!I$49,"▲","-")),2),NA())</f>
        <v>-0.53</v>
      </c>
      <c r="F21" s="174">
        <f>IF(ISNUMBER(VALUE(SUBSTITUTE(実質収支比率等に係る経年分析!J$49,"▲","-"))),ROUND(VALUE(SUBSTITUTE(実質収支比率等に係る経年分析!J$49,"▲","-")),2),NA())</f>
        <v>5.54</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0.16</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後期高齢者医療</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0.1</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0.1</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0.09</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0.08</v>
      </c>
    </row>
    <row r="30" spans="1:11" x14ac:dyDescent="0.15">
      <c r="A30" s="175" t="str">
        <f>IF(連結実質赤字比率に係る赤字・黒字の構成分析!C$40="",NA(),連結実質赤字比率に係る赤字・黒字の構成分析!C$40)</f>
        <v>宅地開発事業</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0.28000000000000003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0.28000000000000003</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0.27</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0.28000000000000003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0.22</v>
      </c>
    </row>
    <row r="31" spans="1:11" x14ac:dyDescent="0.15">
      <c r="A31" s="175" t="str">
        <f>IF(連結実質赤字比率に係る赤字・黒字の構成分析!C$39="",NA(),連結実質赤字比率に係る赤字・黒字の構成分析!C$39)</f>
        <v>国民健康保険（事業勘定）</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0.26</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0.49</v>
      </c>
    </row>
    <row r="32" spans="1:11" x14ac:dyDescent="0.15">
      <c r="A32" s="175" t="str">
        <f>IF(連結実質赤字比率に係る赤字・黒字の構成分析!C$38="",NA(),連結実質赤字比率に係る赤字・黒字の構成分析!C$38)</f>
        <v>工業用水道事業</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0.41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0.52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0.64</v>
      </c>
    </row>
    <row r="33" spans="1:16" x14ac:dyDescent="0.15">
      <c r="A33" s="175" t="str">
        <f>IF(連結実質赤字比率に係る赤字・黒字の構成分析!C$37="",NA(),連結実質赤字比率に係る赤字・黒字の構成分析!C$37)</f>
        <v>介護保険事業（保険事業勘定）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0.93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0.75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0.56999999999999995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0.71</v>
      </c>
    </row>
    <row r="34" spans="1:16" x14ac:dyDescent="0.15">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4.9000000000000004</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6.16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7.43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3.96</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5.14</v>
      </c>
    </row>
    <row r="35" spans="1:16" x14ac:dyDescent="0.15">
      <c r="A35" s="175" t="str">
        <f>IF(連結実質赤字比率に係る赤字・黒字の構成分析!C$35="",NA(),連結実質赤字比率に係る赤字・黒字の構成分析!C$35)</f>
        <v>下水道事業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8.64</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8.86</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9.01</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9.94</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10.53</v>
      </c>
    </row>
    <row r="36" spans="1:16" x14ac:dyDescent="0.15">
      <c r="A36" s="175" t="str">
        <f>IF(連結実質赤字比率に係る赤字・黒字の構成分析!C$34="",NA(),連結実質赤字比率に係る赤字・黒字の構成分析!C$34)</f>
        <v>水道事業</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11.73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11.93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11.79</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12.39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12.64</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3152</v>
      </c>
      <c r="E42" s="176"/>
      <c r="F42" s="176"/>
      <c r="G42" s="176">
        <f>'実質公債費比率（分子）の構造'!L$52</f>
        <v>3017</v>
      </c>
      <c r="H42" s="176"/>
      <c r="I42" s="176"/>
      <c r="J42" s="176">
        <f>'実質公債費比率（分子）の構造'!M$52</f>
        <v>2941</v>
      </c>
      <c r="K42" s="176"/>
      <c r="L42" s="176"/>
      <c r="M42" s="176">
        <f>'実質公債費比率（分子）の構造'!N$52</f>
        <v>2692</v>
      </c>
      <c r="N42" s="176"/>
      <c r="O42" s="176"/>
      <c r="P42" s="176">
        <f>'実質公債費比率（分子）の構造'!O$52</f>
        <v>2474</v>
      </c>
    </row>
    <row r="43" spans="1:16" x14ac:dyDescent="0.15">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415</v>
      </c>
      <c r="C45" s="176"/>
      <c r="D45" s="176"/>
      <c r="E45" s="176">
        <f>'実質公債費比率（分子）の構造'!L$49</f>
        <v>462</v>
      </c>
      <c r="F45" s="176"/>
      <c r="G45" s="176"/>
      <c r="H45" s="176">
        <f>'実質公債費比率（分子）の構造'!M$49</f>
        <v>478</v>
      </c>
      <c r="I45" s="176"/>
      <c r="J45" s="176"/>
      <c r="K45" s="176">
        <f>'実質公債費比率（分子）の構造'!N$49</f>
        <v>481</v>
      </c>
      <c r="L45" s="176"/>
      <c r="M45" s="176"/>
      <c r="N45" s="176">
        <f>'実質公債費比率（分子）の構造'!O$49</f>
        <v>472</v>
      </c>
      <c r="O45" s="176"/>
      <c r="P45" s="176"/>
    </row>
    <row r="46" spans="1:16" x14ac:dyDescent="0.15">
      <c r="A46" s="176" t="s">
        <v>64</v>
      </c>
      <c r="B46" s="176">
        <f>'実質公債費比率（分子）の構造'!K$48</f>
        <v>687</v>
      </c>
      <c r="C46" s="176"/>
      <c r="D46" s="176"/>
      <c r="E46" s="176">
        <f>'実質公債費比率（分子）の構造'!L$48</f>
        <v>647</v>
      </c>
      <c r="F46" s="176"/>
      <c r="G46" s="176"/>
      <c r="H46" s="176">
        <f>'実質公債費比率（分子）の構造'!M$48</f>
        <v>632</v>
      </c>
      <c r="I46" s="176"/>
      <c r="J46" s="176"/>
      <c r="K46" s="176">
        <f>'実質公債費比率（分子）の構造'!N$48</f>
        <v>614</v>
      </c>
      <c r="L46" s="176"/>
      <c r="M46" s="176"/>
      <c r="N46" s="176">
        <f>'実質公債費比率（分子）の構造'!O$48</f>
        <v>566</v>
      </c>
      <c r="O46" s="176"/>
      <c r="P46" s="176"/>
    </row>
    <row r="47" spans="1:16" x14ac:dyDescent="0.15">
      <c r="A47" s="176" t="s">
        <v>12</v>
      </c>
      <c r="B47" s="176">
        <f>'実質公債費比率（分子）の構造'!K$47</f>
        <v>33</v>
      </c>
      <c r="C47" s="176"/>
      <c r="D47" s="176"/>
      <c r="E47" s="176">
        <f>'実質公債費比率（分子）の構造'!L$47</f>
        <v>17</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3148</v>
      </c>
      <c r="C49" s="176"/>
      <c r="D49" s="176"/>
      <c r="E49" s="176">
        <f>'実質公債費比率（分子）の構造'!L$45</f>
        <v>3060</v>
      </c>
      <c r="F49" s="176"/>
      <c r="G49" s="176"/>
      <c r="H49" s="176">
        <f>'実質公債費比率（分子）の構造'!M$45</f>
        <v>2961</v>
      </c>
      <c r="I49" s="176"/>
      <c r="J49" s="176"/>
      <c r="K49" s="176">
        <f>'実質公債費比率（分子）の構造'!N$45</f>
        <v>2652</v>
      </c>
      <c r="L49" s="176"/>
      <c r="M49" s="176"/>
      <c r="N49" s="176">
        <f>'実質公債費比率（分子）の構造'!O$45</f>
        <v>2425</v>
      </c>
      <c r="O49" s="176"/>
      <c r="P49" s="176"/>
    </row>
    <row r="50" spans="1:16" x14ac:dyDescent="0.15">
      <c r="A50" s="176" t="s">
        <v>67</v>
      </c>
      <c r="B50" s="176" t="e">
        <f>NA()</f>
        <v>#N/A</v>
      </c>
      <c r="C50" s="176">
        <f>IF(ISNUMBER('実質公債費比率（分子）の構造'!K$53),'実質公債費比率（分子）の構造'!K$53,NA())</f>
        <v>1131</v>
      </c>
      <c r="D50" s="176" t="e">
        <f>NA()</f>
        <v>#N/A</v>
      </c>
      <c r="E50" s="176" t="e">
        <f>NA()</f>
        <v>#N/A</v>
      </c>
      <c r="F50" s="176">
        <f>IF(ISNUMBER('実質公債費比率（分子）の構造'!L$53),'実質公債費比率（分子）の構造'!L$53,NA())</f>
        <v>1169</v>
      </c>
      <c r="G50" s="176" t="e">
        <f>NA()</f>
        <v>#N/A</v>
      </c>
      <c r="H50" s="176" t="e">
        <f>NA()</f>
        <v>#N/A</v>
      </c>
      <c r="I50" s="176">
        <f>IF(ISNUMBER('実質公債費比率（分子）の構造'!M$53),'実質公債費比率（分子）の構造'!M$53,NA())</f>
        <v>1130</v>
      </c>
      <c r="J50" s="176" t="e">
        <f>NA()</f>
        <v>#N/A</v>
      </c>
      <c r="K50" s="176" t="e">
        <f>NA()</f>
        <v>#N/A</v>
      </c>
      <c r="L50" s="176">
        <f>IF(ISNUMBER('実質公債費比率（分子）の構造'!N$53),'実質公債費比率（分子）の構造'!N$53,NA())</f>
        <v>1055</v>
      </c>
      <c r="M50" s="176" t="e">
        <f>NA()</f>
        <v>#N/A</v>
      </c>
      <c r="N50" s="176" t="e">
        <f>NA()</f>
        <v>#N/A</v>
      </c>
      <c r="O50" s="176">
        <f>IF(ISNUMBER('実質公債費比率（分子）の構造'!O$53),'実質公債費比率（分子）の構造'!O$53,NA())</f>
        <v>989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24880</v>
      </c>
      <c r="E56" s="175"/>
      <c r="F56" s="175"/>
      <c r="G56" s="175">
        <f>'将来負担比率（分子）の構造'!J$52</f>
        <v>23222</v>
      </c>
      <c r="H56" s="175"/>
      <c r="I56" s="175"/>
      <c r="J56" s="175">
        <f>'将来負担比率（分子）の構造'!K$52</f>
        <v>21279</v>
      </c>
      <c r="K56" s="175"/>
      <c r="L56" s="175"/>
      <c r="M56" s="175">
        <f>'将来負担比率（分子）の構造'!L$52</f>
        <v>19297</v>
      </c>
      <c r="N56" s="175"/>
      <c r="O56" s="175"/>
      <c r="P56" s="175">
        <f>'将来負担比率（分子）の構造'!M$52</f>
        <v>17690</v>
      </c>
    </row>
    <row r="57" spans="1:16" x14ac:dyDescent="0.15">
      <c r="A57" s="175" t="s">
        <v>42</v>
      </c>
      <c r="B57" s="175"/>
      <c r="C57" s="175"/>
      <c r="D57" s="175">
        <f>'将来負担比率（分子）の構造'!I$51</f>
        <v>538</v>
      </c>
      <c r="E57" s="175"/>
      <c r="F57" s="175"/>
      <c r="G57" s="175">
        <f>'将来負担比率（分子）の構造'!J$51</f>
        <v>448</v>
      </c>
      <c r="H57" s="175"/>
      <c r="I57" s="175"/>
      <c r="J57" s="175">
        <f>'将来負担比率（分子）の構造'!K$51</f>
        <v>359</v>
      </c>
      <c r="K57" s="175"/>
      <c r="L57" s="175"/>
      <c r="M57" s="175">
        <f>'将来負担比率（分子）の構造'!L$51</f>
        <v>271</v>
      </c>
      <c r="N57" s="175"/>
      <c r="O57" s="175"/>
      <c r="P57" s="175">
        <f>'将来負担比率（分子）の構造'!M$51</f>
        <v>198</v>
      </c>
    </row>
    <row r="58" spans="1:16" x14ac:dyDescent="0.15">
      <c r="A58" s="175" t="s">
        <v>41</v>
      </c>
      <c r="B58" s="175"/>
      <c r="C58" s="175"/>
      <c r="D58" s="175">
        <f>'将来負担比率（分子）の構造'!I$50</f>
        <v>8861</v>
      </c>
      <c r="E58" s="175"/>
      <c r="F58" s="175"/>
      <c r="G58" s="175">
        <f>'将来負担比率（分子）の構造'!J$50</f>
        <v>8804</v>
      </c>
      <c r="H58" s="175"/>
      <c r="I58" s="175"/>
      <c r="J58" s="175">
        <f>'将来負担比率（分子）の構造'!K$50</f>
        <v>9454</v>
      </c>
      <c r="K58" s="175"/>
      <c r="L58" s="175"/>
      <c r="M58" s="175">
        <f>'将来負担比率（分子）の構造'!L$50</f>
        <v>9936</v>
      </c>
      <c r="N58" s="175"/>
      <c r="O58" s="175"/>
      <c r="P58" s="175">
        <f>'将来負担比率（分子）の構造'!M$50</f>
        <v>10316</v>
      </c>
    </row>
    <row r="59" spans="1:16" x14ac:dyDescent="0.15">
      <c r="A59" s="175" t="s">
        <v>39</v>
      </c>
      <c r="B59" s="175">
        <f>'将来負担比率（分子）の構造'!I$49</f>
        <v>52</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2922</v>
      </c>
      <c r="C62" s="175"/>
      <c r="D62" s="175"/>
      <c r="E62" s="175">
        <f>'将来負担比率（分子）の構造'!J$45</f>
        <v>2813</v>
      </c>
      <c r="F62" s="175"/>
      <c r="G62" s="175"/>
      <c r="H62" s="175">
        <f>'将来負担比率（分子）の構造'!K$45</f>
        <v>2757</v>
      </c>
      <c r="I62" s="175"/>
      <c r="J62" s="175"/>
      <c r="K62" s="175">
        <f>'将来負担比率（分子）の構造'!L$45</f>
        <v>2654</v>
      </c>
      <c r="L62" s="175"/>
      <c r="M62" s="175"/>
      <c r="N62" s="175">
        <f>'将来負担比率（分子）の構造'!M$45</f>
        <v>2506</v>
      </c>
      <c r="O62" s="175"/>
      <c r="P62" s="175"/>
    </row>
    <row r="63" spans="1:16" x14ac:dyDescent="0.15">
      <c r="A63" s="175" t="s">
        <v>34</v>
      </c>
      <c r="B63" s="175">
        <f>'将来負担比率（分子）の構造'!I$44</f>
        <v>3271</v>
      </c>
      <c r="C63" s="175"/>
      <c r="D63" s="175"/>
      <c r="E63" s="175">
        <f>'将来負担比率（分子）の構造'!J$44</f>
        <v>3277</v>
      </c>
      <c r="F63" s="175"/>
      <c r="G63" s="175"/>
      <c r="H63" s="175">
        <f>'将来負担比率（分子）の構造'!K$44</f>
        <v>3176</v>
      </c>
      <c r="I63" s="175"/>
      <c r="J63" s="175"/>
      <c r="K63" s="175">
        <f>'将来負担比率（分子）の構造'!L$44</f>
        <v>3125</v>
      </c>
      <c r="L63" s="175"/>
      <c r="M63" s="175"/>
      <c r="N63" s="175">
        <f>'将来負担比率（分子）の構造'!M$44</f>
        <v>3188</v>
      </c>
      <c r="O63" s="175"/>
      <c r="P63" s="175"/>
    </row>
    <row r="64" spans="1:16" x14ac:dyDescent="0.15">
      <c r="A64" s="175" t="s">
        <v>33</v>
      </c>
      <c r="B64" s="175">
        <f>'将来負担比率（分子）の構造'!I$43</f>
        <v>4844</v>
      </c>
      <c r="C64" s="175"/>
      <c r="D64" s="175"/>
      <c r="E64" s="175">
        <f>'将来負担比率（分子）の構造'!J$43</f>
        <v>3956</v>
      </c>
      <c r="F64" s="175"/>
      <c r="G64" s="175"/>
      <c r="H64" s="175">
        <f>'将来負担比率（分子）の構造'!K$43</f>
        <v>3192</v>
      </c>
      <c r="I64" s="175"/>
      <c r="J64" s="175"/>
      <c r="K64" s="175">
        <f>'将来負担比率（分子）の構造'!L$43</f>
        <v>2665</v>
      </c>
      <c r="L64" s="175"/>
      <c r="M64" s="175"/>
      <c r="N64" s="175">
        <f>'将来負担比率（分子）の構造'!M$43</f>
        <v>2196</v>
      </c>
      <c r="O64" s="175"/>
      <c r="P64" s="175"/>
    </row>
    <row r="65" spans="1:16" x14ac:dyDescent="0.15">
      <c r="A65" s="175" t="s">
        <v>32</v>
      </c>
      <c r="B65" s="175">
        <f>'将来負担比率（分子）の構造'!I$42</f>
        <v>3</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22621</v>
      </c>
      <c r="C66" s="175"/>
      <c r="D66" s="175"/>
      <c r="E66" s="175">
        <f>'将来負担比率（分子）の構造'!J$41</f>
        <v>20491</v>
      </c>
      <c r="F66" s="175"/>
      <c r="G66" s="175"/>
      <c r="H66" s="175">
        <f>'将来負担比率（分子）の構造'!K$41</f>
        <v>17927</v>
      </c>
      <c r="I66" s="175"/>
      <c r="J66" s="175"/>
      <c r="K66" s="175">
        <f>'将来負担比率（分子）の構造'!L$41</f>
        <v>15530</v>
      </c>
      <c r="L66" s="175"/>
      <c r="M66" s="175"/>
      <c r="N66" s="175">
        <f>'将来負担比率（分子）の構造'!M$41</f>
        <v>13388</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3913</v>
      </c>
      <c r="C72" s="179">
        <f>基金残高に係る経年分析!G55</f>
        <v>4516</v>
      </c>
      <c r="D72" s="179">
        <f>基金残高に係る経年分析!H55</f>
        <v>4769</v>
      </c>
    </row>
    <row r="73" spans="1:16" x14ac:dyDescent="0.15">
      <c r="A73" s="178" t="s">
        <v>74</v>
      </c>
      <c r="B73" s="179">
        <f>基金残高に係る経年分析!F56</f>
        <v>10</v>
      </c>
      <c r="C73" s="179">
        <f>基金残高に係る経年分析!G56</f>
        <v>10</v>
      </c>
      <c r="D73" s="179">
        <f>基金残高に係る経年分析!H56</f>
        <v>10</v>
      </c>
    </row>
    <row r="74" spans="1:16" x14ac:dyDescent="0.15">
      <c r="A74" s="178" t="s">
        <v>75</v>
      </c>
      <c r="B74" s="179">
        <f>基金残高に係る経年分析!F57</f>
        <v>6676</v>
      </c>
      <c r="C74" s="179">
        <f>基金残高に係る経年分析!G57</f>
        <v>6426</v>
      </c>
      <c r="D74" s="179">
        <f>基金残高に係る経年分析!H57</f>
        <v>6436</v>
      </c>
    </row>
  </sheetData>
  <sheetProtection algorithmName="SHA-512" hashValue="Orqnb7YdR0aTaTdddij7OaDy/lD+dr1xNZwdwFcM4o0Eq1h4DsgGPjjixF4o+sTe8lxbISYPLjQpN3BnaDdtOA==" saltValue="/QoiEUf+Ng2/2gUgWI6o4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202</v>
      </c>
      <c r="DI1" s="603"/>
      <c r="DJ1" s="603"/>
      <c r="DK1" s="603"/>
      <c r="DL1" s="603"/>
      <c r="DM1" s="603"/>
      <c r="DN1" s="604"/>
      <c r="DO1" s="214"/>
      <c r="DP1" s="602" t="s">
        <v>203</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4305702</v>
      </c>
      <c r="S5" s="613"/>
      <c r="T5" s="613"/>
      <c r="U5" s="613"/>
      <c r="V5" s="613"/>
      <c r="W5" s="613"/>
      <c r="X5" s="613"/>
      <c r="Y5" s="614"/>
      <c r="Z5" s="615">
        <v>20.7</v>
      </c>
      <c r="AA5" s="615"/>
      <c r="AB5" s="615"/>
      <c r="AC5" s="615"/>
      <c r="AD5" s="616">
        <v>4305702</v>
      </c>
      <c r="AE5" s="616"/>
      <c r="AF5" s="616"/>
      <c r="AG5" s="616"/>
      <c r="AH5" s="616"/>
      <c r="AI5" s="616"/>
      <c r="AJ5" s="616"/>
      <c r="AK5" s="616"/>
      <c r="AL5" s="617">
        <v>35.6</v>
      </c>
      <c r="AM5" s="618"/>
      <c r="AN5" s="618"/>
      <c r="AO5" s="619"/>
      <c r="AP5" s="609" t="s">
        <v>216</v>
      </c>
      <c r="AQ5" s="610"/>
      <c r="AR5" s="610"/>
      <c r="AS5" s="610"/>
      <c r="AT5" s="610"/>
      <c r="AU5" s="610"/>
      <c r="AV5" s="610"/>
      <c r="AW5" s="610"/>
      <c r="AX5" s="610"/>
      <c r="AY5" s="610"/>
      <c r="AZ5" s="610"/>
      <c r="BA5" s="610"/>
      <c r="BB5" s="610"/>
      <c r="BC5" s="610"/>
      <c r="BD5" s="610"/>
      <c r="BE5" s="610"/>
      <c r="BF5" s="611"/>
      <c r="BG5" s="623">
        <v>4302590</v>
      </c>
      <c r="BH5" s="624"/>
      <c r="BI5" s="624"/>
      <c r="BJ5" s="624"/>
      <c r="BK5" s="624"/>
      <c r="BL5" s="624"/>
      <c r="BM5" s="624"/>
      <c r="BN5" s="625"/>
      <c r="BO5" s="626">
        <v>99.9</v>
      </c>
      <c r="BP5" s="626"/>
      <c r="BQ5" s="626"/>
      <c r="BR5" s="626"/>
      <c r="BS5" s="627">
        <v>18676</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251457</v>
      </c>
      <c r="S6" s="624"/>
      <c r="T6" s="624"/>
      <c r="U6" s="624"/>
      <c r="V6" s="624"/>
      <c r="W6" s="624"/>
      <c r="X6" s="624"/>
      <c r="Y6" s="625"/>
      <c r="Z6" s="626">
        <v>1.2</v>
      </c>
      <c r="AA6" s="626"/>
      <c r="AB6" s="626"/>
      <c r="AC6" s="626"/>
      <c r="AD6" s="627">
        <v>251457</v>
      </c>
      <c r="AE6" s="627"/>
      <c r="AF6" s="627"/>
      <c r="AG6" s="627"/>
      <c r="AH6" s="627"/>
      <c r="AI6" s="627"/>
      <c r="AJ6" s="627"/>
      <c r="AK6" s="627"/>
      <c r="AL6" s="628">
        <v>2.1</v>
      </c>
      <c r="AM6" s="629"/>
      <c r="AN6" s="629"/>
      <c r="AO6" s="630"/>
      <c r="AP6" s="620" t="s">
        <v>221</v>
      </c>
      <c r="AQ6" s="621"/>
      <c r="AR6" s="621"/>
      <c r="AS6" s="621"/>
      <c r="AT6" s="621"/>
      <c r="AU6" s="621"/>
      <c r="AV6" s="621"/>
      <c r="AW6" s="621"/>
      <c r="AX6" s="621"/>
      <c r="AY6" s="621"/>
      <c r="AZ6" s="621"/>
      <c r="BA6" s="621"/>
      <c r="BB6" s="621"/>
      <c r="BC6" s="621"/>
      <c r="BD6" s="621"/>
      <c r="BE6" s="621"/>
      <c r="BF6" s="622"/>
      <c r="BG6" s="623">
        <v>4302590</v>
      </c>
      <c r="BH6" s="624"/>
      <c r="BI6" s="624"/>
      <c r="BJ6" s="624"/>
      <c r="BK6" s="624"/>
      <c r="BL6" s="624"/>
      <c r="BM6" s="624"/>
      <c r="BN6" s="625"/>
      <c r="BO6" s="626">
        <v>99.9</v>
      </c>
      <c r="BP6" s="626"/>
      <c r="BQ6" s="626"/>
      <c r="BR6" s="626"/>
      <c r="BS6" s="627">
        <v>18676</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179858</v>
      </c>
      <c r="CS6" s="624"/>
      <c r="CT6" s="624"/>
      <c r="CU6" s="624"/>
      <c r="CV6" s="624"/>
      <c r="CW6" s="624"/>
      <c r="CX6" s="624"/>
      <c r="CY6" s="625"/>
      <c r="CZ6" s="617">
        <v>0.9</v>
      </c>
      <c r="DA6" s="618"/>
      <c r="DB6" s="618"/>
      <c r="DC6" s="634"/>
      <c r="DD6" s="632" t="s">
        <v>122</v>
      </c>
      <c r="DE6" s="624"/>
      <c r="DF6" s="624"/>
      <c r="DG6" s="624"/>
      <c r="DH6" s="624"/>
      <c r="DI6" s="624"/>
      <c r="DJ6" s="624"/>
      <c r="DK6" s="624"/>
      <c r="DL6" s="624"/>
      <c r="DM6" s="624"/>
      <c r="DN6" s="624"/>
      <c r="DO6" s="624"/>
      <c r="DP6" s="625"/>
      <c r="DQ6" s="632">
        <v>179858</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1726</v>
      </c>
      <c r="S7" s="624"/>
      <c r="T7" s="624"/>
      <c r="U7" s="624"/>
      <c r="V7" s="624"/>
      <c r="W7" s="624"/>
      <c r="X7" s="624"/>
      <c r="Y7" s="625"/>
      <c r="Z7" s="626">
        <v>0</v>
      </c>
      <c r="AA7" s="626"/>
      <c r="AB7" s="626"/>
      <c r="AC7" s="626"/>
      <c r="AD7" s="627">
        <v>1726</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1413150</v>
      </c>
      <c r="BH7" s="624"/>
      <c r="BI7" s="624"/>
      <c r="BJ7" s="624"/>
      <c r="BK7" s="624"/>
      <c r="BL7" s="624"/>
      <c r="BM7" s="624"/>
      <c r="BN7" s="625"/>
      <c r="BO7" s="626">
        <v>32.799999999999997</v>
      </c>
      <c r="BP7" s="626"/>
      <c r="BQ7" s="626"/>
      <c r="BR7" s="626"/>
      <c r="BS7" s="627">
        <v>18676</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3114707</v>
      </c>
      <c r="CS7" s="624"/>
      <c r="CT7" s="624"/>
      <c r="CU7" s="624"/>
      <c r="CV7" s="624"/>
      <c r="CW7" s="624"/>
      <c r="CX7" s="624"/>
      <c r="CY7" s="625"/>
      <c r="CZ7" s="626">
        <v>15.6</v>
      </c>
      <c r="DA7" s="626"/>
      <c r="DB7" s="626"/>
      <c r="DC7" s="626"/>
      <c r="DD7" s="632">
        <v>164744</v>
      </c>
      <c r="DE7" s="624"/>
      <c r="DF7" s="624"/>
      <c r="DG7" s="624"/>
      <c r="DH7" s="624"/>
      <c r="DI7" s="624"/>
      <c r="DJ7" s="624"/>
      <c r="DK7" s="624"/>
      <c r="DL7" s="624"/>
      <c r="DM7" s="624"/>
      <c r="DN7" s="624"/>
      <c r="DO7" s="624"/>
      <c r="DP7" s="625"/>
      <c r="DQ7" s="632">
        <v>2022173</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31612</v>
      </c>
      <c r="S8" s="624"/>
      <c r="T8" s="624"/>
      <c r="U8" s="624"/>
      <c r="V8" s="624"/>
      <c r="W8" s="624"/>
      <c r="X8" s="624"/>
      <c r="Y8" s="625"/>
      <c r="Z8" s="626">
        <v>0.2</v>
      </c>
      <c r="AA8" s="626"/>
      <c r="AB8" s="626"/>
      <c r="AC8" s="626"/>
      <c r="AD8" s="627">
        <v>31612</v>
      </c>
      <c r="AE8" s="627"/>
      <c r="AF8" s="627"/>
      <c r="AG8" s="627"/>
      <c r="AH8" s="627"/>
      <c r="AI8" s="627"/>
      <c r="AJ8" s="627"/>
      <c r="AK8" s="627"/>
      <c r="AL8" s="628">
        <v>0.3</v>
      </c>
      <c r="AM8" s="629"/>
      <c r="AN8" s="629"/>
      <c r="AO8" s="630"/>
      <c r="AP8" s="620" t="s">
        <v>227</v>
      </c>
      <c r="AQ8" s="621"/>
      <c r="AR8" s="621"/>
      <c r="AS8" s="621"/>
      <c r="AT8" s="621"/>
      <c r="AU8" s="621"/>
      <c r="AV8" s="621"/>
      <c r="AW8" s="621"/>
      <c r="AX8" s="621"/>
      <c r="AY8" s="621"/>
      <c r="AZ8" s="621"/>
      <c r="BA8" s="621"/>
      <c r="BB8" s="621"/>
      <c r="BC8" s="621"/>
      <c r="BD8" s="621"/>
      <c r="BE8" s="621"/>
      <c r="BF8" s="622"/>
      <c r="BG8" s="623">
        <v>51536</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5594959</v>
      </c>
      <c r="CS8" s="624"/>
      <c r="CT8" s="624"/>
      <c r="CU8" s="624"/>
      <c r="CV8" s="624"/>
      <c r="CW8" s="624"/>
      <c r="CX8" s="624"/>
      <c r="CY8" s="625"/>
      <c r="CZ8" s="626">
        <v>28</v>
      </c>
      <c r="DA8" s="626"/>
      <c r="DB8" s="626"/>
      <c r="DC8" s="626"/>
      <c r="DD8" s="632">
        <v>206776</v>
      </c>
      <c r="DE8" s="624"/>
      <c r="DF8" s="624"/>
      <c r="DG8" s="624"/>
      <c r="DH8" s="624"/>
      <c r="DI8" s="624"/>
      <c r="DJ8" s="624"/>
      <c r="DK8" s="624"/>
      <c r="DL8" s="624"/>
      <c r="DM8" s="624"/>
      <c r="DN8" s="624"/>
      <c r="DO8" s="624"/>
      <c r="DP8" s="625"/>
      <c r="DQ8" s="632">
        <v>3202650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33666</v>
      </c>
      <c r="S9" s="624"/>
      <c r="T9" s="624"/>
      <c r="U9" s="624"/>
      <c r="V9" s="624"/>
      <c r="W9" s="624"/>
      <c r="X9" s="624"/>
      <c r="Y9" s="625"/>
      <c r="Z9" s="626">
        <v>0.2</v>
      </c>
      <c r="AA9" s="626"/>
      <c r="AB9" s="626"/>
      <c r="AC9" s="626"/>
      <c r="AD9" s="627">
        <v>33666</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1168971</v>
      </c>
      <c r="BH9" s="624"/>
      <c r="BI9" s="624"/>
      <c r="BJ9" s="624"/>
      <c r="BK9" s="624"/>
      <c r="BL9" s="624"/>
      <c r="BM9" s="624"/>
      <c r="BN9" s="625"/>
      <c r="BO9" s="626">
        <v>27.1</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2126878</v>
      </c>
      <c r="CS9" s="624"/>
      <c r="CT9" s="624"/>
      <c r="CU9" s="624"/>
      <c r="CV9" s="624"/>
      <c r="CW9" s="624"/>
      <c r="CX9" s="624"/>
      <c r="CY9" s="625"/>
      <c r="CZ9" s="626">
        <v>10.6</v>
      </c>
      <c r="DA9" s="626"/>
      <c r="DB9" s="626"/>
      <c r="DC9" s="626"/>
      <c r="DD9" s="632">
        <v>88212</v>
      </c>
      <c r="DE9" s="624"/>
      <c r="DF9" s="624"/>
      <c r="DG9" s="624"/>
      <c r="DH9" s="624"/>
      <c r="DI9" s="624"/>
      <c r="DJ9" s="624"/>
      <c r="DK9" s="624"/>
      <c r="DL9" s="624"/>
      <c r="DM9" s="624"/>
      <c r="DN9" s="624"/>
      <c r="DO9" s="624"/>
      <c r="DP9" s="625"/>
      <c r="DQ9" s="632">
        <v>1706151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96757</v>
      </c>
      <c r="BH10" s="624"/>
      <c r="BI10" s="624"/>
      <c r="BJ10" s="624"/>
      <c r="BK10" s="624"/>
      <c r="BL10" s="624"/>
      <c r="BM10" s="624"/>
      <c r="BN10" s="625"/>
      <c r="BO10" s="626">
        <v>2.2000000000000002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20009</v>
      </c>
      <c r="CS10" s="624"/>
      <c r="CT10" s="624"/>
      <c r="CU10" s="624"/>
      <c r="CV10" s="624"/>
      <c r="CW10" s="624"/>
      <c r="CX10" s="624"/>
      <c r="CY10" s="625"/>
      <c r="CZ10" s="626">
        <v>0.1</v>
      </c>
      <c r="DA10" s="626"/>
      <c r="DB10" s="626"/>
      <c r="DC10" s="626"/>
      <c r="DD10" s="632" t="s">
        <v>122</v>
      </c>
      <c r="DE10" s="624"/>
      <c r="DF10" s="624"/>
      <c r="DG10" s="624"/>
      <c r="DH10" s="624"/>
      <c r="DI10" s="624"/>
      <c r="DJ10" s="624"/>
      <c r="DK10" s="624"/>
      <c r="DL10" s="624"/>
      <c r="DM10" s="624"/>
      <c r="DN10" s="624"/>
      <c r="DO10" s="624"/>
      <c r="DP10" s="625"/>
      <c r="DQ10" s="632">
        <v>11551</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704029</v>
      </c>
      <c r="S11" s="624"/>
      <c r="T11" s="624"/>
      <c r="U11" s="624"/>
      <c r="V11" s="624"/>
      <c r="W11" s="624"/>
      <c r="X11" s="624"/>
      <c r="Y11" s="625"/>
      <c r="Z11" s="628">
        <v>3.4</v>
      </c>
      <c r="AA11" s="629"/>
      <c r="AB11" s="629"/>
      <c r="AC11" s="635"/>
      <c r="AD11" s="632">
        <v>704029</v>
      </c>
      <c r="AE11" s="624"/>
      <c r="AF11" s="624"/>
      <c r="AG11" s="624"/>
      <c r="AH11" s="624"/>
      <c r="AI11" s="624"/>
      <c r="AJ11" s="624"/>
      <c r="AK11" s="625"/>
      <c r="AL11" s="628">
        <v>5.8</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95886</v>
      </c>
      <c r="BH11" s="624"/>
      <c r="BI11" s="624"/>
      <c r="BJ11" s="624"/>
      <c r="BK11" s="624"/>
      <c r="BL11" s="624"/>
      <c r="BM11" s="624"/>
      <c r="BN11" s="625"/>
      <c r="BO11" s="626">
        <v>2.2000000000000002</v>
      </c>
      <c r="BP11" s="626"/>
      <c r="BQ11" s="626"/>
      <c r="BR11" s="626"/>
      <c r="BS11" s="627">
        <v>18676</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1192588</v>
      </c>
      <c r="CS11" s="624"/>
      <c r="CT11" s="624"/>
      <c r="CU11" s="624"/>
      <c r="CV11" s="624"/>
      <c r="CW11" s="624"/>
      <c r="CX11" s="624"/>
      <c r="CY11" s="625"/>
      <c r="CZ11" s="626">
        <v>6</v>
      </c>
      <c r="DA11" s="626"/>
      <c r="DB11" s="626"/>
      <c r="DC11" s="626"/>
      <c r="DD11" s="632">
        <v>177134</v>
      </c>
      <c r="DE11" s="624"/>
      <c r="DF11" s="624"/>
      <c r="DG11" s="624"/>
      <c r="DH11" s="624"/>
      <c r="DI11" s="624"/>
      <c r="DJ11" s="624"/>
      <c r="DK11" s="624"/>
      <c r="DL11" s="624"/>
      <c r="DM11" s="624"/>
      <c r="DN11" s="624"/>
      <c r="DO11" s="624"/>
      <c r="DP11" s="625"/>
      <c r="DQ11" s="632">
        <v>553274</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14963</v>
      </c>
      <c r="S12" s="624"/>
      <c r="T12" s="624"/>
      <c r="U12" s="624"/>
      <c r="V12" s="624"/>
      <c r="W12" s="624"/>
      <c r="X12" s="624"/>
      <c r="Y12" s="625"/>
      <c r="Z12" s="626">
        <v>0.1</v>
      </c>
      <c r="AA12" s="626"/>
      <c r="AB12" s="626"/>
      <c r="AC12" s="626"/>
      <c r="AD12" s="627">
        <v>14963</v>
      </c>
      <c r="AE12" s="627"/>
      <c r="AF12" s="627"/>
      <c r="AG12" s="627"/>
      <c r="AH12" s="627"/>
      <c r="AI12" s="627"/>
      <c r="AJ12" s="627"/>
      <c r="AK12" s="627"/>
      <c r="AL12" s="628">
        <v>0.1</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2545787</v>
      </c>
      <c r="BH12" s="624"/>
      <c r="BI12" s="624"/>
      <c r="BJ12" s="624"/>
      <c r="BK12" s="624"/>
      <c r="BL12" s="624"/>
      <c r="BM12" s="624"/>
      <c r="BN12" s="625"/>
      <c r="BO12" s="626">
        <v>59.1</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596153</v>
      </c>
      <c r="CS12" s="624"/>
      <c r="CT12" s="624"/>
      <c r="CU12" s="624"/>
      <c r="CV12" s="624"/>
      <c r="CW12" s="624"/>
      <c r="CX12" s="624"/>
      <c r="CY12" s="625"/>
      <c r="CZ12" s="626">
        <v>3</v>
      </c>
      <c r="DA12" s="626"/>
      <c r="DB12" s="626"/>
      <c r="DC12" s="626"/>
      <c r="DD12" s="632">
        <v>51761</v>
      </c>
      <c r="DE12" s="624"/>
      <c r="DF12" s="624"/>
      <c r="DG12" s="624"/>
      <c r="DH12" s="624"/>
      <c r="DI12" s="624"/>
      <c r="DJ12" s="624"/>
      <c r="DK12" s="624"/>
      <c r="DL12" s="624"/>
      <c r="DM12" s="624"/>
      <c r="DN12" s="624"/>
      <c r="DO12" s="624"/>
      <c r="DP12" s="625"/>
      <c r="DQ12" s="632">
        <v>366585</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2517066</v>
      </c>
      <c r="BH13" s="624"/>
      <c r="BI13" s="624"/>
      <c r="BJ13" s="624"/>
      <c r="BK13" s="624"/>
      <c r="BL13" s="624"/>
      <c r="BM13" s="624"/>
      <c r="BN13" s="625"/>
      <c r="BO13" s="626">
        <v>58.5</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1561287</v>
      </c>
      <c r="CS13" s="624"/>
      <c r="CT13" s="624"/>
      <c r="CU13" s="624"/>
      <c r="CV13" s="624"/>
      <c r="CW13" s="624"/>
      <c r="CX13" s="624"/>
      <c r="CY13" s="625"/>
      <c r="CZ13" s="626">
        <v>7.8</v>
      </c>
      <c r="DA13" s="626"/>
      <c r="DB13" s="626"/>
      <c r="DC13" s="626"/>
      <c r="DD13" s="632">
        <v>538753</v>
      </c>
      <c r="DE13" s="624"/>
      <c r="DF13" s="624"/>
      <c r="DG13" s="624"/>
      <c r="DH13" s="624"/>
      <c r="DI13" s="624"/>
      <c r="DJ13" s="624"/>
      <c r="DK13" s="624"/>
      <c r="DL13" s="624"/>
      <c r="DM13" s="624"/>
      <c r="DN13" s="624"/>
      <c r="DO13" s="624"/>
      <c r="DP13" s="625"/>
      <c r="DQ13" s="632">
        <v>979847</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v>2027</v>
      </c>
      <c r="S14" s="624"/>
      <c r="T14" s="624"/>
      <c r="U14" s="624"/>
      <c r="V14" s="624"/>
      <c r="W14" s="624"/>
      <c r="X14" s="624"/>
      <c r="Y14" s="625"/>
      <c r="Z14" s="626">
        <v>0</v>
      </c>
      <c r="AA14" s="626"/>
      <c r="AB14" s="626"/>
      <c r="AC14" s="626"/>
      <c r="AD14" s="627">
        <v>2027</v>
      </c>
      <c r="AE14" s="627"/>
      <c r="AF14" s="627"/>
      <c r="AG14" s="627"/>
      <c r="AH14" s="627"/>
      <c r="AI14" s="627"/>
      <c r="AJ14" s="627"/>
      <c r="AK14" s="627"/>
      <c r="AL14" s="628">
        <v>0</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132461</v>
      </c>
      <c r="BH14" s="624"/>
      <c r="BI14" s="624"/>
      <c r="BJ14" s="624"/>
      <c r="BK14" s="624"/>
      <c r="BL14" s="624"/>
      <c r="BM14" s="624"/>
      <c r="BN14" s="625"/>
      <c r="BO14" s="626">
        <v>3.1</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793389</v>
      </c>
      <c r="CS14" s="624"/>
      <c r="CT14" s="624"/>
      <c r="CU14" s="624"/>
      <c r="CV14" s="624"/>
      <c r="CW14" s="624"/>
      <c r="CX14" s="624"/>
      <c r="CY14" s="625"/>
      <c r="CZ14" s="626">
        <v>4</v>
      </c>
      <c r="DA14" s="626"/>
      <c r="DB14" s="626"/>
      <c r="DC14" s="626"/>
      <c r="DD14" s="632">
        <v>13991</v>
      </c>
      <c r="DE14" s="624"/>
      <c r="DF14" s="624"/>
      <c r="DG14" s="624"/>
      <c r="DH14" s="624"/>
      <c r="DI14" s="624"/>
      <c r="DJ14" s="624"/>
      <c r="DK14" s="624"/>
      <c r="DL14" s="624"/>
      <c r="DM14" s="624"/>
      <c r="DN14" s="624"/>
      <c r="DO14" s="624"/>
      <c r="DP14" s="625"/>
      <c r="DQ14" s="632">
        <v>744417</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211192</v>
      </c>
      <c r="BH15" s="624"/>
      <c r="BI15" s="624"/>
      <c r="BJ15" s="624"/>
      <c r="BK15" s="624"/>
      <c r="BL15" s="624"/>
      <c r="BM15" s="624"/>
      <c r="BN15" s="625"/>
      <c r="BO15" s="626">
        <v>4.9000000000000004</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1815623</v>
      </c>
      <c r="CS15" s="624"/>
      <c r="CT15" s="624"/>
      <c r="CU15" s="624"/>
      <c r="CV15" s="624"/>
      <c r="CW15" s="624"/>
      <c r="CX15" s="624"/>
      <c r="CY15" s="625"/>
      <c r="CZ15" s="626">
        <v>9.1</v>
      </c>
      <c r="DA15" s="626"/>
      <c r="DB15" s="626"/>
      <c r="DC15" s="626"/>
      <c r="DD15" s="632">
        <v>337904</v>
      </c>
      <c r="DE15" s="624"/>
      <c r="DF15" s="624"/>
      <c r="DG15" s="624"/>
      <c r="DH15" s="624"/>
      <c r="DI15" s="624"/>
      <c r="DJ15" s="624"/>
      <c r="DK15" s="624"/>
      <c r="DL15" s="624"/>
      <c r="DM15" s="624"/>
      <c r="DN15" s="624"/>
      <c r="DO15" s="624"/>
      <c r="DP15" s="625"/>
      <c r="DQ15" s="632">
        <v>1227446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36892</v>
      </c>
      <c r="S16" s="624"/>
      <c r="T16" s="624"/>
      <c r="U16" s="624"/>
      <c r="V16" s="624"/>
      <c r="W16" s="624"/>
      <c r="X16" s="624"/>
      <c r="Y16" s="625"/>
      <c r="Z16" s="626">
        <v>0.2</v>
      </c>
      <c r="AA16" s="626"/>
      <c r="AB16" s="626"/>
      <c r="AC16" s="626"/>
      <c r="AD16" s="627">
        <v>36892</v>
      </c>
      <c r="AE16" s="627"/>
      <c r="AF16" s="627"/>
      <c r="AG16" s="627"/>
      <c r="AH16" s="627"/>
      <c r="AI16" s="627"/>
      <c r="AJ16" s="627"/>
      <c r="AK16" s="627"/>
      <c r="AL16" s="628">
        <v>0.3</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39450</v>
      </c>
      <c r="CS16" s="624"/>
      <c r="CT16" s="624"/>
      <c r="CU16" s="624"/>
      <c r="CV16" s="624"/>
      <c r="CW16" s="624"/>
      <c r="CX16" s="624"/>
      <c r="CY16" s="625"/>
      <c r="CZ16" s="626">
        <v>0.2</v>
      </c>
      <c r="DA16" s="626"/>
      <c r="DB16" s="626"/>
      <c r="DC16" s="626"/>
      <c r="DD16" s="632" t="s">
        <v>122</v>
      </c>
      <c r="DE16" s="624"/>
      <c r="DF16" s="624"/>
      <c r="DG16" s="624"/>
      <c r="DH16" s="624"/>
      <c r="DI16" s="624"/>
      <c r="DJ16" s="624"/>
      <c r="DK16" s="624"/>
      <c r="DL16" s="624"/>
      <c r="DM16" s="624"/>
      <c r="DN16" s="624"/>
      <c r="DO16" s="624"/>
      <c r="DP16" s="625"/>
      <c r="DQ16" s="632">
        <v>21550</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69830</v>
      </c>
      <c r="S17" s="624"/>
      <c r="T17" s="624"/>
      <c r="U17" s="624"/>
      <c r="V17" s="624"/>
      <c r="W17" s="624"/>
      <c r="X17" s="624"/>
      <c r="Y17" s="625"/>
      <c r="Z17" s="626">
        <v>0.3</v>
      </c>
      <c r="AA17" s="626"/>
      <c r="AB17" s="626"/>
      <c r="AC17" s="626"/>
      <c r="AD17" s="627">
        <v>69830</v>
      </c>
      <c r="AE17" s="627"/>
      <c r="AF17" s="627"/>
      <c r="AG17" s="627"/>
      <c r="AH17" s="627"/>
      <c r="AI17" s="627"/>
      <c r="AJ17" s="627"/>
      <c r="AK17" s="627"/>
      <c r="AL17" s="628">
        <v>0.6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2957830</v>
      </c>
      <c r="CS17" s="624"/>
      <c r="CT17" s="624"/>
      <c r="CU17" s="624"/>
      <c r="CV17" s="624"/>
      <c r="CW17" s="624"/>
      <c r="CX17" s="624"/>
      <c r="CY17" s="625"/>
      <c r="CZ17" s="626">
        <v>14.8</v>
      </c>
      <c r="DA17" s="626"/>
      <c r="DB17" s="626"/>
      <c r="DC17" s="626"/>
      <c r="DD17" s="632" t="s">
        <v>122</v>
      </c>
      <c r="DE17" s="624"/>
      <c r="DF17" s="624"/>
      <c r="DG17" s="624"/>
      <c r="DH17" s="624"/>
      <c r="DI17" s="624"/>
      <c r="DJ17" s="624"/>
      <c r="DK17" s="624"/>
      <c r="DL17" s="624"/>
      <c r="DM17" s="624"/>
      <c r="DN17" s="624"/>
      <c r="DO17" s="624"/>
      <c r="DP17" s="625"/>
      <c r="DQ17" s="632">
        <v>2883993</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30387</v>
      </c>
      <c r="S18" s="624"/>
      <c r="T18" s="624"/>
      <c r="U18" s="624"/>
      <c r="V18" s="624"/>
      <c r="W18" s="624"/>
      <c r="X18" s="624"/>
      <c r="Y18" s="625"/>
      <c r="Z18" s="626">
        <v>0.1</v>
      </c>
      <c r="AA18" s="626"/>
      <c r="AB18" s="626"/>
      <c r="AC18" s="626"/>
      <c r="AD18" s="627">
        <v>30387</v>
      </c>
      <c r="AE18" s="627"/>
      <c r="AF18" s="627"/>
      <c r="AG18" s="627"/>
      <c r="AH18" s="627"/>
      <c r="AI18" s="627"/>
      <c r="AJ18" s="627"/>
      <c r="AK18" s="627"/>
      <c r="AL18" s="628">
        <v>0.3</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24649</v>
      </c>
      <c r="S19" s="624"/>
      <c r="T19" s="624"/>
      <c r="U19" s="624"/>
      <c r="V19" s="624"/>
      <c r="W19" s="624"/>
      <c r="X19" s="624"/>
      <c r="Y19" s="625"/>
      <c r="Z19" s="626">
        <v>0.1</v>
      </c>
      <c r="AA19" s="626"/>
      <c r="AB19" s="626"/>
      <c r="AC19" s="626"/>
      <c r="AD19" s="627">
        <v>24649</v>
      </c>
      <c r="AE19" s="627"/>
      <c r="AF19" s="627"/>
      <c r="AG19" s="627"/>
      <c r="AH19" s="627"/>
      <c r="AI19" s="627"/>
      <c r="AJ19" s="627"/>
      <c r="AK19" s="627"/>
      <c r="AL19" s="628">
        <v>0.2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3112</v>
      </c>
      <c r="BH19" s="624"/>
      <c r="BI19" s="624"/>
      <c r="BJ19" s="624"/>
      <c r="BK19" s="624"/>
      <c r="BL19" s="624"/>
      <c r="BM19" s="624"/>
      <c r="BN19" s="625"/>
      <c r="BO19" s="626">
        <v>0.1</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5738</v>
      </c>
      <c r="S20" s="624"/>
      <c r="T20" s="624"/>
      <c r="U20" s="624"/>
      <c r="V20" s="624"/>
      <c r="W20" s="624"/>
      <c r="X20" s="624"/>
      <c r="Y20" s="625"/>
      <c r="Z20" s="626">
        <v>0</v>
      </c>
      <c r="AA20" s="626"/>
      <c r="AB20" s="626"/>
      <c r="AC20" s="626"/>
      <c r="AD20" s="627">
        <v>5738</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3112</v>
      </c>
      <c r="BH20" s="624"/>
      <c r="BI20" s="624"/>
      <c r="BJ20" s="624"/>
      <c r="BK20" s="624"/>
      <c r="BL20" s="624"/>
      <c r="BM20" s="624"/>
      <c r="BN20" s="625"/>
      <c r="BO20" s="626">
        <v>0.1</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19992731</v>
      </c>
      <c r="CS20" s="624"/>
      <c r="CT20" s="624"/>
      <c r="CU20" s="624"/>
      <c r="CV20" s="624"/>
      <c r="CW20" s="624"/>
      <c r="CX20" s="624"/>
      <c r="CY20" s="625"/>
      <c r="CZ20" s="626">
        <v>100</v>
      </c>
      <c r="DA20" s="626"/>
      <c r="DB20" s="626"/>
      <c r="DC20" s="626"/>
      <c r="DD20" s="632">
        <v>1579275</v>
      </c>
      <c r="DE20" s="624"/>
      <c r="DF20" s="624"/>
      <c r="DG20" s="624"/>
      <c r="DH20" s="624"/>
      <c r="DI20" s="624"/>
      <c r="DJ20" s="624"/>
      <c r="DK20" s="624"/>
      <c r="DL20" s="624"/>
      <c r="DM20" s="624"/>
      <c r="DN20" s="624"/>
      <c r="DO20" s="624"/>
      <c r="DP20" s="625"/>
      <c r="DQ20" s="632">
        <v>13899495</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8030305</v>
      </c>
      <c r="S21" s="624"/>
      <c r="T21" s="624"/>
      <c r="U21" s="624"/>
      <c r="V21" s="624"/>
      <c r="W21" s="624"/>
      <c r="X21" s="624"/>
      <c r="Y21" s="625"/>
      <c r="Z21" s="626">
        <v>38.700000000000003</v>
      </c>
      <c r="AA21" s="626"/>
      <c r="AB21" s="626"/>
      <c r="AC21" s="626"/>
      <c r="AD21" s="627">
        <v>6582919</v>
      </c>
      <c r="AE21" s="627"/>
      <c r="AF21" s="627"/>
      <c r="AG21" s="627"/>
      <c r="AH21" s="627"/>
      <c r="AI21" s="627"/>
      <c r="AJ21" s="627"/>
      <c r="AK21" s="627"/>
      <c r="AL21" s="628">
        <v>54.4</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3112</v>
      </c>
      <c r="BH21" s="624"/>
      <c r="BI21" s="624"/>
      <c r="BJ21" s="624"/>
      <c r="BK21" s="624"/>
      <c r="BL21" s="624"/>
      <c r="BM21" s="624"/>
      <c r="BN21" s="625"/>
      <c r="BO21" s="626">
        <v>0.1</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6582919</v>
      </c>
      <c r="S22" s="624"/>
      <c r="T22" s="624"/>
      <c r="U22" s="624"/>
      <c r="V22" s="624"/>
      <c r="W22" s="624"/>
      <c r="X22" s="624"/>
      <c r="Y22" s="625"/>
      <c r="Z22" s="626">
        <v>31.7</v>
      </c>
      <c r="AA22" s="626"/>
      <c r="AB22" s="626"/>
      <c r="AC22" s="626"/>
      <c r="AD22" s="627">
        <v>6582919</v>
      </c>
      <c r="AE22" s="627"/>
      <c r="AF22" s="627"/>
      <c r="AG22" s="627"/>
      <c r="AH22" s="627"/>
      <c r="AI22" s="627"/>
      <c r="AJ22" s="627"/>
      <c r="AK22" s="627"/>
      <c r="AL22" s="628">
        <v>54.4</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1447386</v>
      </c>
      <c r="S23" s="624"/>
      <c r="T23" s="624"/>
      <c r="U23" s="624"/>
      <c r="V23" s="624"/>
      <c r="W23" s="624"/>
      <c r="X23" s="624"/>
      <c r="Y23" s="625"/>
      <c r="Z23" s="626">
        <v>7</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9354115</v>
      </c>
      <c r="CS24" s="613"/>
      <c r="CT24" s="613"/>
      <c r="CU24" s="613"/>
      <c r="CV24" s="613"/>
      <c r="CW24" s="613"/>
      <c r="CX24" s="613"/>
      <c r="CY24" s="614"/>
      <c r="CZ24" s="617">
        <v>46.8</v>
      </c>
      <c r="DA24" s="618"/>
      <c r="DB24" s="618"/>
      <c r="DC24" s="634"/>
      <c r="DD24" s="657">
        <v>7056202</v>
      </c>
      <c r="DE24" s="613"/>
      <c r="DF24" s="613"/>
      <c r="DG24" s="613"/>
      <c r="DH24" s="613"/>
      <c r="DI24" s="613"/>
      <c r="DJ24" s="613"/>
      <c r="DK24" s="614"/>
      <c r="DL24" s="657">
        <v>6036871</v>
      </c>
      <c r="DM24" s="613"/>
      <c r="DN24" s="613"/>
      <c r="DO24" s="613"/>
      <c r="DP24" s="613"/>
      <c r="DQ24" s="613"/>
      <c r="DR24" s="613"/>
      <c r="DS24" s="613"/>
      <c r="DT24" s="613"/>
      <c r="DU24" s="613"/>
      <c r="DV24" s="614"/>
      <c r="DW24" s="617">
        <v>49.6</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13512596</v>
      </c>
      <c r="S25" s="624"/>
      <c r="T25" s="624"/>
      <c r="U25" s="624"/>
      <c r="V25" s="624"/>
      <c r="W25" s="624"/>
      <c r="X25" s="624"/>
      <c r="Y25" s="625"/>
      <c r="Z25" s="626">
        <v>65.099999999999994</v>
      </c>
      <c r="AA25" s="626"/>
      <c r="AB25" s="626"/>
      <c r="AC25" s="626"/>
      <c r="AD25" s="627">
        <v>12065210</v>
      </c>
      <c r="AE25" s="627"/>
      <c r="AF25" s="627"/>
      <c r="AG25" s="627"/>
      <c r="AH25" s="627"/>
      <c r="AI25" s="627"/>
      <c r="AJ25" s="627"/>
      <c r="AK25" s="627"/>
      <c r="AL25" s="628">
        <v>99.8</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3550601</v>
      </c>
      <c r="CS25" s="653"/>
      <c r="CT25" s="653"/>
      <c r="CU25" s="653"/>
      <c r="CV25" s="653"/>
      <c r="CW25" s="653"/>
      <c r="CX25" s="653"/>
      <c r="CY25" s="654"/>
      <c r="CZ25" s="628">
        <v>17.8</v>
      </c>
      <c r="DA25" s="655"/>
      <c r="DB25" s="655"/>
      <c r="DC25" s="658"/>
      <c r="DD25" s="632">
        <v>3023313</v>
      </c>
      <c r="DE25" s="653"/>
      <c r="DF25" s="653"/>
      <c r="DG25" s="653"/>
      <c r="DH25" s="653"/>
      <c r="DI25" s="653"/>
      <c r="DJ25" s="653"/>
      <c r="DK25" s="654"/>
      <c r="DL25" s="632">
        <v>2810857</v>
      </c>
      <c r="DM25" s="653"/>
      <c r="DN25" s="653"/>
      <c r="DO25" s="653"/>
      <c r="DP25" s="653"/>
      <c r="DQ25" s="653"/>
      <c r="DR25" s="653"/>
      <c r="DS25" s="653"/>
      <c r="DT25" s="653"/>
      <c r="DU25" s="653"/>
      <c r="DV25" s="654"/>
      <c r="DW25" s="628">
        <v>23.1</v>
      </c>
      <c r="DX25" s="655"/>
      <c r="DY25" s="655"/>
      <c r="DZ25" s="655"/>
      <c r="EA25" s="655"/>
      <c r="EB25" s="655"/>
      <c r="EC25" s="656"/>
    </row>
    <row r="26" spans="2:133" ht="11.25" customHeight="1" x14ac:dyDescent="0.15">
      <c r="B26" s="620" t="s">
        <v>283</v>
      </c>
      <c r="C26" s="621"/>
      <c r="D26" s="621"/>
      <c r="E26" s="621"/>
      <c r="F26" s="621"/>
      <c r="G26" s="621"/>
      <c r="H26" s="621"/>
      <c r="I26" s="621"/>
      <c r="J26" s="621"/>
      <c r="K26" s="621"/>
      <c r="L26" s="621"/>
      <c r="M26" s="621"/>
      <c r="N26" s="621"/>
      <c r="O26" s="621"/>
      <c r="P26" s="621"/>
      <c r="Q26" s="622"/>
      <c r="R26" s="623">
        <v>4443</v>
      </c>
      <c r="S26" s="624"/>
      <c r="T26" s="624"/>
      <c r="U26" s="624"/>
      <c r="V26" s="624"/>
      <c r="W26" s="624"/>
      <c r="X26" s="624"/>
      <c r="Y26" s="625"/>
      <c r="Z26" s="626">
        <v>0</v>
      </c>
      <c r="AA26" s="626"/>
      <c r="AB26" s="626"/>
      <c r="AC26" s="626"/>
      <c r="AD26" s="627">
        <v>4443</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1902644</v>
      </c>
      <c r="CS26" s="624"/>
      <c r="CT26" s="624"/>
      <c r="CU26" s="624"/>
      <c r="CV26" s="624"/>
      <c r="CW26" s="624"/>
      <c r="CX26" s="624"/>
      <c r="CY26" s="625"/>
      <c r="CZ26" s="628">
        <v>9.5</v>
      </c>
      <c r="DA26" s="655"/>
      <c r="DB26" s="655"/>
      <c r="DC26" s="658"/>
      <c r="DD26" s="632">
        <v>1631310</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5"/>
      <c r="DY26" s="655"/>
      <c r="DZ26" s="655"/>
      <c r="EA26" s="655"/>
      <c r="EB26" s="655"/>
      <c r="EC26" s="656"/>
    </row>
    <row r="27" spans="2:133" ht="11.25" customHeight="1" x14ac:dyDescent="0.15">
      <c r="B27" s="620" t="s">
        <v>286</v>
      </c>
      <c r="C27" s="621"/>
      <c r="D27" s="621"/>
      <c r="E27" s="621"/>
      <c r="F27" s="621"/>
      <c r="G27" s="621"/>
      <c r="H27" s="621"/>
      <c r="I27" s="621"/>
      <c r="J27" s="621"/>
      <c r="K27" s="621"/>
      <c r="L27" s="621"/>
      <c r="M27" s="621"/>
      <c r="N27" s="621"/>
      <c r="O27" s="621"/>
      <c r="P27" s="621"/>
      <c r="Q27" s="622"/>
      <c r="R27" s="623">
        <v>23241</v>
      </c>
      <c r="S27" s="624"/>
      <c r="T27" s="624"/>
      <c r="U27" s="624"/>
      <c r="V27" s="624"/>
      <c r="W27" s="624"/>
      <c r="X27" s="624"/>
      <c r="Y27" s="625"/>
      <c r="Z27" s="626">
        <v>0.1</v>
      </c>
      <c r="AA27" s="626"/>
      <c r="AB27" s="626"/>
      <c r="AC27" s="626"/>
      <c r="AD27" s="627" t="s">
        <v>122</v>
      </c>
      <c r="AE27" s="627"/>
      <c r="AF27" s="627"/>
      <c r="AG27" s="627"/>
      <c r="AH27" s="627"/>
      <c r="AI27" s="627"/>
      <c r="AJ27" s="627"/>
      <c r="AK27" s="627"/>
      <c r="AL27" s="628" t="s">
        <v>122</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4305702</v>
      </c>
      <c r="BH27" s="624"/>
      <c r="BI27" s="624"/>
      <c r="BJ27" s="624"/>
      <c r="BK27" s="624"/>
      <c r="BL27" s="624"/>
      <c r="BM27" s="624"/>
      <c r="BN27" s="625"/>
      <c r="BO27" s="626">
        <v>100</v>
      </c>
      <c r="BP27" s="626"/>
      <c r="BQ27" s="626"/>
      <c r="BR27" s="626"/>
      <c r="BS27" s="627">
        <v>18676</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2845684</v>
      </c>
      <c r="CS27" s="653"/>
      <c r="CT27" s="653"/>
      <c r="CU27" s="653"/>
      <c r="CV27" s="653"/>
      <c r="CW27" s="653"/>
      <c r="CX27" s="653"/>
      <c r="CY27" s="654"/>
      <c r="CZ27" s="628">
        <v>14.2</v>
      </c>
      <c r="DA27" s="655"/>
      <c r="DB27" s="655"/>
      <c r="DC27" s="658"/>
      <c r="DD27" s="632">
        <v>1148896</v>
      </c>
      <c r="DE27" s="653"/>
      <c r="DF27" s="653"/>
      <c r="DG27" s="653"/>
      <c r="DH27" s="653"/>
      <c r="DI27" s="653"/>
      <c r="DJ27" s="653"/>
      <c r="DK27" s="654"/>
      <c r="DL27" s="632">
        <v>875074</v>
      </c>
      <c r="DM27" s="653"/>
      <c r="DN27" s="653"/>
      <c r="DO27" s="653"/>
      <c r="DP27" s="653"/>
      <c r="DQ27" s="653"/>
      <c r="DR27" s="653"/>
      <c r="DS27" s="653"/>
      <c r="DT27" s="653"/>
      <c r="DU27" s="653"/>
      <c r="DV27" s="654"/>
      <c r="DW27" s="628">
        <v>7.2</v>
      </c>
      <c r="DX27" s="655"/>
      <c r="DY27" s="655"/>
      <c r="DZ27" s="655"/>
      <c r="EA27" s="655"/>
      <c r="EB27" s="655"/>
      <c r="EC27" s="656"/>
    </row>
    <row r="28" spans="2:133" ht="11.25" customHeight="1" x14ac:dyDescent="0.15">
      <c r="B28" s="620" t="s">
        <v>289</v>
      </c>
      <c r="C28" s="621"/>
      <c r="D28" s="621"/>
      <c r="E28" s="621"/>
      <c r="F28" s="621"/>
      <c r="G28" s="621"/>
      <c r="H28" s="621"/>
      <c r="I28" s="621"/>
      <c r="J28" s="621"/>
      <c r="K28" s="621"/>
      <c r="L28" s="621"/>
      <c r="M28" s="621"/>
      <c r="N28" s="621"/>
      <c r="O28" s="621"/>
      <c r="P28" s="621"/>
      <c r="Q28" s="622"/>
      <c r="R28" s="623">
        <v>509661</v>
      </c>
      <c r="S28" s="624"/>
      <c r="T28" s="624"/>
      <c r="U28" s="624"/>
      <c r="V28" s="624"/>
      <c r="W28" s="624"/>
      <c r="X28" s="624"/>
      <c r="Y28" s="625"/>
      <c r="Z28" s="626">
        <v>2.5</v>
      </c>
      <c r="AA28" s="626"/>
      <c r="AB28" s="626"/>
      <c r="AC28" s="626"/>
      <c r="AD28" s="627">
        <v>17721</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2957830</v>
      </c>
      <c r="CS28" s="624"/>
      <c r="CT28" s="624"/>
      <c r="CU28" s="624"/>
      <c r="CV28" s="624"/>
      <c r="CW28" s="624"/>
      <c r="CX28" s="624"/>
      <c r="CY28" s="625"/>
      <c r="CZ28" s="628">
        <v>14.8</v>
      </c>
      <c r="DA28" s="655"/>
      <c r="DB28" s="655"/>
      <c r="DC28" s="658"/>
      <c r="DD28" s="632">
        <v>2883993</v>
      </c>
      <c r="DE28" s="624"/>
      <c r="DF28" s="624"/>
      <c r="DG28" s="624"/>
      <c r="DH28" s="624"/>
      <c r="DI28" s="624"/>
      <c r="DJ28" s="624"/>
      <c r="DK28" s="625"/>
      <c r="DL28" s="632">
        <v>2350940</v>
      </c>
      <c r="DM28" s="624"/>
      <c r="DN28" s="624"/>
      <c r="DO28" s="624"/>
      <c r="DP28" s="624"/>
      <c r="DQ28" s="624"/>
      <c r="DR28" s="624"/>
      <c r="DS28" s="624"/>
      <c r="DT28" s="624"/>
      <c r="DU28" s="624"/>
      <c r="DV28" s="625"/>
      <c r="DW28" s="628">
        <v>19.3</v>
      </c>
      <c r="DX28" s="655"/>
      <c r="DY28" s="655"/>
      <c r="DZ28" s="655"/>
      <c r="EA28" s="655"/>
      <c r="EB28" s="655"/>
      <c r="EC28" s="656"/>
    </row>
    <row r="29" spans="2:133" ht="11.25" customHeight="1" x14ac:dyDescent="0.15">
      <c r="B29" s="620" t="s">
        <v>291</v>
      </c>
      <c r="C29" s="621"/>
      <c r="D29" s="621"/>
      <c r="E29" s="621"/>
      <c r="F29" s="621"/>
      <c r="G29" s="621"/>
      <c r="H29" s="621"/>
      <c r="I29" s="621"/>
      <c r="J29" s="621"/>
      <c r="K29" s="621"/>
      <c r="L29" s="621"/>
      <c r="M29" s="621"/>
      <c r="N29" s="621"/>
      <c r="O29" s="621"/>
      <c r="P29" s="621"/>
      <c r="Q29" s="622"/>
      <c r="R29" s="623">
        <v>82124</v>
      </c>
      <c r="S29" s="624"/>
      <c r="T29" s="624"/>
      <c r="U29" s="624"/>
      <c r="V29" s="624"/>
      <c r="W29" s="624"/>
      <c r="X29" s="624"/>
      <c r="Y29" s="625"/>
      <c r="Z29" s="626">
        <v>0.4</v>
      </c>
      <c r="AA29" s="626"/>
      <c r="AB29" s="626"/>
      <c r="AC29" s="626"/>
      <c r="AD29" s="627" t="s">
        <v>122</v>
      </c>
      <c r="AE29" s="627"/>
      <c r="AF29" s="627"/>
      <c r="AG29" s="627"/>
      <c r="AH29" s="627"/>
      <c r="AI29" s="627"/>
      <c r="AJ29" s="627"/>
      <c r="AK29" s="627"/>
      <c r="AL29" s="628" t="s">
        <v>122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292</v>
      </c>
      <c r="CE29" s="662"/>
      <c r="CF29" s="620" t="s">
        <v>66</v>
      </c>
      <c r="CG29" s="621"/>
      <c r="CH29" s="621"/>
      <c r="CI29" s="621"/>
      <c r="CJ29" s="621"/>
      <c r="CK29" s="621"/>
      <c r="CL29" s="621"/>
      <c r="CM29" s="621"/>
      <c r="CN29" s="621"/>
      <c r="CO29" s="621"/>
      <c r="CP29" s="621"/>
      <c r="CQ29" s="622"/>
      <c r="CR29" s="623">
        <v>2957830</v>
      </c>
      <c r="CS29" s="653"/>
      <c r="CT29" s="653"/>
      <c r="CU29" s="653"/>
      <c r="CV29" s="653"/>
      <c r="CW29" s="653"/>
      <c r="CX29" s="653"/>
      <c r="CY29" s="654"/>
      <c r="CZ29" s="628">
        <v>14.8</v>
      </c>
      <c r="DA29" s="655"/>
      <c r="DB29" s="655"/>
      <c r="DC29" s="658"/>
      <c r="DD29" s="632">
        <v>2883993</v>
      </c>
      <c r="DE29" s="653"/>
      <c r="DF29" s="653"/>
      <c r="DG29" s="653"/>
      <c r="DH29" s="653"/>
      <c r="DI29" s="653"/>
      <c r="DJ29" s="653"/>
      <c r="DK29" s="654"/>
      <c r="DL29" s="632">
        <v>2350940</v>
      </c>
      <c r="DM29" s="653"/>
      <c r="DN29" s="653"/>
      <c r="DO29" s="653"/>
      <c r="DP29" s="653"/>
      <c r="DQ29" s="653"/>
      <c r="DR29" s="653"/>
      <c r="DS29" s="653"/>
      <c r="DT29" s="653"/>
      <c r="DU29" s="653"/>
      <c r="DV29" s="654"/>
      <c r="DW29" s="628">
        <v>19.3</v>
      </c>
      <c r="DX29" s="655"/>
      <c r="DY29" s="655"/>
      <c r="DZ29" s="655"/>
      <c r="EA29" s="655"/>
      <c r="EB29" s="655"/>
      <c r="EC29" s="656"/>
    </row>
    <row r="30" spans="2:133" ht="11.25" customHeight="1" x14ac:dyDescent="0.15">
      <c r="B30" s="620" t="s">
        <v>293</v>
      </c>
      <c r="C30" s="621"/>
      <c r="D30" s="621"/>
      <c r="E30" s="621"/>
      <c r="F30" s="621"/>
      <c r="G30" s="621"/>
      <c r="H30" s="621"/>
      <c r="I30" s="621"/>
      <c r="J30" s="621"/>
      <c r="K30" s="621"/>
      <c r="L30" s="621"/>
      <c r="M30" s="621"/>
      <c r="N30" s="621"/>
      <c r="O30" s="621"/>
      <c r="P30" s="621"/>
      <c r="Q30" s="622"/>
      <c r="R30" s="623">
        <v>2274105</v>
      </c>
      <c r="S30" s="624"/>
      <c r="T30" s="624"/>
      <c r="U30" s="624"/>
      <c r="V30" s="624"/>
      <c r="W30" s="624"/>
      <c r="X30" s="624"/>
      <c r="Y30" s="625"/>
      <c r="Z30" s="626">
        <v>11</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59"/>
      <c r="BI30" s="659"/>
      <c r="BJ30" s="659"/>
      <c r="BK30" s="659"/>
      <c r="BL30" s="659"/>
      <c r="BM30" s="659"/>
      <c r="BN30" s="659"/>
      <c r="BO30" s="659"/>
      <c r="BP30" s="659"/>
      <c r="BQ30" s="660"/>
      <c r="BR30" s="605" t="s">
        <v>295</v>
      </c>
      <c r="BS30" s="659"/>
      <c r="BT30" s="659"/>
      <c r="BU30" s="659"/>
      <c r="BV30" s="659"/>
      <c r="BW30" s="659"/>
      <c r="BX30" s="659"/>
      <c r="BY30" s="659"/>
      <c r="BZ30" s="659"/>
      <c r="CA30" s="659"/>
      <c r="CB30" s="660"/>
      <c r="CD30" s="663"/>
      <c r="CE30" s="664"/>
      <c r="CF30" s="620" t="s">
        <v>296</v>
      </c>
      <c r="CG30" s="621"/>
      <c r="CH30" s="621"/>
      <c r="CI30" s="621"/>
      <c r="CJ30" s="621"/>
      <c r="CK30" s="621"/>
      <c r="CL30" s="621"/>
      <c r="CM30" s="621"/>
      <c r="CN30" s="621"/>
      <c r="CO30" s="621"/>
      <c r="CP30" s="621"/>
      <c r="CQ30" s="622"/>
      <c r="CR30" s="623">
        <v>2895722</v>
      </c>
      <c r="CS30" s="624"/>
      <c r="CT30" s="624"/>
      <c r="CU30" s="624"/>
      <c r="CV30" s="624"/>
      <c r="CW30" s="624"/>
      <c r="CX30" s="624"/>
      <c r="CY30" s="625"/>
      <c r="CZ30" s="628">
        <v>14.5</v>
      </c>
      <c r="DA30" s="655"/>
      <c r="DB30" s="655"/>
      <c r="DC30" s="658"/>
      <c r="DD30" s="632">
        <v>2823411</v>
      </c>
      <c r="DE30" s="624"/>
      <c r="DF30" s="624"/>
      <c r="DG30" s="624"/>
      <c r="DH30" s="624"/>
      <c r="DI30" s="624"/>
      <c r="DJ30" s="624"/>
      <c r="DK30" s="625"/>
      <c r="DL30" s="632">
        <v>2290358</v>
      </c>
      <c r="DM30" s="624"/>
      <c r="DN30" s="624"/>
      <c r="DO30" s="624"/>
      <c r="DP30" s="624"/>
      <c r="DQ30" s="624"/>
      <c r="DR30" s="624"/>
      <c r="DS30" s="624"/>
      <c r="DT30" s="624"/>
      <c r="DU30" s="624"/>
      <c r="DV30" s="625"/>
      <c r="DW30" s="628">
        <v>18.8</v>
      </c>
      <c r="DX30" s="655"/>
      <c r="DY30" s="655"/>
      <c r="DZ30" s="655"/>
      <c r="EA30" s="655"/>
      <c r="EB30" s="655"/>
      <c r="EC30" s="656"/>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298</v>
      </c>
      <c r="AQ31" s="672"/>
      <c r="AR31" s="672"/>
      <c r="AS31" s="672"/>
      <c r="AT31" s="677" t="s">
        <v>299</v>
      </c>
      <c r="AU31" s="218"/>
      <c r="AV31" s="218"/>
      <c r="AW31" s="218"/>
      <c r="AX31" s="609" t="s">
        <v>177</v>
      </c>
      <c r="AY31" s="610"/>
      <c r="AZ31" s="610"/>
      <c r="BA31" s="610"/>
      <c r="BB31" s="610"/>
      <c r="BC31" s="610"/>
      <c r="BD31" s="610"/>
      <c r="BE31" s="610"/>
      <c r="BF31" s="611"/>
      <c r="BG31" s="670">
        <v>99.1</v>
      </c>
      <c r="BH31" s="667"/>
      <c r="BI31" s="667"/>
      <c r="BJ31" s="667"/>
      <c r="BK31" s="667"/>
      <c r="BL31" s="667"/>
      <c r="BM31" s="618">
        <v>95</v>
      </c>
      <c r="BN31" s="667"/>
      <c r="BO31" s="667"/>
      <c r="BP31" s="667"/>
      <c r="BQ31" s="668"/>
      <c r="BR31" s="670">
        <v>99</v>
      </c>
      <c r="BS31" s="667"/>
      <c r="BT31" s="667"/>
      <c r="BU31" s="667"/>
      <c r="BV31" s="667"/>
      <c r="BW31" s="667"/>
      <c r="BX31" s="618">
        <v>95</v>
      </c>
      <c r="BY31" s="667"/>
      <c r="BZ31" s="667"/>
      <c r="CA31" s="667"/>
      <c r="CB31" s="668"/>
      <c r="CD31" s="663"/>
      <c r="CE31" s="664"/>
      <c r="CF31" s="620" t="s">
        <v>300</v>
      </c>
      <c r="CG31" s="621"/>
      <c r="CH31" s="621"/>
      <c r="CI31" s="621"/>
      <c r="CJ31" s="621"/>
      <c r="CK31" s="621"/>
      <c r="CL31" s="621"/>
      <c r="CM31" s="621"/>
      <c r="CN31" s="621"/>
      <c r="CO31" s="621"/>
      <c r="CP31" s="621"/>
      <c r="CQ31" s="622"/>
      <c r="CR31" s="623">
        <v>62108</v>
      </c>
      <c r="CS31" s="653"/>
      <c r="CT31" s="653"/>
      <c r="CU31" s="653"/>
      <c r="CV31" s="653"/>
      <c r="CW31" s="653"/>
      <c r="CX31" s="653"/>
      <c r="CY31" s="654"/>
      <c r="CZ31" s="628">
        <v>0.3</v>
      </c>
      <c r="DA31" s="655"/>
      <c r="DB31" s="655"/>
      <c r="DC31" s="658"/>
      <c r="DD31" s="632">
        <v>60582</v>
      </c>
      <c r="DE31" s="653"/>
      <c r="DF31" s="653"/>
      <c r="DG31" s="653"/>
      <c r="DH31" s="653"/>
      <c r="DI31" s="653"/>
      <c r="DJ31" s="653"/>
      <c r="DK31" s="654"/>
      <c r="DL31" s="632">
        <v>60582</v>
      </c>
      <c r="DM31" s="653"/>
      <c r="DN31" s="653"/>
      <c r="DO31" s="653"/>
      <c r="DP31" s="653"/>
      <c r="DQ31" s="653"/>
      <c r="DR31" s="653"/>
      <c r="DS31" s="653"/>
      <c r="DT31" s="653"/>
      <c r="DU31" s="653"/>
      <c r="DV31" s="654"/>
      <c r="DW31" s="628">
        <v>0.5</v>
      </c>
      <c r="DX31" s="655"/>
      <c r="DY31" s="655"/>
      <c r="DZ31" s="655"/>
      <c r="EA31" s="655"/>
      <c r="EB31" s="655"/>
      <c r="EC31" s="656"/>
    </row>
    <row r="32" spans="2:133" ht="11.25" customHeight="1" x14ac:dyDescent="0.15">
      <c r="B32" s="620" t="s">
        <v>301</v>
      </c>
      <c r="C32" s="621"/>
      <c r="D32" s="621"/>
      <c r="E32" s="621"/>
      <c r="F32" s="621"/>
      <c r="G32" s="621"/>
      <c r="H32" s="621"/>
      <c r="I32" s="621"/>
      <c r="J32" s="621"/>
      <c r="K32" s="621"/>
      <c r="L32" s="621"/>
      <c r="M32" s="621"/>
      <c r="N32" s="621"/>
      <c r="O32" s="621"/>
      <c r="P32" s="621"/>
      <c r="Q32" s="622"/>
      <c r="R32" s="623">
        <v>1450631</v>
      </c>
      <c r="S32" s="624"/>
      <c r="T32" s="624"/>
      <c r="U32" s="624"/>
      <c r="V32" s="624"/>
      <c r="W32" s="624"/>
      <c r="X32" s="624"/>
      <c r="Y32" s="625"/>
      <c r="Z32" s="626">
        <v>7</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302</v>
      </c>
      <c r="AX32" s="620" t="s">
        <v>303</v>
      </c>
      <c r="AY32" s="621"/>
      <c r="AZ32" s="621"/>
      <c r="BA32" s="621"/>
      <c r="BB32" s="621"/>
      <c r="BC32" s="621"/>
      <c r="BD32" s="621"/>
      <c r="BE32" s="621"/>
      <c r="BF32" s="622"/>
      <c r="BG32" s="680">
        <v>99.1</v>
      </c>
      <c r="BH32" s="653"/>
      <c r="BI32" s="653"/>
      <c r="BJ32" s="653"/>
      <c r="BK32" s="653"/>
      <c r="BL32" s="653"/>
      <c r="BM32" s="629">
        <v>96</v>
      </c>
      <c r="BN32" s="653"/>
      <c r="BO32" s="653"/>
      <c r="BP32" s="653"/>
      <c r="BQ32" s="669"/>
      <c r="BR32" s="680">
        <v>99.1</v>
      </c>
      <c r="BS32" s="653"/>
      <c r="BT32" s="653"/>
      <c r="BU32" s="653"/>
      <c r="BV32" s="653"/>
      <c r="BW32" s="653"/>
      <c r="BX32" s="629">
        <v>95.8</v>
      </c>
      <c r="BY32" s="653"/>
      <c r="BZ32" s="653"/>
      <c r="CA32" s="653"/>
      <c r="CB32" s="669"/>
      <c r="CD32" s="665"/>
      <c r="CE32" s="666"/>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5"/>
      <c r="DB32" s="655"/>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5"/>
      <c r="DY32" s="655"/>
      <c r="DZ32" s="655"/>
      <c r="EA32" s="655"/>
      <c r="EB32" s="655"/>
      <c r="EC32" s="656"/>
    </row>
    <row r="33" spans="2:133" ht="11.25" customHeight="1" x14ac:dyDescent="0.15">
      <c r="B33" s="620" t="s">
        <v>305</v>
      </c>
      <c r="C33" s="621"/>
      <c r="D33" s="621"/>
      <c r="E33" s="621"/>
      <c r="F33" s="621"/>
      <c r="G33" s="621"/>
      <c r="H33" s="621"/>
      <c r="I33" s="621"/>
      <c r="J33" s="621"/>
      <c r="K33" s="621"/>
      <c r="L33" s="621"/>
      <c r="M33" s="621"/>
      <c r="N33" s="621"/>
      <c r="O33" s="621"/>
      <c r="P33" s="621"/>
      <c r="Q33" s="622"/>
      <c r="R33" s="623">
        <v>86049</v>
      </c>
      <c r="S33" s="624"/>
      <c r="T33" s="624"/>
      <c r="U33" s="624"/>
      <c r="V33" s="624"/>
      <c r="W33" s="624"/>
      <c r="X33" s="624"/>
      <c r="Y33" s="625"/>
      <c r="Z33" s="626">
        <v>0.4</v>
      </c>
      <c r="AA33" s="626"/>
      <c r="AB33" s="626"/>
      <c r="AC33" s="626"/>
      <c r="AD33" s="627">
        <v>3211</v>
      </c>
      <c r="AE33" s="627"/>
      <c r="AF33" s="627"/>
      <c r="AG33" s="627"/>
      <c r="AH33" s="627"/>
      <c r="AI33" s="627"/>
      <c r="AJ33" s="627"/>
      <c r="AK33" s="627"/>
      <c r="AL33" s="628">
        <v>0</v>
      </c>
      <c r="AM33" s="629"/>
      <c r="AN33" s="629"/>
      <c r="AO33" s="630"/>
      <c r="AP33" s="675"/>
      <c r="AQ33" s="676"/>
      <c r="AR33" s="676"/>
      <c r="AS33" s="676"/>
      <c r="AT33" s="679"/>
      <c r="AU33" s="219"/>
      <c r="AV33" s="219"/>
      <c r="AW33" s="219"/>
      <c r="AX33" s="644" t="s">
        <v>306</v>
      </c>
      <c r="AY33" s="645"/>
      <c r="AZ33" s="645"/>
      <c r="BA33" s="645"/>
      <c r="BB33" s="645"/>
      <c r="BC33" s="645"/>
      <c r="BD33" s="645"/>
      <c r="BE33" s="645"/>
      <c r="BF33" s="646"/>
      <c r="BG33" s="681">
        <v>99</v>
      </c>
      <c r="BH33" s="682"/>
      <c r="BI33" s="682"/>
      <c r="BJ33" s="682"/>
      <c r="BK33" s="682"/>
      <c r="BL33" s="682"/>
      <c r="BM33" s="683">
        <v>94.1</v>
      </c>
      <c r="BN33" s="682"/>
      <c r="BO33" s="682"/>
      <c r="BP33" s="682"/>
      <c r="BQ33" s="684"/>
      <c r="BR33" s="681">
        <v>98.9</v>
      </c>
      <c r="BS33" s="682"/>
      <c r="BT33" s="682"/>
      <c r="BU33" s="682"/>
      <c r="BV33" s="682"/>
      <c r="BW33" s="682"/>
      <c r="BX33" s="683">
        <v>94.3</v>
      </c>
      <c r="BY33" s="682"/>
      <c r="BZ33" s="682"/>
      <c r="CA33" s="682"/>
      <c r="CB33" s="684"/>
      <c r="CD33" s="620" t="s">
        <v>307</v>
      </c>
      <c r="CE33" s="621"/>
      <c r="CF33" s="621"/>
      <c r="CG33" s="621"/>
      <c r="CH33" s="621"/>
      <c r="CI33" s="621"/>
      <c r="CJ33" s="621"/>
      <c r="CK33" s="621"/>
      <c r="CL33" s="621"/>
      <c r="CM33" s="621"/>
      <c r="CN33" s="621"/>
      <c r="CO33" s="621"/>
      <c r="CP33" s="621"/>
      <c r="CQ33" s="622"/>
      <c r="CR33" s="623">
        <v>9019891</v>
      </c>
      <c r="CS33" s="653"/>
      <c r="CT33" s="653"/>
      <c r="CU33" s="653"/>
      <c r="CV33" s="653"/>
      <c r="CW33" s="653"/>
      <c r="CX33" s="653"/>
      <c r="CY33" s="654"/>
      <c r="CZ33" s="628">
        <v>45.1</v>
      </c>
      <c r="DA33" s="655"/>
      <c r="DB33" s="655"/>
      <c r="DC33" s="658"/>
      <c r="DD33" s="632">
        <v>6410403</v>
      </c>
      <c r="DE33" s="653"/>
      <c r="DF33" s="653"/>
      <c r="DG33" s="653"/>
      <c r="DH33" s="653"/>
      <c r="DI33" s="653"/>
      <c r="DJ33" s="653"/>
      <c r="DK33" s="654"/>
      <c r="DL33" s="632">
        <v>4902068</v>
      </c>
      <c r="DM33" s="653"/>
      <c r="DN33" s="653"/>
      <c r="DO33" s="653"/>
      <c r="DP33" s="653"/>
      <c r="DQ33" s="653"/>
      <c r="DR33" s="653"/>
      <c r="DS33" s="653"/>
      <c r="DT33" s="653"/>
      <c r="DU33" s="653"/>
      <c r="DV33" s="654"/>
      <c r="DW33" s="628">
        <v>40.299999999999997</v>
      </c>
      <c r="DX33" s="655"/>
      <c r="DY33" s="655"/>
      <c r="DZ33" s="655"/>
      <c r="EA33" s="655"/>
      <c r="EB33" s="655"/>
      <c r="EC33" s="656"/>
    </row>
    <row r="34" spans="2:133" ht="11.25" customHeight="1" x14ac:dyDescent="0.15">
      <c r="B34" s="620" t="s">
        <v>308</v>
      </c>
      <c r="C34" s="621"/>
      <c r="D34" s="621"/>
      <c r="E34" s="621"/>
      <c r="F34" s="621"/>
      <c r="G34" s="621"/>
      <c r="H34" s="621"/>
      <c r="I34" s="621"/>
      <c r="J34" s="621"/>
      <c r="K34" s="621"/>
      <c r="L34" s="621"/>
      <c r="M34" s="621"/>
      <c r="N34" s="621"/>
      <c r="O34" s="621"/>
      <c r="P34" s="621"/>
      <c r="Q34" s="622"/>
      <c r="R34" s="623">
        <v>539447</v>
      </c>
      <c r="S34" s="624"/>
      <c r="T34" s="624"/>
      <c r="U34" s="624"/>
      <c r="V34" s="624"/>
      <c r="W34" s="624"/>
      <c r="X34" s="624"/>
      <c r="Y34" s="625"/>
      <c r="Z34" s="626">
        <v>2.6</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309</v>
      </c>
      <c r="CE34" s="621"/>
      <c r="CF34" s="621"/>
      <c r="CG34" s="621"/>
      <c r="CH34" s="621"/>
      <c r="CI34" s="621"/>
      <c r="CJ34" s="621"/>
      <c r="CK34" s="621"/>
      <c r="CL34" s="621"/>
      <c r="CM34" s="621"/>
      <c r="CN34" s="621"/>
      <c r="CO34" s="621"/>
      <c r="CP34" s="621"/>
      <c r="CQ34" s="622"/>
      <c r="CR34" s="623">
        <v>2894040</v>
      </c>
      <c r="CS34" s="624"/>
      <c r="CT34" s="624"/>
      <c r="CU34" s="624"/>
      <c r="CV34" s="624"/>
      <c r="CW34" s="624"/>
      <c r="CX34" s="624"/>
      <c r="CY34" s="625"/>
      <c r="CZ34" s="628">
        <v>14.5</v>
      </c>
      <c r="DA34" s="655"/>
      <c r="DB34" s="655"/>
      <c r="DC34" s="658"/>
      <c r="DD34" s="632">
        <v>1591531</v>
      </c>
      <c r="DE34" s="624"/>
      <c r="DF34" s="624"/>
      <c r="DG34" s="624"/>
      <c r="DH34" s="624"/>
      <c r="DI34" s="624"/>
      <c r="DJ34" s="624"/>
      <c r="DK34" s="625"/>
      <c r="DL34" s="632">
        <v>1074789</v>
      </c>
      <c r="DM34" s="624"/>
      <c r="DN34" s="624"/>
      <c r="DO34" s="624"/>
      <c r="DP34" s="624"/>
      <c r="DQ34" s="624"/>
      <c r="DR34" s="624"/>
      <c r="DS34" s="624"/>
      <c r="DT34" s="624"/>
      <c r="DU34" s="624"/>
      <c r="DV34" s="625"/>
      <c r="DW34" s="628">
        <v>8.8000000000000007</v>
      </c>
      <c r="DX34" s="655"/>
      <c r="DY34" s="655"/>
      <c r="DZ34" s="655"/>
      <c r="EA34" s="655"/>
      <c r="EB34" s="655"/>
      <c r="EC34" s="656"/>
    </row>
    <row r="35" spans="2:133" ht="11.25" customHeight="1" x14ac:dyDescent="0.15">
      <c r="B35" s="620" t="s">
        <v>310</v>
      </c>
      <c r="C35" s="621"/>
      <c r="D35" s="621"/>
      <c r="E35" s="621"/>
      <c r="F35" s="621"/>
      <c r="G35" s="621"/>
      <c r="H35" s="621"/>
      <c r="I35" s="621"/>
      <c r="J35" s="621"/>
      <c r="K35" s="621"/>
      <c r="L35" s="621"/>
      <c r="M35" s="621"/>
      <c r="N35" s="621"/>
      <c r="O35" s="621"/>
      <c r="P35" s="621"/>
      <c r="Q35" s="622"/>
      <c r="R35" s="623">
        <v>394738</v>
      </c>
      <c r="S35" s="624"/>
      <c r="T35" s="624"/>
      <c r="U35" s="624"/>
      <c r="V35" s="624"/>
      <c r="W35" s="624"/>
      <c r="X35" s="624"/>
      <c r="Y35" s="625"/>
      <c r="Z35" s="626">
        <v>1.9</v>
      </c>
      <c r="AA35" s="626"/>
      <c r="AB35" s="626"/>
      <c r="AC35" s="626"/>
      <c r="AD35" s="627" t="s">
        <v>122</v>
      </c>
      <c r="AE35" s="627"/>
      <c r="AF35" s="627"/>
      <c r="AG35" s="627"/>
      <c r="AH35" s="627"/>
      <c r="AI35" s="627"/>
      <c r="AJ35" s="627"/>
      <c r="AK35" s="627"/>
      <c r="AL35" s="628" t="s">
        <v>122</v>
      </c>
      <c r="AM35" s="629"/>
      <c r="AN35" s="629"/>
      <c r="AO35" s="630"/>
      <c r="AP35" s="222"/>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62154</v>
      </c>
      <c r="CS35" s="653"/>
      <c r="CT35" s="653"/>
      <c r="CU35" s="653"/>
      <c r="CV35" s="653"/>
      <c r="CW35" s="653"/>
      <c r="CX35" s="653"/>
      <c r="CY35" s="654"/>
      <c r="CZ35" s="628">
        <v>0.3</v>
      </c>
      <c r="DA35" s="655"/>
      <c r="DB35" s="655"/>
      <c r="DC35" s="658"/>
      <c r="DD35" s="632">
        <v>45429</v>
      </c>
      <c r="DE35" s="653"/>
      <c r="DF35" s="653"/>
      <c r="DG35" s="653"/>
      <c r="DH35" s="653"/>
      <c r="DI35" s="653"/>
      <c r="DJ35" s="653"/>
      <c r="DK35" s="654"/>
      <c r="DL35" s="632">
        <v>45429</v>
      </c>
      <c r="DM35" s="653"/>
      <c r="DN35" s="653"/>
      <c r="DO35" s="653"/>
      <c r="DP35" s="653"/>
      <c r="DQ35" s="653"/>
      <c r="DR35" s="653"/>
      <c r="DS35" s="653"/>
      <c r="DT35" s="653"/>
      <c r="DU35" s="653"/>
      <c r="DV35" s="654"/>
      <c r="DW35" s="628">
        <v>0.4</v>
      </c>
      <c r="DX35" s="655"/>
      <c r="DY35" s="655"/>
      <c r="DZ35" s="655"/>
      <c r="EA35" s="655"/>
      <c r="EB35" s="655"/>
      <c r="EC35" s="656"/>
    </row>
    <row r="36" spans="2:133" ht="11.25" customHeight="1" x14ac:dyDescent="0.15">
      <c r="B36" s="620" t="s">
        <v>314</v>
      </c>
      <c r="C36" s="621"/>
      <c r="D36" s="621"/>
      <c r="E36" s="621"/>
      <c r="F36" s="621"/>
      <c r="G36" s="621"/>
      <c r="H36" s="621"/>
      <c r="I36" s="621"/>
      <c r="J36" s="621"/>
      <c r="K36" s="621"/>
      <c r="L36" s="621"/>
      <c r="M36" s="621"/>
      <c r="N36" s="621"/>
      <c r="O36" s="621"/>
      <c r="P36" s="621"/>
      <c r="Q36" s="622"/>
      <c r="R36" s="623">
        <v>461988</v>
      </c>
      <c r="S36" s="624"/>
      <c r="T36" s="624"/>
      <c r="U36" s="624"/>
      <c r="V36" s="624"/>
      <c r="W36" s="624"/>
      <c r="X36" s="624"/>
      <c r="Y36" s="625"/>
      <c r="Z36" s="626">
        <v>2.2000000000000002</v>
      </c>
      <c r="AA36" s="626"/>
      <c r="AB36" s="626"/>
      <c r="AC36" s="626"/>
      <c r="AD36" s="627" t="s">
        <v>122</v>
      </c>
      <c r="AE36" s="627"/>
      <c r="AF36" s="627"/>
      <c r="AG36" s="627"/>
      <c r="AH36" s="627"/>
      <c r="AI36" s="627"/>
      <c r="AJ36" s="627"/>
      <c r="AK36" s="627"/>
      <c r="AL36" s="628" t="s">
        <v>122</v>
      </c>
      <c r="AM36" s="629"/>
      <c r="AN36" s="629"/>
      <c r="AO36" s="630"/>
      <c r="AP36" s="222"/>
      <c r="AQ36" s="685" t="s">
        <v>315</v>
      </c>
      <c r="AR36" s="686"/>
      <c r="AS36" s="686"/>
      <c r="AT36" s="686"/>
      <c r="AU36" s="686"/>
      <c r="AV36" s="686"/>
      <c r="AW36" s="686"/>
      <c r="AX36" s="686"/>
      <c r="AY36" s="687"/>
      <c r="AZ36" s="612">
        <v>2900724</v>
      </c>
      <c r="BA36" s="613"/>
      <c r="BB36" s="613"/>
      <c r="BC36" s="613"/>
      <c r="BD36" s="613"/>
      <c r="BE36" s="613"/>
      <c r="BF36" s="688"/>
      <c r="BG36" s="609" t="s">
        <v>316</v>
      </c>
      <c r="BH36" s="610"/>
      <c r="BI36" s="610"/>
      <c r="BJ36" s="610"/>
      <c r="BK36" s="610"/>
      <c r="BL36" s="610"/>
      <c r="BM36" s="610"/>
      <c r="BN36" s="610"/>
      <c r="BO36" s="610"/>
      <c r="BP36" s="610"/>
      <c r="BQ36" s="610"/>
      <c r="BR36" s="610"/>
      <c r="BS36" s="610"/>
      <c r="BT36" s="610"/>
      <c r="BU36" s="611"/>
      <c r="BV36" s="612">
        <v>60575</v>
      </c>
      <c r="BW36" s="613"/>
      <c r="BX36" s="613"/>
      <c r="BY36" s="613"/>
      <c r="BZ36" s="613"/>
      <c r="CA36" s="613"/>
      <c r="CB36" s="688"/>
      <c r="CD36" s="620" t="s">
        <v>317</v>
      </c>
      <c r="CE36" s="621"/>
      <c r="CF36" s="621"/>
      <c r="CG36" s="621"/>
      <c r="CH36" s="621"/>
      <c r="CI36" s="621"/>
      <c r="CJ36" s="621"/>
      <c r="CK36" s="621"/>
      <c r="CL36" s="621"/>
      <c r="CM36" s="621"/>
      <c r="CN36" s="621"/>
      <c r="CO36" s="621"/>
      <c r="CP36" s="621"/>
      <c r="CQ36" s="622"/>
      <c r="CR36" s="623">
        <v>4233241</v>
      </c>
      <c r="CS36" s="624"/>
      <c r="CT36" s="624"/>
      <c r="CU36" s="624"/>
      <c r="CV36" s="624"/>
      <c r="CW36" s="624"/>
      <c r="CX36" s="624"/>
      <c r="CY36" s="625"/>
      <c r="CZ36" s="628">
        <v>21.2</v>
      </c>
      <c r="DA36" s="655"/>
      <c r="DB36" s="655"/>
      <c r="DC36" s="658"/>
      <c r="DD36" s="632">
        <v>3536201</v>
      </c>
      <c r="DE36" s="624"/>
      <c r="DF36" s="624"/>
      <c r="DG36" s="624"/>
      <c r="DH36" s="624"/>
      <c r="DI36" s="624"/>
      <c r="DJ36" s="624"/>
      <c r="DK36" s="625"/>
      <c r="DL36" s="632">
        <v>2673429</v>
      </c>
      <c r="DM36" s="624"/>
      <c r="DN36" s="624"/>
      <c r="DO36" s="624"/>
      <c r="DP36" s="624"/>
      <c r="DQ36" s="624"/>
      <c r="DR36" s="624"/>
      <c r="DS36" s="624"/>
      <c r="DT36" s="624"/>
      <c r="DU36" s="624"/>
      <c r="DV36" s="625"/>
      <c r="DW36" s="628">
        <v>22</v>
      </c>
      <c r="DX36" s="655"/>
      <c r="DY36" s="655"/>
      <c r="DZ36" s="655"/>
      <c r="EA36" s="655"/>
      <c r="EB36" s="655"/>
      <c r="EC36" s="656"/>
    </row>
    <row r="37" spans="2:133" ht="11.25" customHeight="1" x14ac:dyDescent="0.15">
      <c r="B37" s="620" t="s">
        <v>318</v>
      </c>
      <c r="C37" s="621"/>
      <c r="D37" s="621"/>
      <c r="E37" s="621"/>
      <c r="F37" s="621"/>
      <c r="G37" s="621"/>
      <c r="H37" s="621"/>
      <c r="I37" s="621"/>
      <c r="J37" s="621"/>
      <c r="K37" s="621"/>
      <c r="L37" s="621"/>
      <c r="M37" s="621"/>
      <c r="N37" s="621"/>
      <c r="O37" s="621"/>
      <c r="P37" s="621"/>
      <c r="Q37" s="622"/>
      <c r="R37" s="623">
        <v>661710</v>
      </c>
      <c r="S37" s="624"/>
      <c r="T37" s="624"/>
      <c r="U37" s="624"/>
      <c r="V37" s="624"/>
      <c r="W37" s="624"/>
      <c r="X37" s="624"/>
      <c r="Y37" s="625"/>
      <c r="Z37" s="626">
        <v>3.2</v>
      </c>
      <c r="AA37" s="626"/>
      <c r="AB37" s="626"/>
      <c r="AC37" s="626"/>
      <c r="AD37" s="627">
        <v>1901</v>
      </c>
      <c r="AE37" s="627"/>
      <c r="AF37" s="627"/>
      <c r="AG37" s="627"/>
      <c r="AH37" s="627"/>
      <c r="AI37" s="627"/>
      <c r="AJ37" s="627"/>
      <c r="AK37" s="627"/>
      <c r="AL37" s="628">
        <v>0</v>
      </c>
      <c r="AM37" s="629"/>
      <c r="AN37" s="629"/>
      <c r="AO37" s="630"/>
      <c r="AQ37" s="689" t="s">
        <v>319</v>
      </c>
      <c r="AR37" s="690"/>
      <c r="AS37" s="690"/>
      <c r="AT37" s="690"/>
      <c r="AU37" s="690"/>
      <c r="AV37" s="690"/>
      <c r="AW37" s="690"/>
      <c r="AX37" s="690"/>
      <c r="AY37" s="691"/>
      <c r="AZ37" s="623">
        <v>718096</v>
      </c>
      <c r="BA37" s="624"/>
      <c r="BB37" s="624"/>
      <c r="BC37" s="624"/>
      <c r="BD37" s="653"/>
      <c r="BE37" s="653"/>
      <c r="BF37" s="669"/>
      <c r="BG37" s="620" t="s">
        <v>320</v>
      </c>
      <c r="BH37" s="621"/>
      <c r="BI37" s="621"/>
      <c r="BJ37" s="621"/>
      <c r="BK37" s="621"/>
      <c r="BL37" s="621"/>
      <c r="BM37" s="621"/>
      <c r="BN37" s="621"/>
      <c r="BO37" s="621"/>
      <c r="BP37" s="621"/>
      <c r="BQ37" s="621"/>
      <c r="BR37" s="621"/>
      <c r="BS37" s="621"/>
      <c r="BT37" s="621"/>
      <c r="BU37" s="622"/>
      <c r="BV37" s="623">
        <v>33125</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1293787</v>
      </c>
      <c r="CS37" s="653"/>
      <c r="CT37" s="653"/>
      <c r="CU37" s="653"/>
      <c r="CV37" s="653"/>
      <c r="CW37" s="653"/>
      <c r="CX37" s="653"/>
      <c r="CY37" s="654"/>
      <c r="CZ37" s="628">
        <v>6.5</v>
      </c>
      <c r="DA37" s="655"/>
      <c r="DB37" s="655"/>
      <c r="DC37" s="658"/>
      <c r="DD37" s="632">
        <v>1267426</v>
      </c>
      <c r="DE37" s="653"/>
      <c r="DF37" s="653"/>
      <c r="DG37" s="653"/>
      <c r="DH37" s="653"/>
      <c r="DI37" s="653"/>
      <c r="DJ37" s="653"/>
      <c r="DK37" s="654"/>
      <c r="DL37" s="632">
        <v>1146072</v>
      </c>
      <c r="DM37" s="653"/>
      <c r="DN37" s="653"/>
      <c r="DO37" s="653"/>
      <c r="DP37" s="653"/>
      <c r="DQ37" s="653"/>
      <c r="DR37" s="653"/>
      <c r="DS37" s="653"/>
      <c r="DT37" s="653"/>
      <c r="DU37" s="653"/>
      <c r="DV37" s="654"/>
      <c r="DW37" s="628">
        <v>9.4</v>
      </c>
      <c r="DX37" s="655"/>
      <c r="DY37" s="655"/>
      <c r="DZ37" s="655"/>
      <c r="EA37" s="655"/>
      <c r="EB37" s="655"/>
      <c r="EC37" s="656"/>
    </row>
    <row r="38" spans="2:133" ht="11.25" customHeight="1" x14ac:dyDescent="0.15">
      <c r="B38" s="620" t="s">
        <v>322</v>
      </c>
      <c r="C38" s="621"/>
      <c r="D38" s="621"/>
      <c r="E38" s="621"/>
      <c r="F38" s="621"/>
      <c r="G38" s="621"/>
      <c r="H38" s="621"/>
      <c r="I38" s="621"/>
      <c r="J38" s="621"/>
      <c r="K38" s="621"/>
      <c r="L38" s="621"/>
      <c r="M38" s="621"/>
      <c r="N38" s="621"/>
      <c r="O38" s="621"/>
      <c r="P38" s="621"/>
      <c r="Q38" s="622"/>
      <c r="R38" s="623">
        <v>753000</v>
      </c>
      <c r="S38" s="624"/>
      <c r="T38" s="624"/>
      <c r="U38" s="624"/>
      <c r="V38" s="624"/>
      <c r="W38" s="624"/>
      <c r="X38" s="624"/>
      <c r="Y38" s="625"/>
      <c r="Z38" s="626">
        <v>3.6</v>
      </c>
      <c r="AA38" s="626"/>
      <c r="AB38" s="626"/>
      <c r="AC38" s="626"/>
      <c r="AD38" s="627" t="s">
        <v>122</v>
      </c>
      <c r="AE38" s="627"/>
      <c r="AF38" s="627"/>
      <c r="AG38" s="627"/>
      <c r="AH38" s="627"/>
      <c r="AI38" s="627"/>
      <c r="AJ38" s="627"/>
      <c r="AK38" s="627"/>
      <c r="AL38" s="628" t="s">
        <v>122</v>
      </c>
      <c r="AM38" s="629"/>
      <c r="AN38" s="629"/>
      <c r="AO38" s="630"/>
      <c r="AQ38" s="689" t="s">
        <v>323</v>
      </c>
      <c r="AR38" s="690"/>
      <c r="AS38" s="690"/>
      <c r="AT38" s="690"/>
      <c r="AU38" s="690"/>
      <c r="AV38" s="690"/>
      <c r="AW38" s="690"/>
      <c r="AX38" s="690"/>
      <c r="AY38" s="691"/>
      <c r="AZ38" s="623">
        <v>686147</v>
      </c>
      <c r="BA38" s="624"/>
      <c r="BB38" s="624"/>
      <c r="BC38" s="624"/>
      <c r="BD38" s="653"/>
      <c r="BE38" s="653"/>
      <c r="BF38" s="669"/>
      <c r="BG38" s="620" t="s">
        <v>324</v>
      </c>
      <c r="BH38" s="621"/>
      <c r="BI38" s="621"/>
      <c r="BJ38" s="621"/>
      <c r="BK38" s="621"/>
      <c r="BL38" s="621"/>
      <c r="BM38" s="621"/>
      <c r="BN38" s="621"/>
      <c r="BO38" s="621"/>
      <c r="BP38" s="621"/>
      <c r="BQ38" s="621"/>
      <c r="BR38" s="621"/>
      <c r="BS38" s="621"/>
      <c r="BT38" s="621"/>
      <c r="BU38" s="622"/>
      <c r="BV38" s="623">
        <v>3616</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1416318</v>
      </c>
      <c r="CS38" s="624"/>
      <c r="CT38" s="624"/>
      <c r="CU38" s="624"/>
      <c r="CV38" s="624"/>
      <c r="CW38" s="624"/>
      <c r="CX38" s="624"/>
      <c r="CY38" s="625"/>
      <c r="CZ38" s="628">
        <v>7.1</v>
      </c>
      <c r="DA38" s="655"/>
      <c r="DB38" s="655"/>
      <c r="DC38" s="658"/>
      <c r="DD38" s="632">
        <v>1176453</v>
      </c>
      <c r="DE38" s="624"/>
      <c r="DF38" s="624"/>
      <c r="DG38" s="624"/>
      <c r="DH38" s="624"/>
      <c r="DI38" s="624"/>
      <c r="DJ38" s="624"/>
      <c r="DK38" s="625"/>
      <c r="DL38" s="632">
        <v>1108421</v>
      </c>
      <c r="DM38" s="624"/>
      <c r="DN38" s="624"/>
      <c r="DO38" s="624"/>
      <c r="DP38" s="624"/>
      <c r="DQ38" s="624"/>
      <c r="DR38" s="624"/>
      <c r="DS38" s="624"/>
      <c r="DT38" s="624"/>
      <c r="DU38" s="624"/>
      <c r="DV38" s="625"/>
      <c r="DW38" s="628">
        <v>9.1</v>
      </c>
      <c r="DX38" s="655"/>
      <c r="DY38" s="655"/>
      <c r="DZ38" s="655"/>
      <c r="EA38" s="655"/>
      <c r="EB38" s="655"/>
      <c r="EC38" s="656"/>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9" t="s">
        <v>327</v>
      </c>
      <c r="AR39" s="690"/>
      <c r="AS39" s="690"/>
      <c r="AT39" s="690"/>
      <c r="AU39" s="690"/>
      <c r="AV39" s="690"/>
      <c r="AW39" s="690"/>
      <c r="AX39" s="690"/>
      <c r="AY39" s="691"/>
      <c r="AZ39" s="623">
        <v>77987</v>
      </c>
      <c r="BA39" s="624"/>
      <c r="BB39" s="624"/>
      <c r="BC39" s="624"/>
      <c r="BD39" s="653"/>
      <c r="BE39" s="653"/>
      <c r="BF39" s="669"/>
      <c r="BG39" s="620" t="s">
        <v>328</v>
      </c>
      <c r="BH39" s="621"/>
      <c r="BI39" s="621"/>
      <c r="BJ39" s="621"/>
      <c r="BK39" s="621"/>
      <c r="BL39" s="621"/>
      <c r="BM39" s="621"/>
      <c r="BN39" s="621"/>
      <c r="BO39" s="621"/>
      <c r="BP39" s="621"/>
      <c r="BQ39" s="621"/>
      <c r="BR39" s="621"/>
      <c r="BS39" s="621"/>
      <c r="BT39" s="621"/>
      <c r="BU39" s="622"/>
      <c r="BV39" s="623">
        <v>5397</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405498</v>
      </c>
      <c r="CS39" s="653"/>
      <c r="CT39" s="653"/>
      <c r="CU39" s="653"/>
      <c r="CV39" s="653"/>
      <c r="CW39" s="653"/>
      <c r="CX39" s="653"/>
      <c r="CY39" s="654"/>
      <c r="CZ39" s="628">
        <v>2</v>
      </c>
      <c r="DA39" s="655"/>
      <c r="DB39" s="655"/>
      <c r="DC39" s="658"/>
      <c r="DD39" s="632">
        <v>53289</v>
      </c>
      <c r="DE39" s="653"/>
      <c r="DF39" s="653"/>
      <c r="DG39" s="653"/>
      <c r="DH39" s="653"/>
      <c r="DI39" s="653"/>
      <c r="DJ39" s="653"/>
      <c r="DK39" s="654"/>
      <c r="DL39" s="632" t="s">
        <v>122</v>
      </c>
      <c r="DM39" s="653"/>
      <c r="DN39" s="653"/>
      <c r="DO39" s="653"/>
      <c r="DP39" s="653"/>
      <c r="DQ39" s="653"/>
      <c r="DR39" s="653"/>
      <c r="DS39" s="653"/>
      <c r="DT39" s="653"/>
      <c r="DU39" s="653"/>
      <c r="DV39" s="654"/>
      <c r="DW39" s="628" t="s">
        <v>122</v>
      </c>
      <c r="DX39" s="655"/>
      <c r="DY39" s="655"/>
      <c r="DZ39" s="655"/>
      <c r="EA39" s="655"/>
      <c r="EB39" s="655"/>
      <c r="EC39" s="656"/>
    </row>
    <row r="40" spans="2:133" ht="11.25" customHeight="1" x14ac:dyDescent="0.15">
      <c r="B40" s="620" t="s">
        <v>330</v>
      </c>
      <c r="C40" s="621"/>
      <c r="D40" s="621"/>
      <c r="E40" s="621"/>
      <c r="F40" s="621"/>
      <c r="G40" s="621"/>
      <c r="H40" s="621"/>
      <c r="I40" s="621"/>
      <c r="J40" s="621"/>
      <c r="K40" s="621"/>
      <c r="L40" s="621"/>
      <c r="M40" s="621"/>
      <c r="N40" s="621"/>
      <c r="O40" s="621"/>
      <c r="P40" s="621"/>
      <c r="Q40" s="622"/>
      <c r="R40" s="623">
        <v>69100</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9" t="s">
        <v>331</v>
      </c>
      <c r="AR40" s="690"/>
      <c r="AS40" s="690"/>
      <c r="AT40" s="690"/>
      <c r="AU40" s="690"/>
      <c r="AV40" s="690"/>
      <c r="AW40" s="690"/>
      <c r="AX40" s="690"/>
      <c r="AY40" s="691"/>
      <c r="AZ40" s="623">
        <v>2176</v>
      </c>
      <c r="BA40" s="624"/>
      <c r="BB40" s="624"/>
      <c r="BC40" s="624"/>
      <c r="BD40" s="653"/>
      <c r="BE40" s="653"/>
      <c r="BF40" s="669"/>
      <c r="BG40" s="673" t="s">
        <v>332</v>
      </c>
      <c r="BH40" s="674"/>
      <c r="BI40" s="674"/>
      <c r="BJ40" s="674"/>
      <c r="BK40" s="674"/>
      <c r="BL40" s="223"/>
      <c r="BM40" s="621" t="s">
        <v>333</v>
      </c>
      <c r="BN40" s="621"/>
      <c r="BO40" s="621"/>
      <c r="BP40" s="621"/>
      <c r="BQ40" s="621"/>
      <c r="BR40" s="621"/>
      <c r="BS40" s="621"/>
      <c r="BT40" s="621"/>
      <c r="BU40" s="622"/>
      <c r="BV40" s="623">
        <v>104</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8640</v>
      </c>
      <c r="CS40" s="624"/>
      <c r="CT40" s="624"/>
      <c r="CU40" s="624"/>
      <c r="CV40" s="624"/>
      <c r="CW40" s="624"/>
      <c r="CX40" s="624"/>
      <c r="CY40" s="625"/>
      <c r="CZ40" s="628">
        <v>0</v>
      </c>
      <c r="DA40" s="655"/>
      <c r="DB40" s="655"/>
      <c r="DC40" s="658"/>
      <c r="DD40" s="632">
        <v>7500</v>
      </c>
      <c r="DE40" s="624"/>
      <c r="DF40" s="624"/>
      <c r="DG40" s="624"/>
      <c r="DH40" s="624"/>
      <c r="DI40" s="624"/>
      <c r="DJ40" s="624"/>
      <c r="DK40" s="625"/>
      <c r="DL40" s="632" t="s">
        <v>122</v>
      </c>
      <c r="DM40" s="624"/>
      <c r="DN40" s="624"/>
      <c r="DO40" s="624"/>
      <c r="DP40" s="624"/>
      <c r="DQ40" s="624"/>
      <c r="DR40" s="624"/>
      <c r="DS40" s="624"/>
      <c r="DT40" s="624"/>
      <c r="DU40" s="624"/>
      <c r="DV40" s="625"/>
      <c r="DW40" s="628" t="s">
        <v>122</v>
      </c>
      <c r="DX40" s="655"/>
      <c r="DY40" s="655"/>
      <c r="DZ40" s="655"/>
      <c r="EA40" s="655"/>
      <c r="EB40" s="655"/>
      <c r="EC40" s="656"/>
    </row>
    <row r="41" spans="2:133" ht="11.25" customHeight="1" x14ac:dyDescent="0.15">
      <c r="B41" s="644" t="s">
        <v>335</v>
      </c>
      <c r="C41" s="645"/>
      <c r="D41" s="645"/>
      <c r="E41" s="645"/>
      <c r="F41" s="645"/>
      <c r="G41" s="645"/>
      <c r="H41" s="645"/>
      <c r="I41" s="645"/>
      <c r="J41" s="645"/>
      <c r="K41" s="645"/>
      <c r="L41" s="645"/>
      <c r="M41" s="645"/>
      <c r="N41" s="645"/>
      <c r="O41" s="645"/>
      <c r="P41" s="645"/>
      <c r="Q41" s="646"/>
      <c r="R41" s="698">
        <v>20753733</v>
      </c>
      <c r="S41" s="699"/>
      <c r="T41" s="699"/>
      <c r="U41" s="699"/>
      <c r="V41" s="699"/>
      <c r="W41" s="699"/>
      <c r="X41" s="699"/>
      <c r="Y41" s="700"/>
      <c r="Z41" s="701">
        <v>100</v>
      </c>
      <c r="AA41" s="701"/>
      <c r="AB41" s="701"/>
      <c r="AC41" s="701"/>
      <c r="AD41" s="702">
        <v>12092486</v>
      </c>
      <c r="AE41" s="702"/>
      <c r="AF41" s="702"/>
      <c r="AG41" s="702"/>
      <c r="AH41" s="702"/>
      <c r="AI41" s="702"/>
      <c r="AJ41" s="702"/>
      <c r="AK41" s="702"/>
      <c r="AL41" s="703">
        <v>100</v>
      </c>
      <c r="AM41" s="683"/>
      <c r="AN41" s="683"/>
      <c r="AO41" s="704"/>
      <c r="AQ41" s="689" t="s">
        <v>336</v>
      </c>
      <c r="AR41" s="690"/>
      <c r="AS41" s="690"/>
      <c r="AT41" s="690"/>
      <c r="AU41" s="690"/>
      <c r="AV41" s="690"/>
      <c r="AW41" s="690"/>
      <c r="AX41" s="690"/>
      <c r="AY41" s="691"/>
      <c r="AZ41" s="623">
        <v>267990</v>
      </c>
      <c r="BA41" s="624"/>
      <c r="BB41" s="624"/>
      <c r="BC41" s="624"/>
      <c r="BD41" s="653"/>
      <c r="BE41" s="653"/>
      <c r="BF41" s="669"/>
      <c r="BG41" s="673"/>
      <c r="BH41" s="674"/>
      <c r="BI41" s="674"/>
      <c r="BJ41" s="674"/>
      <c r="BK41" s="674"/>
      <c r="BL41" s="223"/>
      <c r="BM41" s="621" t="s">
        <v>337</v>
      </c>
      <c r="BN41" s="621"/>
      <c r="BO41" s="621"/>
      <c r="BP41" s="621"/>
      <c r="BQ41" s="621"/>
      <c r="BR41" s="621"/>
      <c r="BS41" s="621"/>
      <c r="BT41" s="621"/>
      <c r="BU41" s="622"/>
      <c r="BV41" s="623" t="s">
        <v>122</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3"/>
      <c r="CT41" s="653"/>
      <c r="CU41" s="653"/>
      <c r="CV41" s="653"/>
      <c r="CW41" s="653"/>
      <c r="CX41" s="653"/>
      <c r="CY41" s="654"/>
      <c r="CZ41" s="628" t="s">
        <v>122</v>
      </c>
      <c r="DA41" s="655"/>
      <c r="DB41" s="655"/>
      <c r="DC41" s="658"/>
      <c r="DD41" s="632" t="s">
        <v>122</v>
      </c>
      <c r="DE41" s="653"/>
      <c r="DF41" s="653"/>
      <c r="DG41" s="653"/>
      <c r="DH41" s="653"/>
      <c r="DI41" s="653"/>
      <c r="DJ41" s="653"/>
      <c r="DK41" s="654"/>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339</v>
      </c>
      <c r="AR42" s="706"/>
      <c r="AS42" s="706"/>
      <c r="AT42" s="706"/>
      <c r="AU42" s="706"/>
      <c r="AV42" s="706"/>
      <c r="AW42" s="706"/>
      <c r="AX42" s="706"/>
      <c r="AY42" s="707"/>
      <c r="AZ42" s="698">
        <v>1148328</v>
      </c>
      <c r="BA42" s="699"/>
      <c r="BB42" s="699"/>
      <c r="BC42" s="699"/>
      <c r="BD42" s="682"/>
      <c r="BE42" s="682"/>
      <c r="BF42" s="684"/>
      <c r="BG42" s="675"/>
      <c r="BH42" s="676"/>
      <c r="BI42" s="676"/>
      <c r="BJ42" s="676"/>
      <c r="BK42" s="676"/>
      <c r="BL42" s="224"/>
      <c r="BM42" s="645" t="s">
        <v>340</v>
      </c>
      <c r="BN42" s="645"/>
      <c r="BO42" s="645"/>
      <c r="BP42" s="645"/>
      <c r="BQ42" s="645"/>
      <c r="BR42" s="645"/>
      <c r="BS42" s="645"/>
      <c r="BT42" s="645"/>
      <c r="BU42" s="646"/>
      <c r="BV42" s="698">
        <v>397</v>
      </c>
      <c r="BW42" s="699"/>
      <c r="BX42" s="699"/>
      <c r="BY42" s="699"/>
      <c r="BZ42" s="699"/>
      <c r="CA42" s="699"/>
      <c r="CB42" s="708"/>
      <c r="CD42" s="620" t="s">
        <v>341</v>
      </c>
      <c r="CE42" s="621"/>
      <c r="CF42" s="621"/>
      <c r="CG42" s="621"/>
      <c r="CH42" s="621"/>
      <c r="CI42" s="621"/>
      <c r="CJ42" s="621"/>
      <c r="CK42" s="621"/>
      <c r="CL42" s="621"/>
      <c r="CM42" s="621"/>
      <c r="CN42" s="621"/>
      <c r="CO42" s="621"/>
      <c r="CP42" s="621"/>
      <c r="CQ42" s="622"/>
      <c r="CR42" s="623">
        <v>1618725</v>
      </c>
      <c r="CS42" s="653"/>
      <c r="CT42" s="653"/>
      <c r="CU42" s="653"/>
      <c r="CV42" s="653"/>
      <c r="CW42" s="653"/>
      <c r="CX42" s="653"/>
      <c r="CY42" s="654"/>
      <c r="CZ42" s="628">
        <v>8.1</v>
      </c>
      <c r="DA42" s="655"/>
      <c r="DB42" s="655"/>
      <c r="DC42" s="658"/>
      <c r="DD42" s="632">
        <v>432890</v>
      </c>
      <c r="DE42" s="653"/>
      <c r="DF42" s="653"/>
      <c r="DG42" s="653"/>
      <c r="DH42" s="653"/>
      <c r="DI42" s="653"/>
      <c r="DJ42" s="653"/>
      <c r="DK42" s="654"/>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14" t="s">
        <v>342</v>
      </c>
      <c r="CD43" s="620" t="s">
        <v>343</v>
      </c>
      <c r="CE43" s="621"/>
      <c r="CF43" s="621"/>
      <c r="CG43" s="621"/>
      <c r="CH43" s="621"/>
      <c r="CI43" s="621"/>
      <c r="CJ43" s="621"/>
      <c r="CK43" s="621"/>
      <c r="CL43" s="621"/>
      <c r="CM43" s="621"/>
      <c r="CN43" s="621"/>
      <c r="CO43" s="621"/>
      <c r="CP43" s="621"/>
      <c r="CQ43" s="622"/>
      <c r="CR43" s="623">
        <v>54846</v>
      </c>
      <c r="CS43" s="653"/>
      <c r="CT43" s="653"/>
      <c r="CU43" s="653"/>
      <c r="CV43" s="653"/>
      <c r="CW43" s="653"/>
      <c r="CX43" s="653"/>
      <c r="CY43" s="654"/>
      <c r="CZ43" s="628">
        <v>0.3</v>
      </c>
      <c r="DA43" s="655"/>
      <c r="DB43" s="655"/>
      <c r="DC43" s="658"/>
      <c r="DD43" s="632">
        <v>54846</v>
      </c>
      <c r="DE43" s="653"/>
      <c r="DF43" s="653"/>
      <c r="DG43" s="653"/>
      <c r="DH43" s="653"/>
      <c r="DI43" s="653"/>
      <c r="DJ43" s="653"/>
      <c r="DK43" s="654"/>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292</v>
      </c>
      <c r="CE44" s="662"/>
      <c r="CF44" s="620" t="s">
        <v>345</v>
      </c>
      <c r="CG44" s="621"/>
      <c r="CH44" s="621"/>
      <c r="CI44" s="621"/>
      <c r="CJ44" s="621"/>
      <c r="CK44" s="621"/>
      <c r="CL44" s="621"/>
      <c r="CM44" s="621"/>
      <c r="CN44" s="621"/>
      <c r="CO44" s="621"/>
      <c r="CP44" s="621"/>
      <c r="CQ44" s="622"/>
      <c r="CR44" s="623">
        <v>1579275</v>
      </c>
      <c r="CS44" s="624"/>
      <c r="CT44" s="624"/>
      <c r="CU44" s="624"/>
      <c r="CV44" s="624"/>
      <c r="CW44" s="624"/>
      <c r="CX44" s="624"/>
      <c r="CY44" s="625"/>
      <c r="CZ44" s="628">
        <v>7.9</v>
      </c>
      <c r="DA44" s="629"/>
      <c r="DB44" s="629"/>
      <c r="DC44" s="635"/>
      <c r="DD44" s="632">
        <v>411340</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347</v>
      </c>
      <c r="CG45" s="621"/>
      <c r="CH45" s="621"/>
      <c r="CI45" s="621"/>
      <c r="CJ45" s="621"/>
      <c r="CK45" s="621"/>
      <c r="CL45" s="621"/>
      <c r="CM45" s="621"/>
      <c r="CN45" s="621"/>
      <c r="CO45" s="621"/>
      <c r="CP45" s="621"/>
      <c r="CQ45" s="622"/>
      <c r="CR45" s="623">
        <v>418088</v>
      </c>
      <c r="CS45" s="653"/>
      <c r="CT45" s="653"/>
      <c r="CU45" s="653"/>
      <c r="CV45" s="653"/>
      <c r="CW45" s="653"/>
      <c r="CX45" s="653"/>
      <c r="CY45" s="654"/>
      <c r="CZ45" s="628">
        <v>2.1</v>
      </c>
      <c r="DA45" s="655"/>
      <c r="DB45" s="655"/>
      <c r="DC45" s="658"/>
      <c r="DD45" s="632">
        <v>47758</v>
      </c>
      <c r="DE45" s="653"/>
      <c r="DF45" s="653"/>
      <c r="DG45" s="653"/>
      <c r="DH45" s="653"/>
      <c r="DI45" s="653"/>
      <c r="DJ45" s="653"/>
      <c r="DK45" s="654"/>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25"/>
      <c r="CD46" s="663"/>
      <c r="CE46" s="664"/>
      <c r="CF46" s="620" t="s">
        <v>348</v>
      </c>
      <c r="CG46" s="621"/>
      <c r="CH46" s="621"/>
      <c r="CI46" s="621"/>
      <c r="CJ46" s="621"/>
      <c r="CK46" s="621"/>
      <c r="CL46" s="621"/>
      <c r="CM46" s="621"/>
      <c r="CN46" s="621"/>
      <c r="CO46" s="621"/>
      <c r="CP46" s="621"/>
      <c r="CQ46" s="622"/>
      <c r="CR46" s="623">
        <v>1110178</v>
      </c>
      <c r="CS46" s="624"/>
      <c r="CT46" s="624"/>
      <c r="CU46" s="624"/>
      <c r="CV46" s="624"/>
      <c r="CW46" s="624"/>
      <c r="CX46" s="624"/>
      <c r="CY46" s="625"/>
      <c r="CZ46" s="628">
        <v>5.6</v>
      </c>
      <c r="DA46" s="629"/>
      <c r="DB46" s="629"/>
      <c r="DC46" s="635"/>
      <c r="DD46" s="632">
        <v>327773</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25"/>
      <c r="CD47" s="663"/>
      <c r="CE47" s="664"/>
      <c r="CF47" s="620" t="s">
        <v>349</v>
      </c>
      <c r="CG47" s="621"/>
      <c r="CH47" s="621"/>
      <c r="CI47" s="621"/>
      <c r="CJ47" s="621"/>
      <c r="CK47" s="621"/>
      <c r="CL47" s="621"/>
      <c r="CM47" s="621"/>
      <c r="CN47" s="621"/>
      <c r="CO47" s="621"/>
      <c r="CP47" s="621"/>
      <c r="CQ47" s="622"/>
      <c r="CR47" s="623">
        <v>39450</v>
      </c>
      <c r="CS47" s="653"/>
      <c r="CT47" s="653"/>
      <c r="CU47" s="653"/>
      <c r="CV47" s="653"/>
      <c r="CW47" s="653"/>
      <c r="CX47" s="653"/>
      <c r="CY47" s="654"/>
      <c r="CZ47" s="628">
        <v>0.2</v>
      </c>
      <c r="DA47" s="655"/>
      <c r="DB47" s="655"/>
      <c r="DC47" s="658"/>
      <c r="DD47" s="632">
        <v>21550</v>
      </c>
      <c r="DE47" s="653"/>
      <c r="DF47" s="653"/>
      <c r="DG47" s="653"/>
      <c r="DH47" s="653"/>
      <c r="DI47" s="653"/>
      <c r="DJ47" s="653"/>
      <c r="DK47" s="654"/>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25"/>
      <c r="CD48" s="665"/>
      <c r="CE48" s="666"/>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25"/>
      <c r="CD49" s="644" t="s">
        <v>351</v>
      </c>
      <c r="CE49" s="645"/>
      <c r="CF49" s="645"/>
      <c r="CG49" s="645"/>
      <c r="CH49" s="645"/>
      <c r="CI49" s="645"/>
      <c r="CJ49" s="645"/>
      <c r="CK49" s="645"/>
      <c r="CL49" s="645"/>
      <c r="CM49" s="645"/>
      <c r="CN49" s="645"/>
      <c r="CO49" s="645"/>
      <c r="CP49" s="645"/>
      <c r="CQ49" s="646"/>
      <c r="CR49" s="698">
        <v>19992731</v>
      </c>
      <c r="CS49" s="682"/>
      <c r="CT49" s="682"/>
      <c r="CU49" s="682"/>
      <c r="CV49" s="682"/>
      <c r="CW49" s="682"/>
      <c r="CX49" s="682"/>
      <c r="CY49" s="711"/>
      <c r="CZ49" s="703">
        <v>100</v>
      </c>
      <c r="DA49" s="712"/>
      <c r="DB49" s="712"/>
      <c r="DC49" s="713"/>
      <c r="DD49" s="714">
        <v>13899495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eEarNpYFSNhEP0otxTzaNSNaDQC3wgVc5eFouzPaIxuHMGQSnA1c0kbvII3TyMHdxScXqYLZLKwunqtastOwnQ==" saltValue="ViOSXZoqssFMtPNlzdbuV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353</v>
      </c>
      <c r="DK2" s="723"/>
      <c r="DL2" s="723"/>
      <c r="DM2" s="723"/>
      <c r="DN2" s="723"/>
      <c r="DO2" s="724"/>
      <c r="DP2" s="228"/>
      <c r="DQ2" s="722" t="s">
        <v>354</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32"/>
      <c r="BA5" s="232"/>
      <c r="BB5" s="232"/>
      <c r="BC5" s="232"/>
      <c r="BD5" s="232"/>
      <c r="BE5" s="233"/>
      <c r="BF5" s="233"/>
      <c r="BG5" s="233"/>
      <c r="BH5" s="233"/>
      <c r="BI5" s="233"/>
      <c r="BJ5" s="233"/>
      <c r="BK5" s="233"/>
      <c r="BL5" s="233"/>
      <c r="BM5" s="233"/>
      <c r="BN5" s="233"/>
      <c r="BO5" s="233"/>
      <c r="BP5" s="233"/>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374</v>
      </c>
      <c r="C7" s="750"/>
      <c r="D7" s="750"/>
      <c r="E7" s="750"/>
      <c r="F7" s="750"/>
      <c r="G7" s="750"/>
      <c r="H7" s="750"/>
      <c r="I7" s="750"/>
      <c r="J7" s="750"/>
      <c r="K7" s="750"/>
      <c r="L7" s="750"/>
      <c r="M7" s="750"/>
      <c r="N7" s="750"/>
      <c r="O7" s="750"/>
      <c r="P7" s="751"/>
      <c r="Q7" s="752">
        <v>20754</v>
      </c>
      <c r="R7" s="753"/>
      <c r="S7" s="753"/>
      <c r="T7" s="753"/>
      <c r="U7" s="753"/>
      <c r="V7" s="753">
        <v>19993</v>
      </c>
      <c r="W7" s="753"/>
      <c r="X7" s="753"/>
      <c r="Y7" s="753"/>
      <c r="Z7" s="753"/>
      <c r="AA7" s="753">
        <v>761</v>
      </c>
      <c r="AB7" s="753"/>
      <c r="AC7" s="753"/>
      <c r="AD7" s="753"/>
      <c r="AE7" s="754"/>
      <c r="AF7" s="755">
        <v>626</v>
      </c>
      <c r="AG7" s="756"/>
      <c r="AH7" s="756"/>
      <c r="AI7" s="756"/>
      <c r="AJ7" s="757"/>
      <c r="AK7" s="758">
        <v>625</v>
      </c>
      <c r="AL7" s="759"/>
      <c r="AM7" s="759"/>
      <c r="AN7" s="759"/>
      <c r="AO7" s="759"/>
      <c r="AP7" s="759">
        <v>13388</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557</v>
      </c>
      <c r="BT7" s="747"/>
      <c r="BU7" s="747"/>
      <c r="BV7" s="747"/>
      <c r="BW7" s="747"/>
      <c r="BX7" s="747"/>
      <c r="BY7" s="747"/>
      <c r="BZ7" s="747"/>
      <c r="CA7" s="747"/>
      <c r="CB7" s="747"/>
      <c r="CC7" s="747"/>
      <c r="CD7" s="747"/>
      <c r="CE7" s="747"/>
      <c r="CF7" s="747"/>
      <c r="CG7" s="762"/>
      <c r="CH7" s="743">
        <v>-8.5746000000000003E-2</v>
      </c>
      <c r="CI7" s="744"/>
      <c r="CJ7" s="744"/>
      <c r="CK7" s="744"/>
      <c r="CL7" s="745"/>
      <c r="CM7" s="743">
        <v>23</v>
      </c>
      <c r="CN7" s="744"/>
      <c r="CO7" s="744"/>
      <c r="CP7" s="744"/>
      <c r="CQ7" s="745"/>
      <c r="CR7" s="743">
        <v>10</v>
      </c>
      <c r="CS7" s="744"/>
      <c r="CT7" s="744"/>
      <c r="CU7" s="744"/>
      <c r="CV7" s="745"/>
      <c r="CW7" s="743" t="s">
        <v>489</v>
      </c>
      <c r="CX7" s="744"/>
      <c r="CY7" s="744"/>
      <c r="CZ7" s="744"/>
      <c r="DA7" s="745"/>
      <c r="DB7" s="743" t="s">
        <v>489</v>
      </c>
      <c r="DC7" s="744"/>
      <c r="DD7" s="744"/>
      <c r="DE7" s="744"/>
      <c r="DF7" s="745"/>
      <c r="DG7" s="743" t="s">
        <v>489</v>
      </c>
      <c r="DH7" s="744"/>
      <c r="DI7" s="744"/>
      <c r="DJ7" s="744"/>
      <c r="DK7" s="745"/>
      <c r="DL7" s="743" t="s">
        <v>489</v>
      </c>
      <c r="DM7" s="744"/>
      <c r="DN7" s="744"/>
      <c r="DO7" s="744"/>
      <c r="DP7" s="745"/>
      <c r="DQ7" s="743" t="s">
        <v>489</v>
      </c>
      <c r="DR7" s="744"/>
      <c r="DS7" s="744"/>
      <c r="DT7" s="744"/>
      <c r="DU7" s="745"/>
      <c r="DV7" s="746"/>
      <c r="DW7" s="747"/>
      <c r="DX7" s="747"/>
      <c r="DY7" s="747"/>
      <c r="DZ7" s="748"/>
      <c r="EA7" s="234"/>
    </row>
    <row r="8" spans="1:131" s="235" customFormat="1" ht="26.25" customHeight="1" x14ac:dyDescent="0.15">
      <c r="A8" s="238">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558</v>
      </c>
      <c r="BT8" s="774"/>
      <c r="BU8" s="774"/>
      <c r="BV8" s="774"/>
      <c r="BW8" s="774"/>
      <c r="BX8" s="774"/>
      <c r="BY8" s="774"/>
      <c r="BZ8" s="774"/>
      <c r="CA8" s="774"/>
      <c r="CB8" s="774"/>
      <c r="CC8" s="774"/>
      <c r="CD8" s="774"/>
      <c r="CE8" s="774"/>
      <c r="CF8" s="774"/>
      <c r="CG8" s="775"/>
      <c r="CH8" s="776">
        <v>3</v>
      </c>
      <c r="CI8" s="777"/>
      <c r="CJ8" s="777"/>
      <c r="CK8" s="777"/>
      <c r="CL8" s="778"/>
      <c r="CM8" s="776">
        <v>253</v>
      </c>
      <c r="CN8" s="777"/>
      <c r="CO8" s="777"/>
      <c r="CP8" s="777"/>
      <c r="CQ8" s="778"/>
      <c r="CR8" s="776">
        <v>25</v>
      </c>
      <c r="CS8" s="777"/>
      <c r="CT8" s="777"/>
      <c r="CU8" s="777"/>
      <c r="CV8" s="778"/>
      <c r="CW8" s="776" t="s">
        <v>489</v>
      </c>
      <c r="CX8" s="777"/>
      <c r="CY8" s="777"/>
      <c r="CZ8" s="777"/>
      <c r="DA8" s="778"/>
      <c r="DB8" s="776" t="s">
        <v>489</v>
      </c>
      <c r="DC8" s="777"/>
      <c r="DD8" s="777"/>
      <c r="DE8" s="777"/>
      <c r="DF8" s="778"/>
      <c r="DG8" s="776" t="s">
        <v>489</v>
      </c>
      <c r="DH8" s="777"/>
      <c r="DI8" s="777"/>
      <c r="DJ8" s="777"/>
      <c r="DK8" s="778"/>
      <c r="DL8" s="776" t="s">
        <v>489</v>
      </c>
      <c r="DM8" s="777"/>
      <c r="DN8" s="777"/>
      <c r="DO8" s="777"/>
      <c r="DP8" s="778"/>
      <c r="DQ8" s="776" t="s">
        <v>489</v>
      </c>
      <c r="DR8" s="777"/>
      <c r="DS8" s="777"/>
      <c r="DT8" s="777"/>
      <c r="DU8" s="778"/>
      <c r="DV8" s="773"/>
      <c r="DW8" s="774"/>
      <c r="DX8" s="774"/>
      <c r="DY8" s="774"/>
      <c r="DZ8" s="779"/>
      <c r="EA8" s="234"/>
    </row>
    <row r="9" spans="1:131" s="235" customFormat="1" ht="26.25" customHeight="1" x14ac:dyDescent="0.15">
      <c r="A9" s="238">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t="s">
        <v>559</v>
      </c>
      <c r="BT9" s="774"/>
      <c r="BU9" s="774"/>
      <c r="BV9" s="774"/>
      <c r="BW9" s="774"/>
      <c r="BX9" s="774"/>
      <c r="BY9" s="774"/>
      <c r="BZ9" s="774"/>
      <c r="CA9" s="774"/>
      <c r="CB9" s="774"/>
      <c r="CC9" s="774"/>
      <c r="CD9" s="774"/>
      <c r="CE9" s="774"/>
      <c r="CF9" s="774"/>
      <c r="CG9" s="775"/>
      <c r="CH9" s="776">
        <v>-3.3951000000000002E-2</v>
      </c>
      <c r="CI9" s="777"/>
      <c r="CJ9" s="777"/>
      <c r="CK9" s="777"/>
      <c r="CL9" s="778"/>
      <c r="CM9" s="776">
        <v>32</v>
      </c>
      <c r="CN9" s="777"/>
      <c r="CO9" s="777"/>
      <c r="CP9" s="777"/>
      <c r="CQ9" s="778"/>
      <c r="CR9" s="776">
        <v>1</v>
      </c>
      <c r="CS9" s="777"/>
      <c r="CT9" s="777"/>
      <c r="CU9" s="777"/>
      <c r="CV9" s="778"/>
      <c r="CW9" s="776" t="s">
        <v>489</v>
      </c>
      <c r="CX9" s="777"/>
      <c r="CY9" s="777"/>
      <c r="CZ9" s="777"/>
      <c r="DA9" s="778"/>
      <c r="DB9" s="776" t="s">
        <v>489</v>
      </c>
      <c r="DC9" s="777"/>
      <c r="DD9" s="777"/>
      <c r="DE9" s="777"/>
      <c r="DF9" s="778"/>
      <c r="DG9" s="776" t="s">
        <v>489</v>
      </c>
      <c r="DH9" s="777"/>
      <c r="DI9" s="777"/>
      <c r="DJ9" s="777"/>
      <c r="DK9" s="778"/>
      <c r="DL9" s="776" t="s">
        <v>489</v>
      </c>
      <c r="DM9" s="777"/>
      <c r="DN9" s="777"/>
      <c r="DO9" s="777"/>
      <c r="DP9" s="778"/>
      <c r="DQ9" s="776" t="s">
        <v>489</v>
      </c>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t="s">
        <v>560</v>
      </c>
      <c r="BT10" s="774"/>
      <c r="BU10" s="774"/>
      <c r="BV10" s="774"/>
      <c r="BW10" s="774"/>
      <c r="BX10" s="774"/>
      <c r="BY10" s="774"/>
      <c r="BZ10" s="774"/>
      <c r="CA10" s="774"/>
      <c r="CB10" s="774"/>
      <c r="CC10" s="774"/>
      <c r="CD10" s="774"/>
      <c r="CE10" s="774"/>
      <c r="CF10" s="774"/>
      <c r="CG10" s="775"/>
      <c r="CH10" s="776">
        <v>1</v>
      </c>
      <c r="CI10" s="777"/>
      <c r="CJ10" s="777"/>
      <c r="CK10" s="777"/>
      <c r="CL10" s="778"/>
      <c r="CM10" s="776">
        <v>19</v>
      </c>
      <c r="CN10" s="777"/>
      <c r="CO10" s="777"/>
      <c r="CP10" s="777"/>
      <c r="CQ10" s="778"/>
      <c r="CR10" s="776">
        <v>4</v>
      </c>
      <c r="CS10" s="777"/>
      <c r="CT10" s="777"/>
      <c r="CU10" s="777"/>
      <c r="CV10" s="778"/>
      <c r="CW10" s="776" t="s">
        <v>489</v>
      </c>
      <c r="CX10" s="777"/>
      <c r="CY10" s="777"/>
      <c r="CZ10" s="777"/>
      <c r="DA10" s="778"/>
      <c r="DB10" s="776" t="s">
        <v>489</v>
      </c>
      <c r="DC10" s="777"/>
      <c r="DD10" s="777"/>
      <c r="DE10" s="777"/>
      <c r="DF10" s="778"/>
      <c r="DG10" s="776" t="s">
        <v>489</v>
      </c>
      <c r="DH10" s="777"/>
      <c r="DI10" s="777"/>
      <c r="DJ10" s="777"/>
      <c r="DK10" s="778"/>
      <c r="DL10" s="776" t="s">
        <v>489</v>
      </c>
      <c r="DM10" s="777"/>
      <c r="DN10" s="777"/>
      <c r="DO10" s="777"/>
      <c r="DP10" s="778"/>
      <c r="DQ10" s="776" t="s">
        <v>489</v>
      </c>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376</v>
      </c>
      <c r="B23" s="789" t="s">
        <v>377</v>
      </c>
      <c r="C23" s="790"/>
      <c r="D23" s="790"/>
      <c r="E23" s="790"/>
      <c r="F23" s="790"/>
      <c r="G23" s="790"/>
      <c r="H23" s="790"/>
      <c r="I23" s="790"/>
      <c r="J23" s="790"/>
      <c r="K23" s="790"/>
      <c r="L23" s="790"/>
      <c r="M23" s="790"/>
      <c r="N23" s="790"/>
      <c r="O23" s="790"/>
      <c r="P23" s="791"/>
      <c r="Q23" s="792">
        <v>20754</v>
      </c>
      <c r="R23" s="793"/>
      <c r="S23" s="793"/>
      <c r="T23" s="793"/>
      <c r="U23" s="793"/>
      <c r="V23" s="793">
        <v>19993</v>
      </c>
      <c r="W23" s="793"/>
      <c r="X23" s="793"/>
      <c r="Y23" s="793"/>
      <c r="Z23" s="793"/>
      <c r="AA23" s="793">
        <v>761</v>
      </c>
      <c r="AB23" s="793"/>
      <c r="AC23" s="793"/>
      <c r="AD23" s="793"/>
      <c r="AE23" s="794"/>
      <c r="AF23" s="795">
        <v>626</v>
      </c>
      <c r="AG23" s="793"/>
      <c r="AH23" s="793"/>
      <c r="AI23" s="793"/>
      <c r="AJ23" s="796"/>
      <c r="AK23" s="797"/>
      <c r="AL23" s="798"/>
      <c r="AM23" s="798"/>
      <c r="AN23" s="798"/>
      <c r="AO23" s="798"/>
      <c r="AP23" s="793">
        <v>13388</v>
      </c>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388</v>
      </c>
      <c r="C28" s="750"/>
      <c r="D28" s="750"/>
      <c r="E28" s="750"/>
      <c r="F28" s="750"/>
      <c r="G28" s="750"/>
      <c r="H28" s="750"/>
      <c r="I28" s="750"/>
      <c r="J28" s="750"/>
      <c r="K28" s="750"/>
      <c r="L28" s="750"/>
      <c r="M28" s="750"/>
      <c r="N28" s="750"/>
      <c r="O28" s="750"/>
      <c r="P28" s="751"/>
      <c r="Q28" s="822">
        <v>3136</v>
      </c>
      <c r="R28" s="823"/>
      <c r="S28" s="823"/>
      <c r="T28" s="823"/>
      <c r="U28" s="823"/>
      <c r="V28" s="823">
        <v>3075</v>
      </c>
      <c r="W28" s="823"/>
      <c r="X28" s="823"/>
      <c r="Y28" s="823"/>
      <c r="Z28" s="823"/>
      <c r="AA28" s="823">
        <v>61</v>
      </c>
      <c r="AB28" s="823"/>
      <c r="AC28" s="823"/>
      <c r="AD28" s="823"/>
      <c r="AE28" s="824"/>
      <c r="AF28" s="825">
        <v>61</v>
      </c>
      <c r="AG28" s="823"/>
      <c r="AH28" s="823"/>
      <c r="AI28" s="823"/>
      <c r="AJ28" s="826"/>
      <c r="AK28" s="827">
        <v>268</v>
      </c>
      <c r="AL28" s="828"/>
      <c r="AM28" s="828"/>
      <c r="AN28" s="828"/>
      <c r="AO28" s="828"/>
      <c r="AP28" s="828" t="s">
        <v>561</v>
      </c>
      <c r="AQ28" s="828"/>
      <c r="AR28" s="828"/>
      <c r="AS28" s="828"/>
      <c r="AT28" s="828"/>
      <c r="AU28" s="828" t="s">
        <v>561</v>
      </c>
      <c r="AV28" s="828"/>
      <c r="AW28" s="828"/>
      <c r="AX28" s="828"/>
      <c r="AY28" s="828"/>
      <c r="AZ28" s="829" t="s">
        <v>561</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389</v>
      </c>
      <c r="C29" s="781"/>
      <c r="D29" s="781"/>
      <c r="E29" s="781"/>
      <c r="F29" s="781"/>
      <c r="G29" s="781"/>
      <c r="H29" s="781"/>
      <c r="I29" s="781"/>
      <c r="J29" s="781"/>
      <c r="K29" s="781"/>
      <c r="L29" s="781"/>
      <c r="M29" s="781"/>
      <c r="N29" s="781"/>
      <c r="O29" s="781"/>
      <c r="P29" s="782"/>
      <c r="Q29" s="783">
        <v>15</v>
      </c>
      <c r="R29" s="784"/>
      <c r="S29" s="784"/>
      <c r="T29" s="784"/>
      <c r="U29" s="784"/>
      <c r="V29" s="784">
        <v>15</v>
      </c>
      <c r="W29" s="784"/>
      <c r="X29" s="784"/>
      <c r="Y29" s="784"/>
      <c r="Z29" s="784"/>
      <c r="AA29" s="784" t="s">
        <v>561</v>
      </c>
      <c r="AB29" s="784"/>
      <c r="AC29" s="784"/>
      <c r="AD29" s="784"/>
      <c r="AE29" s="785"/>
      <c r="AF29" s="786" t="s">
        <v>122</v>
      </c>
      <c r="AG29" s="787"/>
      <c r="AH29" s="787"/>
      <c r="AI29" s="787"/>
      <c r="AJ29" s="788"/>
      <c r="AK29" s="834" t="s">
        <v>561</v>
      </c>
      <c r="AL29" s="830"/>
      <c r="AM29" s="830"/>
      <c r="AN29" s="830"/>
      <c r="AO29" s="830"/>
      <c r="AP29" s="830" t="s">
        <v>561</v>
      </c>
      <c r="AQ29" s="830"/>
      <c r="AR29" s="830"/>
      <c r="AS29" s="830"/>
      <c r="AT29" s="830"/>
      <c r="AU29" s="830" t="s">
        <v>561</v>
      </c>
      <c r="AV29" s="830"/>
      <c r="AW29" s="830"/>
      <c r="AX29" s="830"/>
      <c r="AY29" s="830"/>
      <c r="AZ29" s="831" t="s">
        <v>561</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390</v>
      </c>
      <c r="C30" s="781"/>
      <c r="D30" s="781"/>
      <c r="E30" s="781"/>
      <c r="F30" s="781"/>
      <c r="G30" s="781"/>
      <c r="H30" s="781"/>
      <c r="I30" s="781"/>
      <c r="J30" s="781"/>
      <c r="K30" s="781"/>
      <c r="L30" s="781"/>
      <c r="M30" s="781"/>
      <c r="N30" s="781"/>
      <c r="O30" s="781"/>
      <c r="P30" s="782"/>
      <c r="Q30" s="783">
        <v>3822</v>
      </c>
      <c r="R30" s="784"/>
      <c r="S30" s="784"/>
      <c r="T30" s="784"/>
      <c r="U30" s="784"/>
      <c r="V30" s="784">
        <v>3735</v>
      </c>
      <c r="W30" s="784"/>
      <c r="X30" s="784"/>
      <c r="Y30" s="784"/>
      <c r="Z30" s="784"/>
      <c r="AA30" s="784">
        <v>87</v>
      </c>
      <c r="AB30" s="784"/>
      <c r="AC30" s="784"/>
      <c r="AD30" s="784"/>
      <c r="AE30" s="785"/>
      <c r="AF30" s="786">
        <v>87</v>
      </c>
      <c r="AG30" s="787"/>
      <c r="AH30" s="787"/>
      <c r="AI30" s="787"/>
      <c r="AJ30" s="788"/>
      <c r="AK30" s="834">
        <v>586</v>
      </c>
      <c r="AL30" s="830"/>
      <c r="AM30" s="830"/>
      <c r="AN30" s="830"/>
      <c r="AO30" s="830"/>
      <c r="AP30" s="830" t="s">
        <v>561</v>
      </c>
      <c r="AQ30" s="830"/>
      <c r="AR30" s="830"/>
      <c r="AS30" s="830"/>
      <c r="AT30" s="830"/>
      <c r="AU30" s="830" t="s">
        <v>561</v>
      </c>
      <c r="AV30" s="830"/>
      <c r="AW30" s="830"/>
      <c r="AX30" s="830"/>
      <c r="AY30" s="830"/>
      <c r="AZ30" s="831" t="s">
        <v>561</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391</v>
      </c>
      <c r="C31" s="781"/>
      <c r="D31" s="781"/>
      <c r="E31" s="781"/>
      <c r="F31" s="781"/>
      <c r="G31" s="781"/>
      <c r="H31" s="781"/>
      <c r="I31" s="781"/>
      <c r="J31" s="781"/>
      <c r="K31" s="781"/>
      <c r="L31" s="781"/>
      <c r="M31" s="781"/>
      <c r="N31" s="781"/>
      <c r="O31" s="781"/>
      <c r="P31" s="782"/>
      <c r="Q31" s="783">
        <v>530</v>
      </c>
      <c r="R31" s="784"/>
      <c r="S31" s="784"/>
      <c r="T31" s="784"/>
      <c r="U31" s="784"/>
      <c r="V31" s="784">
        <v>519</v>
      </c>
      <c r="W31" s="784"/>
      <c r="X31" s="784"/>
      <c r="Y31" s="784"/>
      <c r="Z31" s="784"/>
      <c r="AA31" s="784">
        <v>11</v>
      </c>
      <c r="AB31" s="784"/>
      <c r="AC31" s="784"/>
      <c r="AD31" s="784"/>
      <c r="AE31" s="785"/>
      <c r="AF31" s="786">
        <v>11</v>
      </c>
      <c r="AG31" s="787"/>
      <c r="AH31" s="787"/>
      <c r="AI31" s="787"/>
      <c r="AJ31" s="788"/>
      <c r="AK31" s="834">
        <v>124</v>
      </c>
      <c r="AL31" s="830"/>
      <c r="AM31" s="830"/>
      <c r="AN31" s="830"/>
      <c r="AO31" s="830"/>
      <c r="AP31" s="830" t="s">
        <v>561</v>
      </c>
      <c r="AQ31" s="830"/>
      <c r="AR31" s="830"/>
      <c r="AS31" s="830"/>
      <c r="AT31" s="830"/>
      <c r="AU31" s="830" t="s">
        <v>561</v>
      </c>
      <c r="AV31" s="830"/>
      <c r="AW31" s="830"/>
      <c r="AX31" s="830"/>
      <c r="AY31" s="830"/>
      <c r="AZ31" s="831" t="s">
        <v>561</v>
      </c>
      <c r="BA31" s="831"/>
      <c r="BB31" s="831"/>
      <c r="BC31" s="831"/>
      <c r="BD31" s="831"/>
      <c r="BE31" s="832"/>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392</v>
      </c>
      <c r="C32" s="781"/>
      <c r="D32" s="781"/>
      <c r="E32" s="781"/>
      <c r="F32" s="781"/>
      <c r="G32" s="781"/>
      <c r="H32" s="781"/>
      <c r="I32" s="781"/>
      <c r="J32" s="781"/>
      <c r="K32" s="781"/>
      <c r="L32" s="781"/>
      <c r="M32" s="781"/>
      <c r="N32" s="781"/>
      <c r="O32" s="781"/>
      <c r="P32" s="782"/>
      <c r="Q32" s="783">
        <v>687</v>
      </c>
      <c r="R32" s="784"/>
      <c r="S32" s="784"/>
      <c r="T32" s="784"/>
      <c r="U32" s="784"/>
      <c r="V32" s="784">
        <v>603</v>
      </c>
      <c r="W32" s="784"/>
      <c r="X32" s="784"/>
      <c r="Y32" s="784"/>
      <c r="Z32" s="784"/>
      <c r="AA32" s="784">
        <v>84</v>
      </c>
      <c r="AB32" s="784"/>
      <c r="AC32" s="784"/>
      <c r="AD32" s="784"/>
      <c r="AE32" s="785"/>
      <c r="AF32" s="786">
        <v>1539</v>
      </c>
      <c r="AG32" s="787"/>
      <c r="AH32" s="787"/>
      <c r="AI32" s="787"/>
      <c r="AJ32" s="788"/>
      <c r="AK32" s="834">
        <v>15</v>
      </c>
      <c r="AL32" s="830"/>
      <c r="AM32" s="830"/>
      <c r="AN32" s="830"/>
      <c r="AO32" s="830"/>
      <c r="AP32" s="830">
        <v>2423</v>
      </c>
      <c r="AQ32" s="830"/>
      <c r="AR32" s="830"/>
      <c r="AS32" s="830"/>
      <c r="AT32" s="830"/>
      <c r="AU32" s="830">
        <v>128</v>
      </c>
      <c r="AV32" s="830"/>
      <c r="AW32" s="830"/>
      <c r="AX32" s="830"/>
      <c r="AY32" s="830"/>
      <c r="AZ32" s="831" t="s">
        <v>561</v>
      </c>
      <c r="BA32" s="831"/>
      <c r="BB32" s="831"/>
      <c r="BC32" s="831"/>
      <c r="BD32" s="831"/>
      <c r="BE32" s="832" t="s">
        <v>393</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394</v>
      </c>
      <c r="C33" s="781"/>
      <c r="D33" s="781"/>
      <c r="E33" s="781"/>
      <c r="F33" s="781"/>
      <c r="G33" s="781"/>
      <c r="H33" s="781"/>
      <c r="I33" s="781"/>
      <c r="J33" s="781"/>
      <c r="K33" s="781"/>
      <c r="L33" s="781"/>
      <c r="M33" s="781"/>
      <c r="N33" s="781"/>
      <c r="O33" s="781"/>
      <c r="P33" s="782"/>
      <c r="Q33" s="783">
        <v>14</v>
      </c>
      <c r="R33" s="784"/>
      <c r="S33" s="784"/>
      <c r="T33" s="784"/>
      <c r="U33" s="784"/>
      <c r="V33" s="784">
        <v>13</v>
      </c>
      <c r="W33" s="784"/>
      <c r="X33" s="784"/>
      <c r="Y33" s="784"/>
      <c r="Z33" s="784"/>
      <c r="AA33" s="784">
        <v>1</v>
      </c>
      <c r="AB33" s="784"/>
      <c r="AC33" s="784"/>
      <c r="AD33" s="784"/>
      <c r="AE33" s="785"/>
      <c r="AF33" s="786">
        <v>78</v>
      </c>
      <c r="AG33" s="787"/>
      <c r="AH33" s="787"/>
      <c r="AI33" s="787"/>
      <c r="AJ33" s="788"/>
      <c r="AK33" s="834">
        <v>0</v>
      </c>
      <c r="AL33" s="830"/>
      <c r="AM33" s="830"/>
      <c r="AN33" s="830"/>
      <c r="AO33" s="830"/>
      <c r="AP33" s="830" t="s">
        <v>561</v>
      </c>
      <c r="AQ33" s="830"/>
      <c r="AR33" s="830"/>
      <c r="AS33" s="830"/>
      <c r="AT33" s="830"/>
      <c r="AU33" s="830" t="s">
        <v>561</v>
      </c>
      <c r="AV33" s="830"/>
      <c r="AW33" s="830"/>
      <c r="AX33" s="830"/>
      <c r="AY33" s="830"/>
      <c r="AZ33" s="831" t="s">
        <v>561</v>
      </c>
      <c r="BA33" s="831"/>
      <c r="BB33" s="831"/>
      <c r="BC33" s="831"/>
      <c r="BD33" s="831"/>
      <c r="BE33" s="832" t="s">
        <v>393</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t="s">
        <v>395</v>
      </c>
      <c r="C34" s="781"/>
      <c r="D34" s="781"/>
      <c r="E34" s="781"/>
      <c r="F34" s="781"/>
      <c r="G34" s="781"/>
      <c r="H34" s="781"/>
      <c r="I34" s="781"/>
      <c r="J34" s="781"/>
      <c r="K34" s="781"/>
      <c r="L34" s="781"/>
      <c r="M34" s="781"/>
      <c r="N34" s="781"/>
      <c r="O34" s="781"/>
      <c r="P34" s="782"/>
      <c r="Q34" s="783">
        <v>1146</v>
      </c>
      <c r="R34" s="784"/>
      <c r="S34" s="784"/>
      <c r="T34" s="784"/>
      <c r="U34" s="784"/>
      <c r="V34" s="784">
        <v>959</v>
      </c>
      <c r="W34" s="784"/>
      <c r="X34" s="784"/>
      <c r="Y34" s="784"/>
      <c r="Z34" s="784"/>
      <c r="AA34" s="784">
        <v>187</v>
      </c>
      <c r="AB34" s="784"/>
      <c r="AC34" s="784"/>
      <c r="AD34" s="784"/>
      <c r="AE34" s="785"/>
      <c r="AF34" s="786">
        <v>1282</v>
      </c>
      <c r="AG34" s="787"/>
      <c r="AH34" s="787"/>
      <c r="AI34" s="787"/>
      <c r="AJ34" s="788"/>
      <c r="AK34" s="834">
        <v>336</v>
      </c>
      <c r="AL34" s="830"/>
      <c r="AM34" s="830"/>
      <c r="AN34" s="830"/>
      <c r="AO34" s="830"/>
      <c r="AP34" s="830">
        <v>2604</v>
      </c>
      <c r="AQ34" s="830"/>
      <c r="AR34" s="830"/>
      <c r="AS34" s="830"/>
      <c r="AT34" s="830"/>
      <c r="AU34" s="830">
        <v>2067</v>
      </c>
      <c r="AV34" s="830"/>
      <c r="AW34" s="830"/>
      <c r="AX34" s="830"/>
      <c r="AY34" s="830"/>
      <c r="AZ34" s="831" t="s">
        <v>561</v>
      </c>
      <c r="BA34" s="831"/>
      <c r="BB34" s="831"/>
      <c r="BC34" s="831"/>
      <c r="BD34" s="831"/>
      <c r="BE34" s="832" t="s">
        <v>393</v>
      </c>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t="s">
        <v>396</v>
      </c>
      <c r="C35" s="781"/>
      <c r="D35" s="781"/>
      <c r="E35" s="781"/>
      <c r="F35" s="781"/>
      <c r="G35" s="781"/>
      <c r="H35" s="781"/>
      <c r="I35" s="781"/>
      <c r="J35" s="781"/>
      <c r="K35" s="781"/>
      <c r="L35" s="781"/>
      <c r="M35" s="781"/>
      <c r="N35" s="781"/>
      <c r="O35" s="781"/>
      <c r="P35" s="782"/>
      <c r="Q35" s="783">
        <v>7</v>
      </c>
      <c r="R35" s="784"/>
      <c r="S35" s="784"/>
      <c r="T35" s="784"/>
      <c r="U35" s="784"/>
      <c r="V35" s="784">
        <v>1</v>
      </c>
      <c r="W35" s="784"/>
      <c r="X35" s="784"/>
      <c r="Y35" s="784"/>
      <c r="Z35" s="784"/>
      <c r="AA35" s="784">
        <v>6</v>
      </c>
      <c r="AB35" s="784"/>
      <c r="AC35" s="784"/>
      <c r="AD35" s="784"/>
      <c r="AE35" s="785"/>
      <c r="AF35" s="786">
        <v>27</v>
      </c>
      <c r="AG35" s="787"/>
      <c r="AH35" s="787"/>
      <c r="AI35" s="787"/>
      <c r="AJ35" s="788"/>
      <c r="AK35" s="834" t="s">
        <v>561</v>
      </c>
      <c r="AL35" s="830"/>
      <c r="AM35" s="830"/>
      <c r="AN35" s="830"/>
      <c r="AO35" s="830"/>
      <c r="AP35" s="830" t="s">
        <v>561</v>
      </c>
      <c r="AQ35" s="830"/>
      <c r="AR35" s="830"/>
      <c r="AS35" s="830"/>
      <c r="AT35" s="830"/>
      <c r="AU35" s="830" t="s">
        <v>561</v>
      </c>
      <c r="AV35" s="830"/>
      <c r="AW35" s="830"/>
      <c r="AX35" s="830"/>
      <c r="AY35" s="830"/>
      <c r="AZ35" s="831" t="s">
        <v>561</v>
      </c>
      <c r="BA35" s="831"/>
      <c r="BB35" s="831"/>
      <c r="BC35" s="831"/>
      <c r="BD35" s="831"/>
      <c r="BE35" s="832" t="s">
        <v>397</v>
      </c>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398</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376</v>
      </c>
      <c r="B63" s="789" t="s">
        <v>399</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3084</v>
      </c>
      <c r="AG63" s="844"/>
      <c r="AH63" s="844"/>
      <c r="AI63" s="844"/>
      <c r="AJ63" s="845"/>
      <c r="AK63" s="846"/>
      <c r="AL63" s="841"/>
      <c r="AM63" s="841"/>
      <c r="AN63" s="841"/>
      <c r="AO63" s="841"/>
      <c r="AP63" s="844">
        <v>5027</v>
      </c>
      <c r="AQ63" s="844"/>
      <c r="AR63" s="844"/>
      <c r="AS63" s="844"/>
      <c r="AT63" s="844"/>
      <c r="AU63" s="844">
        <v>2195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401</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402</v>
      </c>
      <c r="AV66" s="734"/>
      <c r="AW66" s="734"/>
      <c r="AX66" s="734"/>
      <c r="AY66" s="735"/>
      <c r="AZ66" s="733" t="s">
        <v>364</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550</v>
      </c>
      <c r="C68" s="870"/>
      <c r="D68" s="870"/>
      <c r="E68" s="870"/>
      <c r="F68" s="870"/>
      <c r="G68" s="870"/>
      <c r="H68" s="870"/>
      <c r="I68" s="870"/>
      <c r="J68" s="870"/>
      <c r="K68" s="870"/>
      <c r="L68" s="870"/>
      <c r="M68" s="870"/>
      <c r="N68" s="870"/>
      <c r="O68" s="870"/>
      <c r="P68" s="871"/>
      <c r="Q68" s="872">
        <v>2893</v>
      </c>
      <c r="R68" s="866"/>
      <c r="S68" s="866"/>
      <c r="T68" s="866"/>
      <c r="U68" s="866"/>
      <c r="V68" s="866">
        <v>2784</v>
      </c>
      <c r="W68" s="866"/>
      <c r="X68" s="866"/>
      <c r="Y68" s="866"/>
      <c r="Z68" s="866"/>
      <c r="AA68" s="866">
        <v>109</v>
      </c>
      <c r="AB68" s="866"/>
      <c r="AC68" s="866"/>
      <c r="AD68" s="866"/>
      <c r="AE68" s="866"/>
      <c r="AF68" s="866">
        <v>85</v>
      </c>
      <c r="AG68" s="866"/>
      <c r="AH68" s="866"/>
      <c r="AI68" s="866"/>
      <c r="AJ68" s="866"/>
      <c r="AK68" s="866" t="s">
        <v>489</v>
      </c>
      <c r="AL68" s="866"/>
      <c r="AM68" s="866"/>
      <c r="AN68" s="866"/>
      <c r="AO68" s="866"/>
      <c r="AP68" s="866">
        <v>713</v>
      </c>
      <c r="AQ68" s="866"/>
      <c r="AR68" s="866"/>
      <c r="AS68" s="866"/>
      <c r="AT68" s="866"/>
      <c r="AU68" s="866">
        <v>390</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551</v>
      </c>
      <c r="C69" s="874"/>
      <c r="D69" s="874"/>
      <c r="E69" s="874"/>
      <c r="F69" s="874"/>
      <c r="G69" s="874"/>
      <c r="H69" s="874"/>
      <c r="I69" s="874"/>
      <c r="J69" s="874"/>
      <c r="K69" s="874"/>
      <c r="L69" s="874"/>
      <c r="M69" s="874"/>
      <c r="N69" s="874"/>
      <c r="O69" s="874"/>
      <c r="P69" s="875"/>
      <c r="Q69" s="876">
        <v>22067</v>
      </c>
      <c r="R69" s="830"/>
      <c r="S69" s="830"/>
      <c r="T69" s="830"/>
      <c r="U69" s="830"/>
      <c r="V69" s="830">
        <v>22647</v>
      </c>
      <c r="W69" s="830"/>
      <c r="X69" s="830"/>
      <c r="Y69" s="830"/>
      <c r="Z69" s="830"/>
      <c r="AA69" s="830">
        <v>-580</v>
      </c>
      <c r="AB69" s="830"/>
      <c r="AC69" s="830"/>
      <c r="AD69" s="830"/>
      <c r="AE69" s="830"/>
      <c r="AF69" s="830">
        <v>762</v>
      </c>
      <c r="AG69" s="830"/>
      <c r="AH69" s="830"/>
      <c r="AI69" s="830"/>
      <c r="AJ69" s="830"/>
      <c r="AK69" s="830">
        <v>1927</v>
      </c>
      <c r="AL69" s="830"/>
      <c r="AM69" s="830"/>
      <c r="AN69" s="830"/>
      <c r="AO69" s="830"/>
      <c r="AP69" s="830">
        <v>20319</v>
      </c>
      <c r="AQ69" s="830"/>
      <c r="AR69" s="830"/>
      <c r="AS69" s="830"/>
      <c r="AT69" s="830"/>
      <c r="AU69" s="830">
        <v>2798</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552</v>
      </c>
      <c r="C70" s="874"/>
      <c r="D70" s="874"/>
      <c r="E70" s="874"/>
      <c r="F70" s="874"/>
      <c r="G70" s="874"/>
      <c r="H70" s="874"/>
      <c r="I70" s="874"/>
      <c r="J70" s="874"/>
      <c r="K70" s="874"/>
      <c r="L70" s="874"/>
      <c r="M70" s="874"/>
      <c r="N70" s="874"/>
      <c r="O70" s="874"/>
      <c r="P70" s="875"/>
      <c r="Q70" s="876">
        <v>114</v>
      </c>
      <c r="R70" s="830"/>
      <c r="S70" s="830"/>
      <c r="T70" s="830"/>
      <c r="U70" s="830"/>
      <c r="V70" s="830">
        <v>111</v>
      </c>
      <c r="W70" s="830"/>
      <c r="X70" s="830"/>
      <c r="Y70" s="830"/>
      <c r="Z70" s="830"/>
      <c r="AA70" s="830">
        <v>3</v>
      </c>
      <c r="AB70" s="830"/>
      <c r="AC70" s="830"/>
      <c r="AD70" s="830"/>
      <c r="AE70" s="830"/>
      <c r="AF70" s="830">
        <v>3</v>
      </c>
      <c r="AG70" s="830"/>
      <c r="AH70" s="830"/>
      <c r="AI70" s="830"/>
      <c r="AJ70" s="830"/>
      <c r="AK70" s="830" t="s">
        <v>489</v>
      </c>
      <c r="AL70" s="830"/>
      <c r="AM70" s="830"/>
      <c r="AN70" s="830"/>
      <c r="AO70" s="830"/>
      <c r="AP70" s="830" t="s">
        <v>489</v>
      </c>
      <c r="AQ70" s="830"/>
      <c r="AR70" s="830"/>
      <c r="AS70" s="830"/>
      <c r="AT70" s="830"/>
      <c r="AU70" s="830" t="s">
        <v>489</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553</v>
      </c>
      <c r="C71" s="874"/>
      <c r="D71" s="874"/>
      <c r="E71" s="874"/>
      <c r="F71" s="874"/>
      <c r="G71" s="874"/>
      <c r="H71" s="874"/>
      <c r="I71" s="874"/>
      <c r="J71" s="874"/>
      <c r="K71" s="874"/>
      <c r="L71" s="874"/>
      <c r="M71" s="874"/>
      <c r="N71" s="874"/>
      <c r="O71" s="874"/>
      <c r="P71" s="875"/>
      <c r="Q71" s="876">
        <v>11414</v>
      </c>
      <c r="R71" s="830"/>
      <c r="S71" s="830"/>
      <c r="T71" s="830"/>
      <c r="U71" s="830"/>
      <c r="V71" s="830">
        <v>7873</v>
      </c>
      <c r="W71" s="830"/>
      <c r="X71" s="830"/>
      <c r="Y71" s="830"/>
      <c r="Z71" s="830"/>
      <c r="AA71" s="830">
        <v>3541</v>
      </c>
      <c r="AB71" s="830"/>
      <c r="AC71" s="830"/>
      <c r="AD71" s="830"/>
      <c r="AE71" s="830"/>
      <c r="AF71" s="830">
        <v>3541</v>
      </c>
      <c r="AG71" s="830"/>
      <c r="AH71" s="830"/>
      <c r="AI71" s="830"/>
      <c r="AJ71" s="830"/>
      <c r="AK71" s="830" t="s">
        <v>489</v>
      </c>
      <c r="AL71" s="830"/>
      <c r="AM71" s="830"/>
      <c r="AN71" s="830"/>
      <c r="AO71" s="830"/>
      <c r="AP71" s="830" t="s">
        <v>489</v>
      </c>
      <c r="AQ71" s="830"/>
      <c r="AR71" s="830"/>
      <c r="AS71" s="830"/>
      <c r="AT71" s="830"/>
      <c r="AU71" s="830" t="s">
        <v>489</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t="s">
        <v>554</v>
      </c>
      <c r="C72" s="874"/>
      <c r="D72" s="874"/>
      <c r="E72" s="874"/>
      <c r="F72" s="874"/>
      <c r="G72" s="874"/>
      <c r="H72" s="874"/>
      <c r="I72" s="874"/>
      <c r="J72" s="874"/>
      <c r="K72" s="874"/>
      <c r="L72" s="874"/>
      <c r="M72" s="874"/>
      <c r="N72" s="874"/>
      <c r="O72" s="874"/>
      <c r="P72" s="875"/>
      <c r="Q72" s="876">
        <v>12</v>
      </c>
      <c r="R72" s="830"/>
      <c r="S72" s="830"/>
      <c r="T72" s="830"/>
      <c r="U72" s="830"/>
      <c r="V72" s="830">
        <v>11</v>
      </c>
      <c r="W72" s="830"/>
      <c r="X72" s="830"/>
      <c r="Y72" s="830"/>
      <c r="Z72" s="830"/>
      <c r="AA72" s="830">
        <v>1</v>
      </c>
      <c r="AB72" s="830"/>
      <c r="AC72" s="830"/>
      <c r="AD72" s="830"/>
      <c r="AE72" s="830"/>
      <c r="AF72" s="830">
        <v>1</v>
      </c>
      <c r="AG72" s="830"/>
      <c r="AH72" s="830"/>
      <c r="AI72" s="830"/>
      <c r="AJ72" s="830"/>
      <c r="AK72" s="830" t="s">
        <v>489</v>
      </c>
      <c r="AL72" s="830"/>
      <c r="AM72" s="830"/>
      <c r="AN72" s="830"/>
      <c r="AO72" s="830"/>
      <c r="AP72" s="830" t="s">
        <v>489</v>
      </c>
      <c r="AQ72" s="830"/>
      <c r="AR72" s="830"/>
      <c r="AS72" s="830"/>
      <c r="AT72" s="830"/>
      <c r="AU72" s="830" t="s">
        <v>489</v>
      </c>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t="s">
        <v>555</v>
      </c>
      <c r="C73" s="874"/>
      <c r="D73" s="874"/>
      <c r="E73" s="874"/>
      <c r="F73" s="874"/>
      <c r="G73" s="874"/>
      <c r="H73" s="874"/>
      <c r="I73" s="874"/>
      <c r="J73" s="874"/>
      <c r="K73" s="874"/>
      <c r="L73" s="874"/>
      <c r="M73" s="874"/>
      <c r="N73" s="874"/>
      <c r="O73" s="874"/>
      <c r="P73" s="875"/>
      <c r="Q73" s="876">
        <v>684</v>
      </c>
      <c r="R73" s="830"/>
      <c r="S73" s="830"/>
      <c r="T73" s="830"/>
      <c r="U73" s="830"/>
      <c r="V73" s="830">
        <v>181</v>
      </c>
      <c r="W73" s="830"/>
      <c r="X73" s="830"/>
      <c r="Y73" s="830"/>
      <c r="Z73" s="830"/>
      <c r="AA73" s="830">
        <v>503</v>
      </c>
      <c r="AB73" s="830"/>
      <c r="AC73" s="830"/>
      <c r="AD73" s="830"/>
      <c r="AE73" s="830"/>
      <c r="AF73" s="830">
        <v>503</v>
      </c>
      <c r="AG73" s="830"/>
      <c r="AH73" s="830"/>
      <c r="AI73" s="830"/>
      <c r="AJ73" s="830"/>
      <c r="AK73" s="830" t="s">
        <v>489</v>
      </c>
      <c r="AL73" s="830"/>
      <c r="AM73" s="830"/>
      <c r="AN73" s="830"/>
      <c r="AO73" s="830"/>
      <c r="AP73" s="830" t="s">
        <v>489</v>
      </c>
      <c r="AQ73" s="830"/>
      <c r="AR73" s="830"/>
      <c r="AS73" s="830"/>
      <c r="AT73" s="830"/>
      <c r="AU73" s="830" t="s">
        <v>489</v>
      </c>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t="s">
        <v>556</v>
      </c>
      <c r="C74" s="874"/>
      <c r="D74" s="874"/>
      <c r="E74" s="874"/>
      <c r="F74" s="874"/>
      <c r="G74" s="874"/>
      <c r="H74" s="874"/>
      <c r="I74" s="874"/>
      <c r="J74" s="874"/>
      <c r="K74" s="874"/>
      <c r="L74" s="874"/>
      <c r="M74" s="874"/>
      <c r="N74" s="874"/>
      <c r="O74" s="874"/>
      <c r="P74" s="875"/>
      <c r="Q74" s="876">
        <v>871279</v>
      </c>
      <c r="R74" s="830"/>
      <c r="S74" s="830"/>
      <c r="T74" s="830"/>
      <c r="U74" s="830"/>
      <c r="V74" s="830">
        <v>850651</v>
      </c>
      <c r="W74" s="830"/>
      <c r="X74" s="830"/>
      <c r="Y74" s="830"/>
      <c r="Z74" s="830"/>
      <c r="AA74" s="830">
        <v>20628</v>
      </c>
      <c r="AB74" s="830"/>
      <c r="AC74" s="830"/>
      <c r="AD74" s="830"/>
      <c r="AE74" s="830"/>
      <c r="AF74" s="830">
        <v>20628</v>
      </c>
      <c r="AG74" s="830"/>
      <c r="AH74" s="830"/>
      <c r="AI74" s="830"/>
      <c r="AJ74" s="830"/>
      <c r="AK74" s="830">
        <v>10502</v>
      </c>
      <c r="AL74" s="830"/>
      <c r="AM74" s="830"/>
      <c r="AN74" s="830"/>
      <c r="AO74" s="830"/>
      <c r="AP74" s="830" t="s">
        <v>489</v>
      </c>
      <c r="AQ74" s="830"/>
      <c r="AR74" s="830"/>
      <c r="AS74" s="830"/>
      <c r="AT74" s="830"/>
      <c r="AU74" s="830" t="s">
        <v>489</v>
      </c>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376</v>
      </c>
      <c r="B88" s="789" t="s">
        <v>403</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c r="AG88" s="844"/>
      <c r="AH88" s="844"/>
      <c r="AI88" s="844"/>
      <c r="AJ88" s="844"/>
      <c r="AK88" s="841"/>
      <c r="AL88" s="841"/>
      <c r="AM88" s="841"/>
      <c r="AN88" s="841"/>
      <c r="AO88" s="841"/>
      <c r="AP88" s="844"/>
      <c r="AQ88" s="844"/>
      <c r="AR88" s="844"/>
      <c r="AS88" s="844"/>
      <c r="AT88" s="844"/>
      <c r="AU88" s="844"/>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789" t="s">
        <v>404</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c r="CS102" s="852"/>
      <c r="CT102" s="852"/>
      <c r="CU102" s="852"/>
      <c r="CV102" s="891"/>
      <c r="CW102" s="890"/>
      <c r="CX102" s="852"/>
      <c r="CY102" s="852"/>
      <c r="CZ102" s="852"/>
      <c r="DA102" s="891"/>
      <c r="DB102" s="890"/>
      <c r="DC102" s="852"/>
      <c r="DD102" s="852"/>
      <c r="DE102" s="852"/>
      <c r="DF102" s="891"/>
      <c r="DG102" s="890"/>
      <c r="DH102" s="852"/>
      <c r="DI102" s="852"/>
      <c r="DJ102" s="852"/>
      <c r="DK102" s="891"/>
      <c r="DL102" s="890"/>
      <c r="DM102" s="852"/>
      <c r="DN102" s="852"/>
      <c r="DO102" s="852"/>
      <c r="DP102" s="891"/>
      <c r="DQ102" s="890"/>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405</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406</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409</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410</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411</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412</v>
      </c>
      <c r="AB109" s="893"/>
      <c r="AC109" s="893"/>
      <c r="AD109" s="893"/>
      <c r="AE109" s="894"/>
      <c r="AF109" s="892" t="s">
        <v>413</v>
      </c>
      <c r="AG109" s="893"/>
      <c r="AH109" s="893"/>
      <c r="AI109" s="893"/>
      <c r="AJ109" s="894"/>
      <c r="AK109" s="892" t="s">
        <v>294</v>
      </c>
      <c r="AL109" s="893"/>
      <c r="AM109" s="893"/>
      <c r="AN109" s="893"/>
      <c r="AO109" s="894"/>
      <c r="AP109" s="892" t="s">
        <v>414</v>
      </c>
      <c r="AQ109" s="893"/>
      <c r="AR109" s="893"/>
      <c r="AS109" s="893"/>
      <c r="AT109" s="895"/>
      <c r="AU109" s="912" t="s">
        <v>411</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412</v>
      </c>
      <c r="BR109" s="893"/>
      <c r="BS109" s="893"/>
      <c r="BT109" s="893"/>
      <c r="BU109" s="894"/>
      <c r="BV109" s="892" t="s">
        <v>413</v>
      </c>
      <c r="BW109" s="893"/>
      <c r="BX109" s="893"/>
      <c r="BY109" s="893"/>
      <c r="BZ109" s="894"/>
      <c r="CA109" s="892" t="s">
        <v>294</v>
      </c>
      <c r="CB109" s="893"/>
      <c r="CC109" s="893"/>
      <c r="CD109" s="893"/>
      <c r="CE109" s="894"/>
      <c r="CF109" s="913" t="s">
        <v>414</v>
      </c>
      <c r="CG109" s="913"/>
      <c r="CH109" s="913"/>
      <c r="CI109" s="913"/>
      <c r="CJ109" s="913"/>
      <c r="CK109" s="892" t="s">
        <v>415</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412</v>
      </c>
      <c r="DH109" s="893"/>
      <c r="DI109" s="893"/>
      <c r="DJ109" s="893"/>
      <c r="DK109" s="894"/>
      <c r="DL109" s="892" t="s">
        <v>413</v>
      </c>
      <c r="DM109" s="893"/>
      <c r="DN109" s="893"/>
      <c r="DO109" s="893"/>
      <c r="DP109" s="894"/>
      <c r="DQ109" s="892" t="s">
        <v>294</v>
      </c>
      <c r="DR109" s="893"/>
      <c r="DS109" s="893"/>
      <c r="DT109" s="893"/>
      <c r="DU109" s="894"/>
      <c r="DV109" s="892" t="s">
        <v>414</v>
      </c>
      <c r="DW109" s="893"/>
      <c r="DX109" s="893"/>
      <c r="DY109" s="893"/>
      <c r="DZ109" s="895"/>
    </row>
    <row r="110" spans="1:131" s="230" customFormat="1" ht="26.25" customHeight="1" x14ac:dyDescent="0.15">
      <c r="A110" s="896" t="s">
        <v>416</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2960865</v>
      </c>
      <c r="AB110" s="900"/>
      <c r="AC110" s="900"/>
      <c r="AD110" s="900"/>
      <c r="AE110" s="901"/>
      <c r="AF110" s="902">
        <v>2652413</v>
      </c>
      <c r="AG110" s="900"/>
      <c r="AH110" s="900"/>
      <c r="AI110" s="900"/>
      <c r="AJ110" s="901"/>
      <c r="AK110" s="902">
        <v>2424777</v>
      </c>
      <c r="AL110" s="900"/>
      <c r="AM110" s="900"/>
      <c r="AN110" s="900"/>
      <c r="AO110" s="901"/>
      <c r="AP110" s="903">
        <v>24.8</v>
      </c>
      <c r="AQ110" s="904"/>
      <c r="AR110" s="904"/>
      <c r="AS110" s="904"/>
      <c r="AT110" s="905"/>
      <c r="AU110" s="906" t="s">
        <v>69</v>
      </c>
      <c r="AV110" s="907"/>
      <c r="AW110" s="907"/>
      <c r="AX110" s="907"/>
      <c r="AY110" s="907"/>
      <c r="AZ110" s="929" t="s">
        <v>417</v>
      </c>
      <c r="BA110" s="897"/>
      <c r="BB110" s="897"/>
      <c r="BC110" s="897"/>
      <c r="BD110" s="897"/>
      <c r="BE110" s="897"/>
      <c r="BF110" s="897"/>
      <c r="BG110" s="897"/>
      <c r="BH110" s="897"/>
      <c r="BI110" s="897"/>
      <c r="BJ110" s="897"/>
      <c r="BK110" s="897"/>
      <c r="BL110" s="897"/>
      <c r="BM110" s="897"/>
      <c r="BN110" s="897"/>
      <c r="BO110" s="897"/>
      <c r="BP110" s="898"/>
      <c r="BQ110" s="930">
        <v>17926577</v>
      </c>
      <c r="BR110" s="931"/>
      <c r="BS110" s="931"/>
      <c r="BT110" s="931"/>
      <c r="BU110" s="931"/>
      <c r="BV110" s="931">
        <v>15530447</v>
      </c>
      <c r="BW110" s="931"/>
      <c r="BX110" s="931"/>
      <c r="BY110" s="931"/>
      <c r="BZ110" s="931"/>
      <c r="CA110" s="931">
        <v>13387725</v>
      </c>
      <c r="CB110" s="931"/>
      <c r="CC110" s="931"/>
      <c r="CD110" s="931"/>
      <c r="CE110" s="931"/>
      <c r="CF110" s="944">
        <v>137.1</v>
      </c>
      <c r="CG110" s="945"/>
      <c r="CH110" s="945"/>
      <c r="CI110" s="945"/>
      <c r="CJ110" s="945"/>
      <c r="CK110" s="946" t="s">
        <v>418</v>
      </c>
      <c r="CL110" s="947"/>
      <c r="CM110" s="929" t="s">
        <v>419</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420</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421</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422</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423</v>
      </c>
      <c r="B112" s="953"/>
      <c r="C112" s="923" t="s">
        <v>424</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425</v>
      </c>
      <c r="BA112" s="923"/>
      <c r="BB112" s="923"/>
      <c r="BC112" s="923"/>
      <c r="BD112" s="923"/>
      <c r="BE112" s="923"/>
      <c r="BF112" s="923"/>
      <c r="BG112" s="923"/>
      <c r="BH112" s="923"/>
      <c r="BI112" s="923"/>
      <c r="BJ112" s="923"/>
      <c r="BK112" s="923"/>
      <c r="BL112" s="923"/>
      <c r="BM112" s="923"/>
      <c r="BN112" s="923"/>
      <c r="BO112" s="923"/>
      <c r="BP112" s="924"/>
      <c r="BQ112" s="925">
        <v>3192325</v>
      </c>
      <c r="BR112" s="926"/>
      <c r="BS112" s="926"/>
      <c r="BT112" s="926"/>
      <c r="BU112" s="926"/>
      <c r="BV112" s="926">
        <v>2665156</v>
      </c>
      <c r="BW112" s="926"/>
      <c r="BX112" s="926"/>
      <c r="BY112" s="926"/>
      <c r="BZ112" s="926"/>
      <c r="CA112" s="926">
        <v>2195746</v>
      </c>
      <c r="CB112" s="926"/>
      <c r="CC112" s="926"/>
      <c r="CD112" s="926"/>
      <c r="CE112" s="926"/>
      <c r="CF112" s="920">
        <v>22.5</v>
      </c>
      <c r="CG112" s="921"/>
      <c r="CH112" s="921"/>
      <c r="CI112" s="921"/>
      <c r="CJ112" s="921"/>
      <c r="CK112" s="948"/>
      <c r="CL112" s="949"/>
      <c r="CM112" s="922" t="s">
        <v>426</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427</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632082</v>
      </c>
      <c r="AB113" s="938"/>
      <c r="AC113" s="938"/>
      <c r="AD113" s="938"/>
      <c r="AE113" s="939"/>
      <c r="AF113" s="940">
        <v>614099</v>
      </c>
      <c r="AG113" s="938"/>
      <c r="AH113" s="938"/>
      <c r="AI113" s="938"/>
      <c r="AJ113" s="939"/>
      <c r="AK113" s="940">
        <v>565782</v>
      </c>
      <c r="AL113" s="938"/>
      <c r="AM113" s="938"/>
      <c r="AN113" s="938"/>
      <c r="AO113" s="939"/>
      <c r="AP113" s="941">
        <v>5.8</v>
      </c>
      <c r="AQ113" s="942"/>
      <c r="AR113" s="942"/>
      <c r="AS113" s="942"/>
      <c r="AT113" s="943"/>
      <c r="AU113" s="908"/>
      <c r="AV113" s="909"/>
      <c r="AW113" s="909"/>
      <c r="AX113" s="909"/>
      <c r="AY113" s="909"/>
      <c r="AZ113" s="922" t="s">
        <v>428</v>
      </c>
      <c r="BA113" s="923"/>
      <c r="BB113" s="923"/>
      <c r="BC113" s="923"/>
      <c r="BD113" s="923"/>
      <c r="BE113" s="923"/>
      <c r="BF113" s="923"/>
      <c r="BG113" s="923"/>
      <c r="BH113" s="923"/>
      <c r="BI113" s="923"/>
      <c r="BJ113" s="923"/>
      <c r="BK113" s="923"/>
      <c r="BL113" s="923"/>
      <c r="BM113" s="923"/>
      <c r="BN113" s="923"/>
      <c r="BO113" s="923"/>
      <c r="BP113" s="924"/>
      <c r="BQ113" s="925">
        <v>3176126</v>
      </c>
      <c r="BR113" s="926"/>
      <c r="BS113" s="926"/>
      <c r="BT113" s="926"/>
      <c r="BU113" s="926"/>
      <c r="BV113" s="926">
        <v>3125291</v>
      </c>
      <c r="BW113" s="926"/>
      <c r="BX113" s="926"/>
      <c r="BY113" s="926"/>
      <c r="BZ113" s="926"/>
      <c r="CA113" s="926">
        <v>3187562</v>
      </c>
      <c r="CB113" s="926"/>
      <c r="CC113" s="926"/>
      <c r="CD113" s="926"/>
      <c r="CE113" s="926"/>
      <c r="CF113" s="920">
        <v>32.6</v>
      </c>
      <c r="CG113" s="921"/>
      <c r="CH113" s="921"/>
      <c r="CI113" s="921"/>
      <c r="CJ113" s="921"/>
      <c r="CK113" s="948"/>
      <c r="CL113" s="949"/>
      <c r="CM113" s="922" t="s">
        <v>429</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430</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477708</v>
      </c>
      <c r="AB114" s="959"/>
      <c r="AC114" s="959"/>
      <c r="AD114" s="959"/>
      <c r="AE114" s="960"/>
      <c r="AF114" s="961">
        <v>481232</v>
      </c>
      <c r="AG114" s="959"/>
      <c r="AH114" s="959"/>
      <c r="AI114" s="959"/>
      <c r="AJ114" s="960"/>
      <c r="AK114" s="961">
        <v>471852</v>
      </c>
      <c r="AL114" s="959"/>
      <c r="AM114" s="959"/>
      <c r="AN114" s="959"/>
      <c r="AO114" s="960"/>
      <c r="AP114" s="962">
        <v>4.8</v>
      </c>
      <c r="AQ114" s="963"/>
      <c r="AR114" s="963"/>
      <c r="AS114" s="963"/>
      <c r="AT114" s="964"/>
      <c r="AU114" s="908"/>
      <c r="AV114" s="909"/>
      <c r="AW114" s="909"/>
      <c r="AX114" s="909"/>
      <c r="AY114" s="909"/>
      <c r="AZ114" s="922" t="s">
        <v>431</v>
      </c>
      <c r="BA114" s="923"/>
      <c r="BB114" s="923"/>
      <c r="BC114" s="923"/>
      <c r="BD114" s="923"/>
      <c r="BE114" s="923"/>
      <c r="BF114" s="923"/>
      <c r="BG114" s="923"/>
      <c r="BH114" s="923"/>
      <c r="BI114" s="923"/>
      <c r="BJ114" s="923"/>
      <c r="BK114" s="923"/>
      <c r="BL114" s="923"/>
      <c r="BM114" s="923"/>
      <c r="BN114" s="923"/>
      <c r="BO114" s="923"/>
      <c r="BP114" s="924"/>
      <c r="BQ114" s="925">
        <v>2757353</v>
      </c>
      <c r="BR114" s="926"/>
      <c r="BS114" s="926"/>
      <c r="BT114" s="926"/>
      <c r="BU114" s="926"/>
      <c r="BV114" s="926">
        <v>2654264</v>
      </c>
      <c r="BW114" s="926"/>
      <c r="BX114" s="926"/>
      <c r="BY114" s="926"/>
      <c r="BZ114" s="926"/>
      <c r="CA114" s="926">
        <v>2506479</v>
      </c>
      <c r="CB114" s="926"/>
      <c r="CC114" s="926"/>
      <c r="CD114" s="926"/>
      <c r="CE114" s="926"/>
      <c r="CF114" s="920">
        <v>25.7</v>
      </c>
      <c r="CG114" s="921"/>
      <c r="CH114" s="921"/>
      <c r="CI114" s="921"/>
      <c r="CJ114" s="921"/>
      <c r="CK114" s="948"/>
      <c r="CL114" s="949"/>
      <c r="CM114" s="922" t="s">
        <v>432</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433</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434</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435</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436</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v>78</v>
      </c>
      <c r="AB116" s="959"/>
      <c r="AC116" s="959"/>
      <c r="AD116" s="959"/>
      <c r="AE116" s="960"/>
      <c r="AF116" s="961">
        <v>48</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437</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438</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439</v>
      </c>
      <c r="Z117" s="894"/>
      <c r="AA117" s="978">
        <v>4070733</v>
      </c>
      <c r="AB117" s="979"/>
      <c r="AC117" s="979"/>
      <c r="AD117" s="979"/>
      <c r="AE117" s="980"/>
      <c r="AF117" s="981">
        <v>3747792</v>
      </c>
      <c r="AG117" s="979"/>
      <c r="AH117" s="979"/>
      <c r="AI117" s="979"/>
      <c r="AJ117" s="980"/>
      <c r="AK117" s="981">
        <v>3462411</v>
      </c>
      <c r="AL117" s="979"/>
      <c r="AM117" s="979"/>
      <c r="AN117" s="979"/>
      <c r="AO117" s="980"/>
      <c r="AP117" s="982"/>
      <c r="AQ117" s="983"/>
      <c r="AR117" s="983"/>
      <c r="AS117" s="983"/>
      <c r="AT117" s="984"/>
      <c r="AU117" s="908"/>
      <c r="AV117" s="909"/>
      <c r="AW117" s="909"/>
      <c r="AX117" s="909"/>
      <c r="AY117" s="909"/>
      <c r="AZ117" s="974" t="s">
        <v>440</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441</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415</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412</v>
      </c>
      <c r="AB118" s="893"/>
      <c r="AC118" s="893"/>
      <c r="AD118" s="893"/>
      <c r="AE118" s="894"/>
      <c r="AF118" s="892" t="s">
        <v>413</v>
      </c>
      <c r="AG118" s="893"/>
      <c r="AH118" s="893"/>
      <c r="AI118" s="893"/>
      <c r="AJ118" s="894"/>
      <c r="AK118" s="892" t="s">
        <v>294</v>
      </c>
      <c r="AL118" s="893"/>
      <c r="AM118" s="893"/>
      <c r="AN118" s="893"/>
      <c r="AO118" s="894"/>
      <c r="AP118" s="970" t="s">
        <v>414</v>
      </c>
      <c r="AQ118" s="971"/>
      <c r="AR118" s="971"/>
      <c r="AS118" s="971"/>
      <c r="AT118" s="972"/>
      <c r="AU118" s="908"/>
      <c r="AV118" s="909"/>
      <c r="AW118" s="909"/>
      <c r="AX118" s="909"/>
      <c r="AY118" s="909"/>
      <c r="AZ118" s="973" t="s">
        <v>442</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443</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7" t="s">
        <v>418</v>
      </c>
      <c r="B119" s="947"/>
      <c r="C119" s="929" t="s">
        <v>419</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177</v>
      </c>
      <c r="BA119" s="251"/>
      <c r="BB119" s="251"/>
      <c r="BC119" s="251"/>
      <c r="BD119" s="251"/>
      <c r="BE119" s="251"/>
      <c r="BF119" s="251"/>
      <c r="BG119" s="251"/>
      <c r="BH119" s="251"/>
      <c r="BI119" s="251"/>
      <c r="BJ119" s="251"/>
      <c r="BK119" s="251"/>
      <c r="BL119" s="251"/>
      <c r="BM119" s="251"/>
      <c r="BN119" s="251"/>
      <c r="BO119" s="977" t="s">
        <v>444</v>
      </c>
      <c r="BP119" s="1005"/>
      <c r="BQ119" s="999">
        <v>27052381</v>
      </c>
      <c r="BR119" s="1000"/>
      <c r="BS119" s="1000"/>
      <c r="BT119" s="1000"/>
      <c r="BU119" s="1000"/>
      <c r="BV119" s="1000">
        <v>23975158</v>
      </c>
      <c r="BW119" s="1000"/>
      <c r="BX119" s="1000"/>
      <c r="BY119" s="1000"/>
      <c r="BZ119" s="1000"/>
      <c r="CA119" s="1000">
        <v>21277512</v>
      </c>
      <c r="CB119" s="1000"/>
      <c r="CC119" s="1000"/>
      <c r="CD119" s="1000"/>
      <c r="CE119" s="1000"/>
      <c r="CF119" s="1001"/>
      <c r="CG119" s="1002"/>
      <c r="CH119" s="1002"/>
      <c r="CI119" s="1002"/>
      <c r="CJ119" s="1003"/>
      <c r="CK119" s="950"/>
      <c r="CL119" s="951"/>
      <c r="CM119" s="973" t="s">
        <v>445</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8"/>
      <c r="B120" s="949"/>
      <c r="C120" s="922" t="s">
        <v>422</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446</v>
      </c>
      <c r="AV120" s="992"/>
      <c r="AW120" s="992"/>
      <c r="AX120" s="992"/>
      <c r="AY120" s="993"/>
      <c r="AZ120" s="929" t="s">
        <v>447</v>
      </c>
      <c r="BA120" s="897"/>
      <c r="BB120" s="897"/>
      <c r="BC120" s="897"/>
      <c r="BD120" s="897"/>
      <c r="BE120" s="897"/>
      <c r="BF120" s="897"/>
      <c r="BG120" s="897"/>
      <c r="BH120" s="897"/>
      <c r="BI120" s="897"/>
      <c r="BJ120" s="897"/>
      <c r="BK120" s="897"/>
      <c r="BL120" s="897"/>
      <c r="BM120" s="897"/>
      <c r="BN120" s="897"/>
      <c r="BO120" s="897"/>
      <c r="BP120" s="898"/>
      <c r="BQ120" s="930">
        <v>9454471</v>
      </c>
      <c r="BR120" s="931"/>
      <c r="BS120" s="931"/>
      <c r="BT120" s="931"/>
      <c r="BU120" s="931"/>
      <c r="BV120" s="931">
        <v>9936393</v>
      </c>
      <c r="BW120" s="931"/>
      <c r="BX120" s="931"/>
      <c r="BY120" s="931"/>
      <c r="BZ120" s="931"/>
      <c r="CA120" s="931">
        <v>10315611</v>
      </c>
      <c r="CB120" s="931"/>
      <c r="CC120" s="931"/>
      <c r="CD120" s="931"/>
      <c r="CE120" s="931"/>
      <c r="CF120" s="944">
        <v>105.6</v>
      </c>
      <c r="CG120" s="945"/>
      <c r="CH120" s="945"/>
      <c r="CI120" s="945"/>
      <c r="CJ120" s="945"/>
      <c r="CK120" s="1006" t="s">
        <v>448</v>
      </c>
      <c r="CL120" s="1007"/>
      <c r="CM120" s="1007"/>
      <c r="CN120" s="1007"/>
      <c r="CO120" s="1008"/>
      <c r="CP120" s="1014" t="s">
        <v>395</v>
      </c>
      <c r="CQ120" s="1015"/>
      <c r="CR120" s="1015"/>
      <c r="CS120" s="1015"/>
      <c r="CT120" s="1015"/>
      <c r="CU120" s="1015"/>
      <c r="CV120" s="1015"/>
      <c r="CW120" s="1015"/>
      <c r="CX120" s="1015"/>
      <c r="CY120" s="1015"/>
      <c r="CZ120" s="1015"/>
      <c r="DA120" s="1015"/>
      <c r="DB120" s="1015"/>
      <c r="DC120" s="1015"/>
      <c r="DD120" s="1015"/>
      <c r="DE120" s="1015"/>
      <c r="DF120" s="1016"/>
      <c r="DG120" s="930">
        <v>3037259</v>
      </c>
      <c r="DH120" s="931"/>
      <c r="DI120" s="931"/>
      <c r="DJ120" s="931"/>
      <c r="DK120" s="931"/>
      <c r="DL120" s="931">
        <v>2531414</v>
      </c>
      <c r="DM120" s="931"/>
      <c r="DN120" s="931"/>
      <c r="DO120" s="931"/>
      <c r="DP120" s="931"/>
      <c r="DQ120" s="931">
        <v>2067302</v>
      </c>
      <c r="DR120" s="931"/>
      <c r="DS120" s="931"/>
      <c r="DT120" s="931"/>
      <c r="DU120" s="931"/>
      <c r="DV120" s="932">
        <v>21.2</v>
      </c>
      <c r="DW120" s="932"/>
      <c r="DX120" s="932"/>
      <c r="DY120" s="932"/>
      <c r="DZ120" s="933"/>
    </row>
    <row r="121" spans="1:130" s="230" customFormat="1" ht="26.25" customHeight="1" x14ac:dyDescent="0.15">
      <c r="A121" s="1058"/>
      <c r="B121" s="949"/>
      <c r="C121" s="974" t="s">
        <v>449</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450</v>
      </c>
      <c r="BA121" s="923"/>
      <c r="BB121" s="923"/>
      <c r="BC121" s="923"/>
      <c r="BD121" s="923"/>
      <c r="BE121" s="923"/>
      <c r="BF121" s="923"/>
      <c r="BG121" s="923"/>
      <c r="BH121" s="923"/>
      <c r="BI121" s="923"/>
      <c r="BJ121" s="923"/>
      <c r="BK121" s="923"/>
      <c r="BL121" s="923"/>
      <c r="BM121" s="923"/>
      <c r="BN121" s="923"/>
      <c r="BO121" s="923"/>
      <c r="BP121" s="924"/>
      <c r="BQ121" s="925">
        <v>358577</v>
      </c>
      <c r="BR121" s="926"/>
      <c r="BS121" s="926"/>
      <c r="BT121" s="926"/>
      <c r="BU121" s="926"/>
      <c r="BV121" s="926">
        <v>271043</v>
      </c>
      <c r="BW121" s="926"/>
      <c r="BX121" s="926"/>
      <c r="BY121" s="926"/>
      <c r="BZ121" s="926"/>
      <c r="CA121" s="926">
        <v>197673</v>
      </c>
      <c r="CB121" s="926"/>
      <c r="CC121" s="926"/>
      <c r="CD121" s="926"/>
      <c r="CE121" s="926"/>
      <c r="CF121" s="920">
        <v>2</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v>155066</v>
      </c>
      <c r="DH121" s="926"/>
      <c r="DI121" s="926"/>
      <c r="DJ121" s="926"/>
      <c r="DK121" s="926"/>
      <c r="DL121" s="926">
        <v>133742</v>
      </c>
      <c r="DM121" s="926"/>
      <c r="DN121" s="926"/>
      <c r="DO121" s="926"/>
      <c r="DP121" s="926"/>
      <c r="DQ121" s="926">
        <v>128444</v>
      </c>
      <c r="DR121" s="926"/>
      <c r="DS121" s="926"/>
      <c r="DT121" s="926"/>
      <c r="DU121" s="926"/>
      <c r="DV121" s="927">
        <v>1.3</v>
      </c>
      <c r="DW121" s="927"/>
      <c r="DX121" s="927"/>
      <c r="DY121" s="927"/>
      <c r="DZ121" s="928"/>
    </row>
    <row r="122" spans="1:130" s="230" customFormat="1" ht="26.25" customHeight="1" x14ac:dyDescent="0.15">
      <c r="A122" s="1058"/>
      <c r="B122" s="949"/>
      <c r="C122" s="922" t="s">
        <v>432</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451</v>
      </c>
      <c r="BA122" s="965"/>
      <c r="BB122" s="965"/>
      <c r="BC122" s="965"/>
      <c r="BD122" s="965"/>
      <c r="BE122" s="965"/>
      <c r="BF122" s="965"/>
      <c r="BG122" s="965"/>
      <c r="BH122" s="965"/>
      <c r="BI122" s="965"/>
      <c r="BJ122" s="965"/>
      <c r="BK122" s="965"/>
      <c r="BL122" s="965"/>
      <c r="BM122" s="965"/>
      <c r="BN122" s="965"/>
      <c r="BO122" s="965"/>
      <c r="BP122" s="966"/>
      <c r="BQ122" s="999">
        <v>21278958</v>
      </c>
      <c r="BR122" s="1000"/>
      <c r="BS122" s="1000"/>
      <c r="BT122" s="1000"/>
      <c r="BU122" s="1000"/>
      <c r="BV122" s="1000">
        <v>19297408</v>
      </c>
      <c r="BW122" s="1000"/>
      <c r="BX122" s="1000"/>
      <c r="BY122" s="1000"/>
      <c r="BZ122" s="1000"/>
      <c r="CA122" s="1000">
        <v>17690379</v>
      </c>
      <c r="CB122" s="1000"/>
      <c r="CC122" s="1000"/>
      <c r="CD122" s="1000"/>
      <c r="CE122" s="1000"/>
      <c r="CF122" s="1017">
        <v>181.1</v>
      </c>
      <c r="CG122" s="1018"/>
      <c r="CH122" s="1018"/>
      <c r="CI122" s="1018"/>
      <c r="CJ122" s="1018"/>
      <c r="CK122" s="1009"/>
      <c r="CL122" s="1010"/>
      <c r="CM122" s="1010"/>
      <c r="CN122" s="1010"/>
      <c r="CO122" s="1011"/>
      <c r="CP122" s="1019" t="s">
        <v>390</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30" customFormat="1" ht="26.25" customHeight="1" x14ac:dyDescent="0.15">
      <c r="A123" s="1058"/>
      <c r="B123" s="949"/>
      <c r="C123" s="922" t="s">
        <v>438</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177</v>
      </c>
      <c r="BA123" s="251"/>
      <c r="BB123" s="251"/>
      <c r="BC123" s="251"/>
      <c r="BD123" s="251"/>
      <c r="BE123" s="251"/>
      <c r="BF123" s="251"/>
      <c r="BG123" s="251"/>
      <c r="BH123" s="251"/>
      <c r="BI123" s="251"/>
      <c r="BJ123" s="251"/>
      <c r="BK123" s="251"/>
      <c r="BL123" s="251"/>
      <c r="BM123" s="251"/>
      <c r="BN123" s="251"/>
      <c r="BO123" s="977" t="s">
        <v>452</v>
      </c>
      <c r="BP123" s="1005"/>
      <c r="BQ123" s="1064">
        <v>31092006</v>
      </c>
      <c r="BR123" s="1031"/>
      <c r="BS123" s="1031"/>
      <c r="BT123" s="1031"/>
      <c r="BU123" s="1031"/>
      <c r="BV123" s="1031">
        <v>29504844</v>
      </c>
      <c r="BW123" s="1031"/>
      <c r="BX123" s="1031"/>
      <c r="BY123" s="1031"/>
      <c r="BZ123" s="1031"/>
      <c r="CA123" s="1031">
        <v>28203663</v>
      </c>
      <c r="CB123" s="1031"/>
      <c r="CC123" s="1031"/>
      <c r="CD123" s="1031"/>
      <c r="CE123" s="1031"/>
      <c r="CF123" s="1001"/>
      <c r="CG123" s="1002"/>
      <c r="CH123" s="1002"/>
      <c r="CI123" s="1002"/>
      <c r="CJ123" s="1003"/>
      <c r="CK123" s="1009"/>
      <c r="CL123" s="1010"/>
      <c r="CM123" s="1010"/>
      <c r="CN123" s="1010"/>
      <c r="CO123" s="1011"/>
      <c r="CP123" s="1019" t="s">
        <v>389</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8"/>
      <c r="B124" s="949"/>
      <c r="C124" s="922" t="s">
        <v>441</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60" t="s">
        <v>453</v>
      </c>
      <c r="AV124" s="1061"/>
      <c r="AW124" s="1061"/>
      <c r="AX124" s="1061"/>
      <c r="AY124" s="1061"/>
      <c r="AZ124" s="1061"/>
      <c r="BA124" s="1061"/>
      <c r="BB124" s="1061"/>
      <c r="BC124" s="1061"/>
      <c r="BD124" s="1061"/>
      <c r="BE124" s="1061"/>
      <c r="BF124" s="1061"/>
      <c r="BG124" s="1061"/>
      <c r="BH124" s="1061"/>
      <c r="BI124" s="1061"/>
      <c r="BJ124" s="1061"/>
      <c r="BK124" s="1061"/>
      <c r="BL124" s="1061"/>
      <c r="BM124" s="1061"/>
      <c r="BN124" s="1061"/>
      <c r="BO124" s="1061"/>
      <c r="BP124" s="1062"/>
      <c r="BQ124" s="1063"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454</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8"/>
      <c r="B125" s="949"/>
      <c r="C125" s="922" t="s">
        <v>443</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455</v>
      </c>
      <c r="CL125" s="1007"/>
      <c r="CM125" s="1007"/>
      <c r="CN125" s="1007"/>
      <c r="CO125" s="1008"/>
      <c r="CP125" s="929" t="s">
        <v>456</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8"/>
      <c r="B126" s="949"/>
      <c r="C126" s="922" t="s">
        <v>445</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457</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9"/>
      <c r="B127" s="951"/>
      <c r="C127" s="973" t="s">
        <v>458</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2" t="s">
        <v>459</v>
      </c>
      <c r="AY127" s="1033"/>
      <c r="AZ127" s="1033"/>
      <c r="BA127" s="1033"/>
      <c r="BB127" s="1033"/>
      <c r="BC127" s="1033"/>
      <c r="BD127" s="1033"/>
      <c r="BE127" s="1034"/>
      <c r="BF127" s="1035" t="s">
        <v>460</v>
      </c>
      <c r="BG127" s="1033"/>
      <c r="BH127" s="1033"/>
      <c r="BI127" s="1033"/>
      <c r="BJ127" s="1033"/>
      <c r="BK127" s="1033"/>
      <c r="BL127" s="1034"/>
      <c r="BM127" s="1035" t="s">
        <v>461</v>
      </c>
      <c r="BN127" s="1033"/>
      <c r="BO127" s="1033"/>
      <c r="BP127" s="1033"/>
      <c r="BQ127" s="1033"/>
      <c r="BR127" s="1033"/>
      <c r="BS127" s="1034"/>
      <c r="BT127" s="1035" t="s">
        <v>462</v>
      </c>
      <c r="BU127" s="1033"/>
      <c r="BV127" s="1033"/>
      <c r="BW127" s="1033"/>
      <c r="BX127" s="1033"/>
      <c r="BY127" s="1033"/>
      <c r="BZ127" s="1056"/>
      <c r="CA127" s="232"/>
      <c r="CB127" s="232"/>
      <c r="CC127" s="232"/>
      <c r="CD127" s="255"/>
      <c r="CE127" s="255"/>
      <c r="CF127" s="255"/>
      <c r="CG127" s="232"/>
      <c r="CH127" s="232"/>
      <c r="CI127" s="232"/>
      <c r="CJ127" s="254"/>
      <c r="CK127" s="1023"/>
      <c r="CL127" s="1010"/>
      <c r="CM127" s="1010"/>
      <c r="CN127" s="1010"/>
      <c r="CO127" s="1011"/>
      <c r="CP127" s="922" t="s">
        <v>463</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2" t="s">
        <v>464</v>
      </c>
      <c r="B128" s="1043"/>
      <c r="C128" s="1043"/>
      <c r="D128" s="1043"/>
      <c r="E128" s="1043"/>
      <c r="F128" s="1043"/>
      <c r="G128" s="1043"/>
      <c r="H128" s="1043"/>
      <c r="I128" s="1043"/>
      <c r="J128" s="1043"/>
      <c r="K128" s="1043"/>
      <c r="L128" s="1043"/>
      <c r="M128" s="1043"/>
      <c r="N128" s="1043"/>
      <c r="O128" s="1043"/>
      <c r="P128" s="1043"/>
      <c r="Q128" s="1043"/>
      <c r="R128" s="1043"/>
      <c r="S128" s="1043"/>
      <c r="T128" s="1043"/>
      <c r="U128" s="1043"/>
      <c r="V128" s="1043"/>
      <c r="W128" s="1044" t="s">
        <v>465</v>
      </c>
      <c r="X128" s="1044"/>
      <c r="Y128" s="1044"/>
      <c r="Z128" s="1045"/>
      <c r="AA128" s="1046">
        <v>90536</v>
      </c>
      <c r="AB128" s="1047"/>
      <c r="AC128" s="1047"/>
      <c r="AD128" s="1047"/>
      <c r="AE128" s="1048"/>
      <c r="AF128" s="1049">
        <v>88172</v>
      </c>
      <c r="AG128" s="1047"/>
      <c r="AH128" s="1047"/>
      <c r="AI128" s="1047"/>
      <c r="AJ128" s="1048"/>
      <c r="AK128" s="1049">
        <v>73837</v>
      </c>
      <c r="AL128" s="1047"/>
      <c r="AM128" s="1047"/>
      <c r="AN128" s="1047"/>
      <c r="AO128" s="1048"/>
      <c r="AP128" s="1050"/>
      <c r="AQ128" s="1051"/>
      <c r="AR128" s="1051"/>
      <c r="AS128" s="1051"/>
      <c r="AT128" s="1052"/>
      <c r="AU128" s="232"/>
      <c r="AV128" s="232"/>
      <c r="AW128" s="232"/>
      <c r="AX128" s="896" t="s">
        <v>466</v>
      </c>
      <c r="AY128" s="897"/>
      <c r="AZ128" s="897"/>
      <c r="BA128" s="897"/>
      <c r="BB128" s="897"/>
      <c r="BC128" s="897"/>
      <c r="BD128" s="897"/>
      <c r="BE128" s="898"/>
      <c r="BF128" s="1053" t="s">
        <v>122</v>
      </c>
      <c r="BG128" s="1054"/>
      <c r="BH128" s="1054"/>
      <c r="BI128" s="1054"/>
      <c r="BJ128" s="1054"/>
      <c r="BK128" s="1054"/>
      <c r="BL128" s="1055"/>
      <c r="BM128" s="1053">
        <v>13.04</v>
      </c>
      <c r="BN128" s="1054"/>
      <c r="BO128" s="1054"/>
      <c r="BP128" s="1054"/>
      <c r="BQ128" s="1054"/>
      <c r="BR128" s="1054"/>
      <c r="BS128" s="1055"/>
      <c r="BT128" s="1053">
        <v>20</v>
      </c>
      <c r="BU128" s="1054"/>
      <c r="BV128" s="1054"/>
      <c r="BW128" s="1054"/>
      <c r="BX128" s="1054"/>
      <c r="BY128" s="1054"/>
      <c r="BZ128" s="1076"/>
      <c r="CA128" s="255"/>
      <c r="CB128" s="255"/>
      <c r="CC128" s="255"/>
      <c r="CD128" s="255"/>
      <c r="CE128" s="255"/>
      <c r="CF128" s="255"/>
      <c r="CG128" s="232"/>
      <c r="CH128" s="232"/>
      <c r="CI128" s="232"/>
      <c r="CJ128" s="254"/>
      <c r="CK128" s="1024"/>
      <c r="CL128" s="1025"/>
      <c r="CM128" s="1025"/>
      <c r="CN128" s="1025"/>
      <c r="CO128" s="1026"/>
      <c r="CP128" s="1036" t="s">
        <v>467</v>
      </c>
      <c r="CQ128" s="726"/>
      <c r="CR128" s="726"/>
      <c r="CS128" s="726"/>
      <c r="CT128" s="726"/>
      <c r="CU128" s="726"/>
      <c r="CV128" s="726"/>
      <c r="CW128" s="726"/>
      <c r="CX128" s="726"/>
      <c r="CY128" s="726"/>
      <c r="CZ128" s="726"/>
      <c r="DA128" s="726"/>
      <c r="DB128" s="726"/>
      <c r="DC128" s="726"/>
      <c r="DD128" s="726"/>
      <c r="DE128" s="726"/>
      <c r="DF128" s="1037"/>
      <c r="DG128" s="1038" t="s">
        <v>122</v>
      </c>
      <c r="DH128" s="1039"/>
      <c r="DI128" s="1039"/>
      <c r="DJ128" s="1039"/>
      <c r="DK128" s="1039"/>
      <c r="DL128" s="1039" t="s">
        <v>122</v>
      </c>
      <c r="DM128" s="1039"/>
      <c r="DN128" s="1039"/>
      <c r="DO128" s="1039"/>
      <c r="DP128" s="1039"/>
      <c r="DQ128" s="1039" t="s">
        <v>122</v>
      </c>
      <c r="DR128" s="1039"/>
      <c r="DS128" s="1039"/>
      <c r="DT128" s="1039"/>
      <c r="DU128" s="1039"/>
      <c r="DV128" s="1040" t="s">
        <v>122</v>
      </c>
      <c r="DW128" s="1040"/>
      <c r="DX128" s="1040"/>
      <c r="DY128" s="1040"/>
      <c r="DZ128" s="1041"/>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468</v>
      </c>
      <c r="X129" s="1071"/>
      <c r="Y129" s="1071"/>
      <c r="Z129" s="1072"/>
      <c r="AA129" s="958">
        <v>12873445</v>
      </c>
      <c r="AB129" s="959"/>
      <c r="AC129" s="959"/>
      <c r="AD129" s="959"/>
      <c r="AE129" s="960"/>
      <c r="AF129" s="961">
        <v>12342346</v>
      </c>
      <c r="AG129" s="959"/>
      <c r="AH129" s="959"/>
      <c r="AI129" s="959"/>
      <c r="AJ129" s="960"/>
      <c r="AK129" s="961">
        <v>12166584</v>
      </c>
      <c r="AL129" s="959"/>
      <c r="AM129" s="959"/>
      <c r="AN129" s="959"/>
      <c r="AO129" s="960"/>
      <c r="AP129" s="1073"/>
      <c r="AQ129" s="1074"/>
      <c r="AR129" s="1074"/>
      <c r="AS129" s="1074"/>
      <c r="AT129" s="1075"/>
      <c r="AU129" s="233"/>
      <c r="AV129" s="233"/>
      <c r="AW129" s="233"/>
      <c r="AX129" s="1065" t="s">
        <v>469</v>
      </c>
      <c r="AY129" s="923"/>
      <c r="AZ129" s="923"/>
      <c r="BA129" s="923"/>
      <c r="BB129" s="923"/>
      <c r="BC129" s="923"/>
      <c r="BD129" s="923"/>
      <c r="BE129" s="924"/>
      <c r="BF129" s="1066" t="s">
        <v>122</v>
      </c>
      <c r="BG129" s="1067"/>
      <c r="BH129" s="1067"/>
      <c r="BI129" s="1067"/>
      <c r="BJ129" s="1067"/>
      <c r="BK129" s="1067"/>
      <c r="BL129" s="1068"/>
      <c r="BM129" s="1066">
        <v>18.04</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470</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471</v>
      </c>
      <c r="X130" s="1071"/>
      <c r="Y130" s="1071"/>
      <c r="Z130" s="1072"/>
      <c r="AA130" s="958">
        <v>2849419</v>
      </c>
      <c r="AB130" s="959"/>
      <c r="AC130" s="959"/>
      <c r="AD130" s="959"/>
      <c r="AE130" s="960"/>
      <c r="AF130" s="961">
        <v>2604398</v>
      </c>
      <c r="AG130" s="959"/>
      <c r="AH130" s="959"/>
      <c r="AI130" s="959"/>
      <c r="AJ130" s="960"/>
      <c r="AK130" s="961">
        <v>2399436</v>
      </c>
      <c r="AL130" s="959"/>
      <c r="AM130" s="959"/>
      <c r="AN130" s="959"/>
      <c r="AO130" s="960"/>
      <c r="AP130" s="1073"/>
      <c r="AQ130" s="1074"/>
      <c r="AR130" s="1074"/>
      <c r="AS130" s="1074"/>
      <c r="AT130" s="1075"/>
      <c r="AU130" s="233"/>
      <c r="AV130" s="233"/>
      <c r="AW130" s="233"/>
      <c r="AX130" s="1065" t="s">
        <v>472</v>
      </c>
      <c r="AY130" s="923"/>
      <c r="AZ130" s="923"/>
      <c r="BA130" s="923"/>
      <c r="BB130" s="923"/>
      <c r="BC130" s="923"/>
      <c r="BD130" s="923"/>
      <c r="BE130" s="924"/>
      <c r="BF130" s="1101">
        <v>10.7</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473</v>
      </c>
      <c r="X131" s="1108"/>
      <c r="Y131" s="1108"/>
      <c r="Z131" s="1109"/>
      <c r="AA131" s="1004">
        <v>10024026</v>
      </c>
      <c r="AB131" s="986"/>
      <c r="AC131" s="986"/>
      <c r="AD131" s="986"/>
      <c r="AE131" s="987"/>
      <c r="AF131" s="985">
        <v>9737948</v>
      </c>
      <c r="AG131" s="986"/>
      <c r="AH131" s="986"/>
      <c r="AI131" s="986"/>
      <c r="AJ131" s="987"/>
      <c r="AK131" s="985">
        <v>9767148</v>
      </c>
      <c r="AL131" s="986"/>
      <c r="AM131" s="986"/>
      <c r="AN131" s="986"/>
      <c r="AO131" s="987"/>
      <c r="AP131" s="1110"/>
      <c r="AQ131" s="1111"/>
      <c r="AR131" s="1111"/>
      <c r="AS131" s="1111"/>
      <c r="AT131" s="1112"/>
      <c r="AU131" s="233"/>
      <c r="AV131" s="233"/>
      <c r="AW131" s="233"/>
      <c r="AX131" s="1083" t="s">
        <v>474</v>
      </c>
      <c r="AY131" s="726"/>
      <c r="AZ131" s="726"/>
      <c r="BA131" s="726"/>
      <c r="BB131" s="726"/>
      <c r="BC131" s="726"/>
      <c r="BD131" s="726"/>
      <c r="BE131" s="1037"/>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475</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476</v>
      </c>
      <c r="W132" s="1094"/>
      <c r="X132" s="1094"/>
      <c r="Y132" s="1094"/>
      <c r="Z132" s="1095"/>
      <c r="AA132" s="1096">
        <v>11.28067705</v>
      </c>
      <c r="AB132" s="1097"/>
      <c r="AC132" s="1097"/>
      <c r="AD132" s="1097"/>
      <c r="AE132" s="1098"/>
      <c r="AF132" s="1099">
        <v>10.836184380000001</v>
      </c>
      <c r="AG132" s="1097"/>
      <c r="AH132" s="1097"/>
      <c r="AI132" s="1097"/>
      <c r="AJ132" s="1098"/>
      <c r="AK132" s="1099">
        <v>10.12719373</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477</v>
      </c>
      <c r="W133" s="1077"/>
      <c r="X133" s="1077"/>
      <c r="Y133" s="1077"/>
      <c r="Z133" s="1078"/>
      <c r="AA133" s="1079">
        <v>11.6</v>
      </c>
      <c r="AB133" s="1080"/>
      <c r="AC133" s="1080"/>
      <c r="AD133" s="1080"/>
      <c r="AE133" s="1081"/>
      <c r="AF133" s="1079">
        <v>11.3</v>
      </c>
      <c r="AG133" s="1080"/>
      <c r="AH133" s="1080"/>
      <c r="AI133" s="1080"/>
      <c r="AJ133" s="1081"/>
      <c r="AK133" s="1079">
        <v>10.7</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J+jhxA3jVERtsKaxFi4CLI85lInyPI2sfadfCAQdlDQ+WHqbWZCAf9iZtNXdGq/oQ6F2GJ8RtkUGgnOWRJi5g==" saltValue="R7gxmYb6s9hxACfMH9eFY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478</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LMGYpu/yHw2b8IfrvDLnUBgrn8Yd4jSANVCiIaK9IORrV7JWdZiB+fn9XpTK6rhTljgKvWlF5Pjg6gQ7L0oR8Q==" saltValue="4mFkEyGRKwdPkcX7nccy6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mIsA7WW28YSdHjlgyc9y0SHfcL1ranh1d0bU50YOg649ixWsoeHh8+hlIwkjkpPkOP5GUTMEKbS4PGY3WSfEkw==" saltValue="Fie5JK9Dai5prCaXdxlL4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481</v>
      </c>
      <c r="AP7" s="272"/>
      <c r="AQ7" s="273" t="s">
        <v>482</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483</v>
      </c>
      <c r="AQ8" s="279" t="s">
        <v>484</v>
      </c>
      <c r="AR8" s="280" t="s">
        <v>485</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486</v>
      </c>
      <c r="AL9" s="1117"/>
      <c r="AM9" s="1117"/>
      <c r="AN9" s="1118"/>
      <c r="AO9" s="281">
        <v>3550601</v>
      </c>
      <c r="AP9" s="281">
        <v>125734</v>
      </c>
      <c r="AQ9" s="282">
        <v>90328</v>
      </c>
      <c r="AR9" s="283">
        <v>39.200000000000003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487</v>
      </c>
      <c r="AL10" s="1117"/>
      <c r="AM10" s="1117"/>
      <c r="AN10" s="1118"/>
      <c r="AO10" s="284">
        <v>446404</v>
      </c>
      <c r="AP10" s="284">
        <v>15808</v>
      </c>
      <c r="AQ10" s="285">
        <v>7878</v>
      </c>
      <c r="AR10" s="286">
        <v>100.7</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488</v>
      </c>
      <c r="AL11" s="1117"/>
      <c r="AM11" s="1117"/>
      <c r="AN11" s="1118"/>
      <c r="AO11" s="284" t="s">
        <v>489</v>
      </c>
      <c r="AP11" s="284" t="s">
        <v>489</v>
      </c>
      <c r="AQ11" s="285">
        <v>2111</v>
      </c>
      <c r="AR11" s="286" t="s">
        <v>489</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490</v>
      </c>
      <c r="AL12" s="1117"/>
      <c r="AM12" s="1117"/>
      <c r="AN12" s="1118"/>
      <c r="AO12" s="284" t="s">
        <v>489</v>
      </c>
      <c r="AP12" s="284" t="s">
        <v>489</v>
      </c>
      <c r="AQ12" s="285">
        <v>26</v>
      </c>
      <c r="AR12" s="286" t="s">
        <v>489</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491</v>
      </c>
      <c r="AL13" s="1117"/>
      <c r="AM13" s="1117"/>
      <c r="AN13" s="1118"/>
      <c r="AO13" s="284">
        <v>28270</v>
      </c>
      <c r="AP13" s="284">
        <v>1001</v>
      </c>
      <c r="AQ13" s="285">
        <v>2999</v>
      </c>
      <c r="AR13" s="286">
        <v>-66.599999999999994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492</v>
      </c>
      <c r="AL14" s="1117"/>
      <c r="AM14" s="1117"/>
      <c r="AN14" s="1118"/>
      <c r="AO14" s="284">
        <v>54846</v>
      </c>
      <c r="AP14" s="284">
        <v>1942</v>
      </c>
      <c r="AQ14" s="285">
        <v>1839</v>
      </c>
      <c r="AR14" s="286">
        <v>5.6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493</v>
      </c>
      <c r="AL15" s="1120"/>
      <c r="AM15" s="1120"/>
      <c r="AN15" s="1121"/>
      <c r="AO15" s="284">
        <v>-249693</v>
      </c>
      <c r="AP15" s="284">
        <v>-8842</v>
      </c>
      <c r="AQ15" s="285">
        <v>-5426</v>
      </c>
      <c r="AR15" s="286">
        <v>63</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177</v>
      </c>
      <c r="AL16" s="1120"/>
      <c r="AM16" s="1120"/>
      <c r="AN16" s="1121"/>
      <c r="AO16" s="284">
        <v>3830428</v>
      </c>
      <c r="AP16" s="284">
        <v>135643</v>
      </c>
      <c r="AQ16" s="285">
        <v>99756</v>
      </c>
      <c r="AR16" s="286">
        <v>36</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498</v>
      </c>
      <c r="AL21" s="1123"/>
      <c r="AM21" s="1123"/>
      <c r="AN21" s="1124"/>
      <c r="AO21" s="297">
        <v>10.55</v>
      </c>
      <c r="AP21" s="298">
        <v>9.01</v>
      </c>
      <c r="AQ21" s="299">
        <v>1.54</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499</v>
      </c>
      <c r="AL22" s="1123"/>
      <c r="AM22" s="1123"/>
      <c r="AN22" s="1124"/>
      <c r="AO22" s="302">
        <v>96.5</v>
      </c>
      <c r="AP22" s="303">
        <v>97.5</v>
      </c>
      <c r="AQ22" s="304">
        <v>-1</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500</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481</v>
      </c>
      <c r="AP30" s="272"/>
      <c r="AQ30" s="273" t="s">
        <v>482</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483</v>
      </c>
      <c r="AQ31" s="279" t="s">
        <v>484</v>
      </c>
      <c r="AR31" s="280" t="s">
        <v>485</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503</v>
      </c>
      <c r="AL32" s="1131"/>
      <c r="AM32" s="1131"/>
      <c r="AN32" s="1132"/>
      <c r="AO32" s="312">
        <v>2424777</v>
      </c>
      <c r="AP32" s="312">
        <v>85866</v>
      </c>
      <c r="AQ32" s="313">
        <v>56025</v>
      </c>
      <c r="AR32" s="314">
        <v>53.3</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504</v>
      </c>
      <c r="AL33" s="1131"/>
      <c r="AM33" s="1131"/>
      <c r="AN33" s="1132"/>
      <c r="AO33" s="312" t="s">
        <v>489</v>
      </c>
      <c r="AP33" s="312" t="s">
        <v>489</v>
      </c>
      <c r="AQ33" s="313" t="s">
        <v>489</v>
      </c>
      <c r="AR33" s="314" t="s">
        <v>489</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505</v>
      </c>
      <c r="AL34" s="1131"/>
      <c r="AM34" s="1131"/>
      <c r="AN34" s="1132"/>
      <c r="AO34" s="312" t="s">
        <v>489</v>
      </c>
      <c r="AP34" s="312" t="s">
        <v>489</v>
      </c>
      <c r="AQ34" s="313" t="s">
        <v>489</v>
      </c>
      <c r="AR34" s="314" t="s">
        <v>489</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506</v>
      </c>
      <c r="AL35" s="1131"/>
      <c r="AM35" s="1131"/>
      <c r="AN35" s="1132"/>
      <c r="AO35" s="312">
        <v>565782</v>
      </c>
      <c r="AP35" s="312">
        <v>20035</v>
      </c>
      <c r="AQ35" s="313">
        <v>18604</v>
      </c>
      <c r="AR35" s="314">
        <v>7.7</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507</v>
      </c>
      <c r="AL36" s="1131"/>
      <c r="AM36" s="1131"/>
      <c r="AN36" s="1132"/>
      <c r="AO36" s="312">
        <v>471852</v>
      </c>
      <c r="AP36" s="312">
        <v>16709</v>
      </c>
      <c r="AQ36" s="313">
        <v>2667</v>
      </c>
      <c r="AR36" s="314">
        <v>526.5</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508</v>
      </c>
      <c r="AL37" s="1131"/>
      <c r="AM37" s="1131"/>
      <c r="AN37" s="1132"/>
      <c r="AO37" s="312" t="s">
        <v>489</v>
      </c>
      <c r="AP37" s="312" t="s">
        <v>489</v>
      </c>
      <c r="AQ37" s="313">
        <v>441</v>
      </c>
      <c r="AR37" s="314" t="s">
        <v>489</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509</v>
      </c>
      <c r="AL38" s="1134"/>
      <c r="AM38" s="1134"/>
      <c r="AN38" s="1135"/>
      <c r="AO38" s="315" t="s">
        <v>489</v>
      </c>
      <c r="AP38" s="315" t="s">
        <v>489</v>
      </c>
      <c r="AQ38" s="316">
        <v>6</v>
      </c>
      <c r="AR38" s="304" t="s">
        <v>489</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510</v>
      </c>
      <c r="AL39" s="1134"/>
      <c r="AM39" s="1134"/>
      <c r="AN39" s="1135"/>
      <c r="AO39" s="312">
        <v>-73837</v>
      </c>
      <c r="AP39" s="312">
        <v>-2615</v>
      </c>
      <c r="AQ39" s="313">
        <v>-4261</v>
      </c>
      <c r="AR39" s="314">
        <v>-38.6</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511</v>
      </c>
      <c r="AL40" s="1131"/>
      <c r="AM40" s="1131"/>
      <c r="AN40" s="1132"/>
      <c r="AO40" s="312">
        <v>-2399436</v>
      </c>
      <c r="AP40" s="312">
        <v>-84969</v>
      </c>
      <c r="AQ40" s="313">
        <v>-49695</v>
      </c>
      <c r="AR40" s="314">
        <v>71</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287</v>
      </c>
      <c r="AL41" s="1137"/>
      <c r="AM41" s="1137"/>
      <c r="AN41" s="1138"/>
      <c r="AO41" s="312">
        <v>989138</v>
      </c>
      <c r="AP41" s="312">
        <v>35027</v>
      </c>
      <c r="AQ41" s="313">
        <v>23786</v>
      </c>
      <c r="AR41" s="314">
        <v>47.3</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481</v>
      </c>
      <c r="AN49" s="1127" t="s">
        <v>514</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515</v>
      </c>
      <c r="AO50" s="329" t="s">
        <v>516</v>
      </c>
      <c r="AP50" s="330" t="s">
        <v>517</v>
      </c>
      <c r="AQ50" s="331" t="s">
        <v>518</v>
      </c>
      <c r="AR50" s="332" t="s">
        <v>519</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1864241</v>
      </c>
      <c r="AN51" s="334">
        <v>61693</v>
      </c>
      <c r="AO51" s="335">
        <v>15.6</v>
      </c>
      <c r="AP51" s="336">
        <v>74581</v>
      </c>
      <c r="AQ51" s="337">
        <v>7</v>
      </c>
      <c r="AR51" s="338">
        <v>8.6</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1029377</v>
      </c>
      <c r="AN52" s="342">
        <v>34065</v>
      </c>
      <c r="AO52" s="343">
        <v>-3.9</v>
      </c>
      <c r="AP52" s="344">
        <v>41563</v>
      </c>
      <c r="AQ52" s="345">
        <v>6.8</v>
      </c>
      <c r="AR52" s="346">
        <v>-10.7</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2147477</v>
      </c>
      <c r="AN53" s="334">
        <v>72201</v>
      </c>
      <c r="AO53" s="335">
        <v>17</v>
      </c>
      <c r="AP53" s="336">
        <v>76347</v>
      </c>
      <c r="AQ53" s="337">
        <v>2.4</v>
      </c>
      <c r="AR53" s="338">
        <v>14.6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1114843</v>
      </c>
      <c r="AN54" s="342">
        <v>37483</v>
      </c>
      <c r="AO54" s="343">
        <v>10</v>
      </c>
      <c r="AP54" s="344">
        <v>41762</v>
      </c>
      <c r="AQ54" s="345">
        <v>0.5</v>
      </c>
      <c r="AR54" s="346">
        <v>9.5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1695191</v>
      </c>
      <c r="AN55" s="334">
        <v>58124</v>
      </c>
      <c r="AO55" s="335">
        <v>-19.5</v>
      </c>
      <c r="AP55" s="336">
        <v>69604</v>
      </c>
      <c r="AQ55" s="337">
        <v>-8.8000000000000007</v>
      </c>
      <c r="AR55" s="338">
        <v>-10.7</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779700</v>
      </c>
      <c r="AN56" s="342">
        <v>26734</v>
      </c>
      <c r="AO56" s="343">
        <v>-28.7</v>
      </c>
      <c r="AP56" s="344">
        <v>36247</v>
      </c>
      <c r="AQ56" s="345">
        <v>-13.2</v>
      </c>
      <c r="AR56" s="346">
        <v>-15.5</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1598768</v>
      </c>
      <c r="AN57" s="334">
        <v>55753</v>
      </c>
      <c r="AO57" s="335">
        <v>-4.0999999999999996</v>
      </c>
      <c r="AP57" s="336">
        <v>68410</v>
      </c>
      <c r="AQ57" s="337">
        <v>-1.7</v>
      </c>
      <c r="AR57" s="338">
        <v>-2.4</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876813</v>
      </c>
      <c r="AN58" s="342">
        <v>30577</v>
      </c>
      <c r="AO58" s="343">
        <v>14.4</v>
      </c>
      <c r="AP58" s="344">
        <v>35086</v>
      </c>
      <c r="AQ58" s="345">
        <v>-3.2</v>
      </c>
      <c r="AR58" s="346">
        <v>17.600000000000001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1579275</v>
      </c>
      <c r="AN59" s="334">
        <v>55925</v>
      </c>
      <c r="AO59" s="335">
        <v>0.3</v>
      </c>
      <c r="AP59" s="336">
        <v>73019</v>
      </c>
      <c r="AQ59" s="337">
        <v>6.7</v>
      </c>
      <c r="AR59" s="338">
        <v>-6.4</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1110178</v>
      </c>
      <c r="AN60" s="342">
        <v>39314</v>
      </c>
      <c r="AO60" s="343">
        <v>28.6</v>
      </c>
      <c r="AP60" s="344">
        <v>39427</v>
      </c>
      <c r="AQ60" s="345">
        <v>12.4</v>
      </c>
      <c r="AR60" s="346">
        <v>16.2</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1776990</v>
      </c>
      <c r="AN61" s="349">
        <v>60739</v>
      </c>
      <c r="AO61" s="350">
        <v>1.9</v>
      </c>
      <c r="AP61" s="351">
        <v>72392</v>
      </c>
      <c r="AQ61" s="352">
        <v>1.1000000000000001</v>
      </c>
      <c r="AR61" s="338">
        <v>0.8</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982182</v>
      </c>
      <c r="AN62" s="342">
        <v>33635</v>
      </c>
      <c r="AO62" s="343">
        <v>4.0999999999999996</v>
      </c>
      <c r="AP62" s="344">
        <v>38817</v>
      </c>
      <c r="AQ62" s="345">
        <v>0.7</v>
      </c>
      <c r="AR62" s="346">
        <v>3.4</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EfwUcRMPy20JALURXW9xYjy7Z4dVgHIsNJ//TF2iL4gTM+PoHwbNkdkxa/cnupVdDD3NDa4IHnLH3CIhu3e35Q==" saltValue="9D4kiNE3hPYqhzF6FKZi4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478</v>
      </c>
    </row>
    <row r="120" spans="125:125" ht="13.5" hidden="1" customHeight="1" x14ac:dyDescent="0.15"/>
    <row r="121" spans="125:125" ht="13.5" hidden="1" customHeight="1" x14ac:dyDescent="0.15">
      <c r="DU121" s="259"/>
    </row>
  </sheetData>
  <sheetProtection algorithmName="SHA-512" hashValue="he5RzfM3Upx8YgY0Nre/liZpWTZtybTXy7VH3MubiAK7aGnMnxyuflymzAu11KnYXEBhJv3XqWGZeToOe6ydKQ==" saltValue="q65nEn7nu8jEfBxx/OE8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478</v>
      </c>
    </row>
  </sheetData>
  <sheetProtection algorithmName="SHA-512" hashValue="iRz8AgD5XvK1AQ/JF0bHiZa64S3HFqnyIxtBca9qsUwOttwAsbzzTgsnHjycfXWbtAKp3WsprC3ibz0fcrcy5w==" saltValue="Flvp0CCK8rgrwBf3gW8jm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15">
      <c r="B47" s="10"/>
      <c r="C47" s="1139" t="s">
        <v>3</v>
      </c>
      <c r="D47" s="1139"/>
      <c r="E47" s="1140"/>
      <c r="F47" s="11">
        <v>25.25</v>
      </c>
      <c r="G47" s="12">
        <v>27.63</v>
      </c>
      <c r="H47" s="12">
        <v>30.4</v>
      </c>
      <c r="I47" s="12">
        <v>36.590000000000003</v>
      </c>
      <c r="J47" s="13">
        <v>39.200000000000003</v>
      </c>
    </row>
    <row r="48" spans="2:10" ht="57.75" customHeight="1" x14ac:dyDescent="0.15">
      <c r="B48" s="14"/>
      <c r="C48" s="1141" t="s">
        <v>4</v>
      </c>
      <c r="D48" s="1141"/>
      <c r="E48" s="1142"/>
      <c r="F48" s="15">
        <v>5.0599999999999996</v>
      </c>
      <c r="G48" s="16">
        <v>6.17</v>
      </c>
      <c r="H48" s="16">
        <v>7.43</v>
      </c>
      <c r="I48" s="16">
        <v>3.97</v>
      </c>
      <c r="J48" s="17">
        <v>5.15</v>
      </c>
    </row>
    <row r="49" spans="2:10" ht="57.75" customHeight="1" thickBot="1" x14ac:dyDescent="0.2">
      <c r="B49" s="18"/>
      <c r="C49" s="1143" t="s">
        <v>5</v>
      </c>
      <c r="D49" s="1143"/>
      <c r="E49" s="1144"/>
      <c r="F49" s="19" t="s">
        <v>533</v>
      </c>
      <c r="G49" s="20">
        <v>2.37</v>
      </c>
      <c r="H49" s="20">
        <v>6.76</v>
      </c>
      <c r="I49" s="20" t="s">
        <v>534</v>
      </c>
      <c r="J49" s="21">
        <v>5.54</v>
      </c>
    </row>
    <row r="50" spans="2:10" x14ac:dyDescent="0.15"/>
  </sheetData>
  <sheetProtection algorithmName="SHA-512" hashValue="0mDwf+De2o2DDlIzxT2ttWbxYdAMICmFlJeeCC/+wfq312Vu/u7Yj7BXO4JEyHJXwbENjY68fakCtmdQO+cqhg==" saltValue="39f92bJ9k7+omkPDHMue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2025-03-06T00:16:58Z</cp:lastPrinted>
  <dcterms:created xsi:type="dcterms:W3CDTF">2025-02-19T03:39:38Z</dcterms:created>
  <dcterms:modified xsi:type="dcterms:W3CDTF">2025-03-06T00:30:23Z</dcterms:modified>
  <cp:category/>
</cp:coreProperties>
</file>