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file1i19\組織\財務部\財政課\財政係\00一般\09県調査・照会・通知\99その他\2024(R６）\20250303【照会：317（月）〆】令和５年度財政状況資料集の作成及び提出について\04 回答\"/>
    </mc:Choice>
  </mc:AlternateContent>
  <xr:revisionPtr revIDLastSave="0" documentId="13_ncr:1_{EF27DC45-030E-4459-94DB-E99E696A8115}" xr6:coauthVersionLast="47" xr6:coauthVersionMax="47" xr10:uidLastSave="{00000000-0000-0000-0000-000000000000}"/>
  <bookViews>
    <workbookView xWindow="-1932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A23" i="12" l="1"/>
  <c r="V23" i="12"/>
  <c r="Q23" i="12"/>
  <c r="BG34"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W38" i="10"/>
  <c r="BE38" i="10"/>
  <c r="AM38" i="10"/>
  <c r="C38" i="10"/>
  <c r="CO37" i="10"/>
  <c r="BW37" i="10"/>
  <c r="BE37" i="10"/>
  <c r="AM37" i="10"/>
  <c r="C37" i="10"/>
  <c r="BW36" i="10"/>
  <c r="BE36" i="10"/>
  <c r="AM36" i="10"/>
  <c r="C36" i="10"/>
  <c r="BW35" i="10"/>
  <c r="BE35" i="10"/>
  <c r="CO34" i="10"/>
  <c r="CO35" i="10" s="1"/>
  <c r="CO36" i="10" s="1"/>
  <c r="BW34" i="10"/>
  <c r="C34" i="10"/>
  <c r="C35" i="10" l="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<sst xmlns="http://schemas.openxmlformats.org/spreadsheetml/2006/main" count="1101" uniqueCount="567">
  <si>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</si>
  <si>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</si>
  <si>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</si>
  <si>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</si>
  <si>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</si>
  <si>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</si>
  <si>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</si>
  <si>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</si>
  <si>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</si>
  <si>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</si>
  <si>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</si>
  <si>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</si>
  <si>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</si>
  <si>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</si>
  <si>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</si>
  <si>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</si>
  <si>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</si>
  <si>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</si>
  <si>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</si>
  <si>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</si>
  <si>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</si>
  <si>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</si>
  <si>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</si>
  <si>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</si>
  <si>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</si>
  <si>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</si>
  <si>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</si>
  <si>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</si>
  <si>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</si>
  <si>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</si>
  <si>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</si>
  <si>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</si>
  <si>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</si>
  <si>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</si>
  <si>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</si>
  <si>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</si>
  <si>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</si>
  <si>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</si>
  <si>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</si>
  <si>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</si>
  <si>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</si>
  <si>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</si>
  <si>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</si>
  <si>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</si>
  <si>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</si>
  <si>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</si>
  <si>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</si>
  <si>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</si>
  <si>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</si>
  <si>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</si>
  <si>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</si>
  <si>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</si>
  <si>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</si>
  <si>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</si>
  <si>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</si>
  <si>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</si>
  <si>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</si>
  <si>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</si>
  <si>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</si>
  <si>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</si>
  <si>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</si>
  <si>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</si>
  <si>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</si>
  <si>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</si>
  <si>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</si>
  <si>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</si>
  <si>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</si>
  <si>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</si>
  <si>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</si>
  <si>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</si>
  <si>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</si>
  <si>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</si>
  <si>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</si>
  <si>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</si>
  <si>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</si>
  <si>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</si>
  <si>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</si>
  <si>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</si>
  <si>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</si>
  <si>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</si>
  <si>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</si>
  <si>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</si>
  <si>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</si>
  <si>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</si>
  <si>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</si>
  <si>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</si>
  <si>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</si>
  <si>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</si>
  <si>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</si>
  <si>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</si>
  <si>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</si>
  <si>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</si>
  <si>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</si>
  <si>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</si>
  <si>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丹波市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</si>
  <si>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</si>
  <si>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</si>
  <si>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</si>
  <si>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</si>
  <si>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</si>
  <si>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</si>
  <si>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</si>
  <si>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</si>
  <si>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</si>
  <si>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</si>
  <si>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</si>
  <si>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</si>
  <si>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</si>
  <si>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</si>
  <si>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</si>
  <si>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</si>
  <si>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</si>
  <si>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</si>
  <si>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</si>
  <si>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</si>
  <si>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</si>
  <si>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</si>
  <si>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</si>
  <si>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</si>
  <si>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</si>
  <si>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</si>
  <si>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</si>
  <si>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</si>
  <si>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</si>
  <si>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</si>
  <si>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</si>
  <si>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</si>
  <si>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</si>
  <si>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</si>
  <si>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</si>
  <si>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</si>
  <si>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</si>
  <si>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</si>
  <si>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</si>
  <si>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</si>
  <si>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</si>
  <si>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</si>
  <si>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</si>
  <si>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</si>
  <si>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</si>
  <si>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</si>
  <si>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</si>
  <si>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</si>
  <si>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</si>
  <si>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</si>
  <si>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</si>
  <si>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</si>
  <si>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</si>
  <si>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</si>
  <si>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</si>
  <si>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</si>
  <si>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</si>
  <si>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</si>
  <si>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</si>
  <si>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</si>
  <si>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</si>
  <si>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</si>
  <si>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</si>
  <si>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</si>
  <si>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</si>
  <si>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</si>
  <si>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</si>
  <si>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</si>
  <si>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</si>
  <si>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</si>
  <si>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</si>
  <si>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</si>
  <si>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</si>
  <si>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</si>
  <si>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</si>
  <si>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</si>
  <si>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</si>
  <si>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</si>
  <si>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</si>
  <si>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</si>
  <si>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</si>
  <si>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</si>
  <si>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</si>
  <si>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</si>
  <si>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</si>
  <si>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</si>
  <si>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</si>
  <si>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</si>
  <si>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</si>
  <si>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</si>
  <si>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</si>
  <si>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</si>
  <si>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</si>
  <si>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</si>
  <si>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</si>
  <si>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</si>
  <si>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</si>
  <si>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</si>
  <si>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</si>
  <si>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</si>
  <si>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</si>
  <si>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</si>
  <si>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</si>
  <si>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</si>
  <si>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</si>
  <si>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</si>
  <si>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</si>
  <si>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</si>
  <si>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兵庫県丹波市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</si>
  <si>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</si>
  <si>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</si>
  <si>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</si>
  <si>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</si>
  <si>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</si>
  <si>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</si>
  <si>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</si>
  <si>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</si>
  <si>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</si>
  <si>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</si>
  <si>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</si>
  <si>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</si>
  <si>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</si>
  <si>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</si>
  <si>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</si>
  <si>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</si>
  <si>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</si>
  <si>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</si>
  <si>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</si>
  <si>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</si>
  <si>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</si>
  <si>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</si>
  <si>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</si>
  <si>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</si>
  <si>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</si>
  <si>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</si>
  <si>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</si>
  <si>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</si>
  <si>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</si>
  <si>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</si>
  <si>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</si>
  <si>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</si>
  <si>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</si>
  <si>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</si>
  <si>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</si>
  <si>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</si>
  <si>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</si>
  <si>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</si>
  <si>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</si>
  <si>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</si>
  <si>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</si>
  <si>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</si>
  <si>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</si>
  <si>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</si>
  <si>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</si>
  <si>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</si>
  <si>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</si>
  <si>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</si>
  <si>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</si>
  <si>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</si>
  <si>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</si>
  <si>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</si>
  <si>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</si>
  <si>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</si>
  <si>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</si>
  <si>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</si>
  <si>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</si>
  <si>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</si>
  <si>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</si>
  <si>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</si>
  <si>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</si>
  <si>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</si>
  <si>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</si>
  <si>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</si>
  <si>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</si>
  <si>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</si>
  <si>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</si>
  <si>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</si>
  <si>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</si>
  <si>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</si>
  <si>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</si>
  <si>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</si>
  <si>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</si>
  <si>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</si>
  <si>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</si>
  <si>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</si>
  <si>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</si>
  <si>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</si>
  <si>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</si>
  <si>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</si>
  <si>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</si>
  <si>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</si>
  <si>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</si>
  <si>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</si>
  <si>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</si>
  <si>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</si>
  <si>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</si>
  <si>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</si>
  <si>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</si>
  <si>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</si>
  <si>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</si>
  <si>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</si>
  <si>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</si>
  <si>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</si>
  <si>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</si>
  <si>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</si>
  <si>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</si>
  <si>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</si>
  <si>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</si>
  <si>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</si>
  <si>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</si>
  <si>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</si>
  <si>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</si>
  <si>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</si>
  <si>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</si>
  <si>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</si>
  <si>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</si>
  <si>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</si>
  <si>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</si>
  <si>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</si>
  <si>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</si>
  <si>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</si>
  <si>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</si>
  <si>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</si>
  <si>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</si>
  <si>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</si>
  <si>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</si>
  <si>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</si>
  <si>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</si>
  <si>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</si>
  <si>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</si>
  <si>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</si>
  <si>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</si>
  <si>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</si>
  <si>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</si>
  <si>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</si>
  <si>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</si>
  <si>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</si>
  <si>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</si>
  <si>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</si>
  <si>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</si>
  <si>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</si>
  <si>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</si>
  <si>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</si>
  <si>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</si>
  <si>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</si>
  <si>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</si>
  <si>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</si>
  <si>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</si>
  <si>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</si>
  <si>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</si>
  <si>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</si>
  <si>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</si>
  <si>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</si>
  <si>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</si>
  <si>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</si>
  <si>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</si>
  <si>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</si>
  <si>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</si>
  <si>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兵庫県丹波市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</si>
  <si>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</si>
  <si>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</si>
  <si>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</si>
  <si>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</si>
  <si>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</si>
  <si>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</si>
  <si>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</si>
  <si>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</si>
  <si>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</si>
  <si>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</si>
  <si>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</si>
  <si>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</si>
  <si>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</si>
  <si>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</si>
  <si>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</si>
  <si>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</si>
  <si>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</si>
  <si>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</si>
  <si>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</si>
  <si>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</si>
  <si>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</si>
  <si>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</si>
  <si>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</si>
  <si>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</si>
  <si>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</si>
  <si>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</si>
  <si>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</si>
  <si>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</si>
  <si>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</si>
  <si>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</si>
  <si>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</si>
  <si>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</si>
  <si>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</si>
  <si>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</si>
  <si>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</si>
  <si>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</si>
  <si>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</si>
  <si>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</si>
  <si>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訪問看護ステーション特別会計</t>
    <phoneticPr fontId="5"/>
  </si>
  <si>
    <t>駐車場特別会計</t>
    <phoneticPr fontId="5"/>
  </si>
  <si>
    <t>水道事業会計</t>
    <phoneticPr fontId="5"/>
  </si>
  <si>
    <t>法適用企業</t>
    <phoneticPr fontId="5"/>
  </si>
  <si>
    <t>下水道事業会計</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</si>
  <si>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</si>
  <si>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</si>
  <si>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</si>
  <si>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</si>
  <si>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</si>
  <si>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</si>
  <si>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</si>
  <si>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</si>
  <si>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</si>
  <si>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</si>
  <si>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</si>
  <si>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</si>
  <si>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</si>
  <si>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</si>
  <si>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</si>
  <si>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</si>
  <si>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</si>
  <si>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</si>
  <si>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</si>
  <si>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</si>
  <si>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</si>
  <si>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</si>
  <si>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</si>
  <si>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</si>
  <si>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</si>
  <si>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</si>
  <si>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</si>
  <si>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</si>
  <si>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</si>
  <si>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</si>
  <si>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</si>
  <si>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</si>
  <si>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</si>
  <si>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</si>
  <si>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</si>
  <si>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</si>
  <si>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</si>
  <si>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</si>
  <si>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</si>
  <si>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</si>
  <si>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</si>
  <si>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</si>
  <si>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</si>
  <si>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</si>
  <si>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</si>
  <si>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</si>
  <si>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</si>
  <si>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</si>
  <si>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</si>
  <si>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</si>
  <si>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</si>
  <si>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</si>
  <si>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</si>
  <si>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</si>
  <si>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</si>
  <si>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</si>
  <si>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</si>
  <si>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</si>
  <si>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</si>
  <si>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</si>
  <si>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</si>
  <si>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</si>
  <si>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</si>
  <si>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</si>
  <si>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</si>
  <si>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</si>
  <si>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</si>
  <si>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</si>
  <si>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</si>
  <si>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</si>
  <si>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</si>
  <si>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</si>
  <si>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</si>
  <si>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</si>
  <si>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</si>
  <si>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</si>
  <si>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</si>
  <si>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</si>
  <si>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</si>
  <si>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</si>
  <si>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</si>
  <si>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</si>
  <si>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</si>
  <si>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</si>
  <si>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</si>
  <si>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</si>
  <si>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</si>
  <si>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</si>
  <si>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</si>
  <si>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</si>
  <si>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</si>
  <si>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</si>
  <si>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</si>
  <si>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</si>
  <si>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</si>
  <si>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</si>
  <si>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</si>
  <si>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</si>
  <si>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</si>
  <si>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</si>
  <si>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</si>
  <si>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</si>
  <si>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</si>
  <si>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</si>
  <si>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</si>
  <si>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</si>
  <si>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</si>
  <si>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</si>
  <si>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</si>
  <si>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</si>
  <si>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</si>
  <si>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</si>
  <si>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</si>
  <si>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</si>
  <si>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</si>
  <si>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</si>
  <si>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</si>
  <si>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</si>
  <si>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</si>
  <si>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</si>
  <si>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</si>
  <si>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</si>
  <si>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</si>
  <si>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</si>
  <si>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</si>
  <si>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</si>
  <si>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</si>
  <si>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</si>
  <si>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</si>
  <si>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</si>
  <si>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</si>
  <si>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</si>
  <si>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</si>
  <si>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</si>
  <si>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</si>
  <si>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</si>
  <si>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</si>
  <si>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0.51</t>
  </si>
  <si>
    <t>水道事業会計</t>
  </si>
  <si>
    <t>下水道事業会計</t>
  </si>
  <si>
    <t>一般会計</t>
  </si>
  <si>
    <t>介護保険特別会計保険事業勘定</t>
  </si>
  <si>
    <t>国民健康保険特別会計事業勘定</t>
  </si>
  <si>
    <t>国民健康保険特別会計直診勘定</t>
  </si>
  <si>
    <t>後期高齢者医療特別会計</t>
  </si>
  <si>
    <t>看護専門学校特別会計</t>
  </si>
  <si>
    <t>その他会計（赤字）</t>
  </si>
  <si>
    <t>その他会計（黒字）</t>
  </si>
  <si>
    <t>R01</t>
    <phoneticPr fontId="5"/>
  </si>
  <si>
    <t>R02</t>
    <phoneticPr fontId="5"/>
  </si>
  <si>
    <t>R03</t>
    <phoneticPr fontId="5"/>
  </si>
  <si>
    <t>R04</t>
    <phoneticPr fontId="5"/>
  </si>
  <si>
    <t>R05</t>
    <phoneticPr fontId="5"/>
  </si>
  <si>
    <t>-</t>
    <phoneticPr fontId="2"/>
  </si>
  <si>
    <t>氷上多可衛生事務組合</t>
    <rPh sb="0" eb="2">
      <t>ヒカミ</t>
    </rPh>
    <rPh sb="2" eb="4">
      <t>タカ</t>
    </rPh>
    <rPh sb="4" eb="6">
      <t>エイセイ</t>
    </rPh>
    <rPh sb="6" eb="8">
      <t>ジム</t>
    </rPh>
    <rPh sb="8" eb="10">
      <t>クミアイ</t>
    </rPh>
    <phoneticPr fontId="2"/>
  </si>
  <si>
    <t>-</t>
    <phoneticPr fontId="2"/>
  </si>
  <si>
    <t>（公財）兵庫丹波の森協会</t>
    <rPh sb="1" eb="3">
      <t>コウザイ</t>
    </rPh>
    <rPh sb="4" eb="6">
      <t>ヒョウゴ</t>
    </rPh>
    <rPh sb="6" eb="8">
      <t>タンバ</t>
    </rPh>
    <rPh sb="9" eb="10">
      <t>モリ</t>
    </rPh>
    <rPh sb="10" eb="12">
      <t>キョウカイ</t>
    </rPh>
    <phoneticPr fontId="2"/>
  </si>
  <si>
    <t>（株）タンバンベルグ</t>
    <rPh sb="1" eb="2">
      <t>カブ</t>
    </rPh>
    <phoneticPr fontId="2"/>
  </si>
  <si>
    <t>（株）まちづくり柏原</t>
    <rPh sb="1" eb="2">
      <t>カブ</t>
    </rPh>
    <rPh sb="8" eb="10">
      <t>カイバラ</t>
    </rPh>
    <phoneticPr fontId="2"/>
  </si>
  <si>
    <t>地域振興基金</t>
    <rPh sb="0" eb="2">
      <t>チイキ</t>
    </rPh>
    <rPh sb="2" eb="4">
      <t>シンコウ</t>
    </rPh>
    <rPh sb="4" eb="6">
      <t>キキン</t>
    </rPh>
    <phoneticPr fontId="5"/>
  </si>
  <si>
    <t>庁舎整備事業基金</t>
    <rPh sb="0" eb="2">
      <t>チョウシャ</t>
    </rPh>
    <rPh sb="2" eb="4">
      <t>セイビ</t>
    </rPh>
    <rPh sb="4" eb="6">
      <t>ジギョウ</t>
    </rPh>
    <rPh sb="6" eb="8">
      <t>キキン</t>
    </rPh>
    <phoneticPr fontId="2"/>
  </si>
  <si>
    <t>ふるさと寄附金基金</t>
    <rPh sb="4" eb="7">
      <t>キフキン</t>
    </rPh>
    <rPh sb="7" eb="9">
      <t>キキン</t>
    </rPh>
    <phoneticPr fontId="2"/>
  </si>
  <si>
    <t>学校等整備基金</t>
    <rPh sb="0" eb="2">
      <t>ガッコウ</t>
    </rPh>
    <rPh sb="2" eb="3">
      <t>トウ</t>
    </rPh>
    <rPh sb="3" eb="5">
      <t>セイビ</t>
    </rPh>
    <rPh sb="5" eb="7">
      <t>キキン</t>
    </rPh>
    <phoneticPr fontId="2"/>
  </si>
  <si>
    <t>情報基盤整備基金</t>
    <rPh sb="0" eb="2">
      <t>ジョウホウ</t>
    </rPh>
    <rPh sb="2" eb="4">
      <t>キバン</t>
    </rPh>
    <rPh sb="4" eb="6">
      <t>セイビ</t>
    </rPh>
    <rPh sb="6" eb="8">
      <t>キキン</t>
    </rPh>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</si>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</sst>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384C-4B9F-A465-EC7F95E294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68379</c:v>
                </c:pt>
                <c:pt idx="1">
                  <c:v>47325</c:v>
                </c:pt>
                <c:pt idx="2">
                  <c:v>46656</c:v>
                </c:pt>
                <c:pt idx="3">
                  <c:v>95320</c:v>
                </c:pt>
                <c:pt idx="4">
                  <c:v>34223</c:v>
                </c:pt>
              </c:numCache>
            </c:numRef>
          </c:val>
          <c:smooth val="0"/>
          <c:extLst>
            <c:ext xmlns:c16="http://schemas.microsoft.com/office/drawing/2014/chart" uri="{C3380CC4-5D6E-409C-BE32-E72D297353CC}">
              <c16:uniqueId val="{00000001-384C-4B9F-A465-EC7F95E294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5.73</c:v>
                </c:pt>
                <c:pt idx="1">
                  <c:v>7.98</c:v>
                </c:pt>
                <c:pt idx="2">
                  <c:v>9.0500000000000007</c:v>
                </c:pt>
                <c:pt idx="3">
                  <c:v>7.23</c:v>
                </c:pt>
                <c:pt idx="4">
                  <c:v>7.64</c:v>
                </c:pt>
              </c:numCache>
            </c:numRef>
          </c:val>
          <c:extLst>
            <c:ext xmlns:c16="http://schemas.microsoft.com/office/drawing/2014/chart" uri="{C3380CC4-5D6E-409C-BE32-E72D297353CC}">
              <c16:uniqueId val="{00000000-0ED3-40E3-8C69-1F149D0FD2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25.81</c:v>
                </c:pt>
                <c:pt idx="1">
                  <c:v>26.83</c:v>
                </c:pt>
                <c:pt idx="2">
                  <c:v>25.63</c:v>
                </c:pt>
                <c:pt idx="3">
                  <c:v>24.91</c:v>
                </c:pt>
                <c:pt idx="4">
                  <c:v>23.28</c:v>
                </c:pt>
              </c:numCache>
            </c:numRef>
          </c:val>
          <c:extLst>
            <c:ext xmlns:c16="http://schemas.microsoft.com/office/drawing/2014/chart" uri="{C3380CC4-5D6E-409C-BE32-E72D297353CC}">
              <c16:uniqueId val="{00000001-0ED3-40E3-8C69-1F149D0FD2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1.76</c:v>
                </c:pt>
                <c:pt idx="1">
                  <c:v>2.12</c:v>
                </c:pt>
                <c:pt idx="2">
                  <c:v>4.53</c:v>
                </c:pt>
                <c:pt idx="3">
                  <c:v>-0.51</c:v>
                </c:pt>
                <c:pt idx="4">
                  <c:v>4.08</c:v>
                </c:pt>
              </c:numCache>
            </c:numRef>
          </c:val>
          <c:smooth val="0"/>
          <c:extLst>
            <c:ext xmlns:c16="http://schemas.microsoft.com/office/drawing/2014/chart" uri="{C3380CC4-5D6E-409C-BE32-E72D297353CC}">
              <c16:uniqueId val="{00000002-0ED3-40E3-8C69-1F149D0FD2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0.78</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0-3306-4E1D-8B8A-F60710C2CD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06-4E1D-8B8A-F60710C2CD70}"/>
            </c:ext>
          </c:extLst>
        </c:ser>
        <c:ser>
          <c:idx val="2"/>
          <c:order val="2"/>
          <c:tx>
            <c:strRef>
              <c:f>データシート!$A$29</c:f>
              <c:strCache>
                <c:ptCount val="1"/>
                <c:pt idx="0">
                  <c:v>看護専門学校特別会計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0.06</c:v>
                </c:pt>
                <c:pt idx="4">
                  <c:v>#N/A</c:v>
                </c:pt>
                <c:pt idx="5">
                  <c:v>0.05</c:v>
                </c:pt>
                <c:pt idx="6">
                  <c:v>#N/A</c:v>
                </c:pt>
                <c:pt idx="7">
                  <c:v>0.05</c:v>
                </c:pt>
                <c:pt idx="8">
                  <c:v>#N/A</c:v>
                </c:pt>
                <c:pt idx="9">
                  <c:v>0.05</c:v>
                </c:pt>
              </c:numCache>
            </c:numRef>
          </c:val>
          <c:extLst>
            <c:ext xmlns:c16="http://schemas.microsoft.com/office/drawing/2014/chart" uri="{C3380CC4-5D6E-409C-BE32-E72D297353CC}">
              <c16:uniqueId val="{00000002-3306-4E1D-8B8A-F60710C2CD7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0.08</c:v>
                </c:pt>
                <c:pt idx="4">
                  <c:v>#N/A</c:v>
                </c:pt>
                <c:pt idx="5">
                  <c:v>0.11</c:v>
                </c:pt>
                <c:pt idx="6">
                  <c:v>#N/A</c:v>
                </c:pt>
                <c:pt idx="7">
                  <c:v>0.1</c:v>
                </c:pt>
                <c:pt idx="8">
                  <c:v>#N/A</c:v>
                </c:pt>
                <c:pt idx="9">
                  <c:v>0.1</c:v>
                </c:pt>
              </c:numCache>
            </c:numRef>
          </c:val>
          <c:extLst>
            <c:ext xmlns:c16="http://schemas.microsoft.com/office/drawing/2014/chart" uri="{C3380CC4-5D6E-409C-BE32-E72D297353CC}">
              <c16:uniqueId val="{00000003-3306-4E1D-8B8A-F60710C2CD70}"/>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0.09</c:v>
                </c:pt>
                <c:pt idx="4">
                  <c:v>#N/A</c:v>
                </c:pt>
                <c:pt idx="5">
                  <c:v>7.0000000000000007E-2</c:v>
                </c:pt>
                <c:pt idx="6">
                  <c:v>#N/A</c:v>
                </c:pt>
                <c:pt idx="7">
                  <c:v>0.11</c:v>
                </c:pt>
                <c:pt idx="8">
                  <c:v>#N/A</c:v>
                </c:pt>
                <c:pt idx="9">
                  <c:v>0.13</c:v>
                </c:pt>
              </c:numCache>
            </c:numRef>
          </c:val>
          <c:extLst>
            <c:ext xmlns:c16="http://schemas.microsoft.com/office/drawing/2014/chart" uri="{C3380CC4-5D6E-409C-BE32-E72D297353CC}">
              <c16:uniqueId val="{00000004-3306-4E1D-8B8A-F60710C2CD70}"/>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0.46</c:v>
                </c:pt>
                <c:pt idx="2">
                  <c:v>#N/A</c:v>
                </c:pt>
                <c:pt idx="3">
                  <c:v>0.62</c:v>
                </c:pt>
                <c:pt idx="4">
                  <c:v>#N/A</c:v>
                </c:pt>
                <c:pt idx="5">
                  <c:v>0.83</c:v>
                </c:pt>
                <c:pt idx="6">
                  <c:v>#N/A</c:v>
                </c:pt>
                <c:pt idx="7">
                  <c:v>0.66</c:v>
                </c:pt>
                <c:pt idx="8">
                  <c:v>#N/A</c:v>
                </c:pt>
                <c:pt idx="9">
                  <c:v>0.59</c:v>
                </c:pt>
              </c:numCache>
            </c:numRef>
          </c:val>
          <c:extLst>
            <c:ext xmlns:c16="http://schemas.microsoft.com/office/drawing/2014/chart" uri="{C3380CC4-5D6E-409C-BE32-E72D297353CC}">
              <c16:uniqueId val="{00000005-3306-4E1D-8B8A-F60710C2CD70}"/>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1.81</c:v>
                </c:pt>
                <c:pt idx="2">
                  <c:v>#N/A</c:v>
                </c:pt>
                <c:pt idx="3">
                  <c:v>1.66</c:v>
                </c:pt>
                <c:pt idx="4">
                  <c:v>#N/A</c:v>
                </c:pt>
                <c:pt idx="5">
                  <c:v>2.5</c:v>
                </c:pt>
                <c:pt idx="6">
                  <c:v>#N/A</c:v>
                </c:pt>
                <c:pt idx="7">
                  <c:v>2.4700000000000002</c:v>
                </c:pt>
                <c:pt idx="8">
                  <c:v>#N/A</c:v>
                </c:pt>
                <c:pt idx="9">
                  <c:v>1.83</c:v>
                </c:pt>
              </c:numCache>
            </c:numRef>
          </c:val>
          <c:extLst>
            <c:ext xmlns:c16="http://schemas.microsoft.com/office/drawing/2014/chart" uri="{C3380CC4-5D6E-409C-BE32-E72D297353CC}">
              <c16:uniqueId val="{00000006-3306-4E1D-8B8A-F60710C2CD7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5.66</c:v>
                </c:pt>
                <c:pt idx="2">
                  <c:v>#N/A</c:v>
                </c:pt>
                <c:pt idx="3">
                  <c:v>7.9</c:v>
                </c:pt>
                <c:pt idx="4">
                  <c:v>#N/A</c:v>
                </c:pt>
                <c:pt idx="5">
                  <c:v>8.99</c:v>
                </c:pt>
                <c:pt idx="6">
                  <c:v>#N/A</c:v>
                </c:pt>
                <c:pt idx="7">
                  <c:v>7.17</c:v>
                </c:pt>
                <c:pt idx="8">
                  <c:v>#N/A</c:v>
                </c:pt>
                <c:pt idx="9">
                  <c:v>7.58</c:v>
                </c:pt>
              </c:numCache>
            </c:numRef>
          </c:val>
          <c:extLst>
            <c:ext xmlns:c16="http://schemas.microsoft.com/office/drawing/2014/chart" uri="{C3380CC4-5D6E-409C-BE32-E72D297353CC}">
              <c16:uniqueId val="{00000007-3306-4E1D-8B8A-F60710C2CD7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14.31</c:v>
                </c:pt>
                <c:pt idx="2">
                  <c:v>#N/A</c:v>
                </c:pt>
                <c:pt idx="3">
                  <c:v>15.06</c:v>
                </c:pt>
                <c:pt idx="4">
                  <c:v>#N/A</c:v>
                </c:pt>
                <c:pt idx="5">
                  <c:v>13.77</c:v>
                </c:pt>
                <c:pt idx="6">
                  <c:v>#N/A</c:v>
                </c:pt>
                <c:pt idx="7">
                  <c:v>13.39</c:v>
                </c:pt>
                <c:pt idx="8">
                  <c:v>#N/A</c:v>
                </c:pt>
                <c:pt idx="9">
                  <c:v>12.64</c:v>
                </c:pt>
              </c:numCache>
            </c:numRef>
          </c:val>
          <c:extLst>
            <c:ext xmlns:c16="http://schemas.microsoft.com/office/drawing/2014/chart" uri="{C3380CC4-5D6E-409C-BE32-E72D297353CC}">
              <c16:uniqueId val="{00000008-3306-4E1D-8B8A-F60710C2CD7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18.29</c:v>
                </c:pt>
                <c:pt idx="2">
                  <c:v>#N/A</c:v>
                </c:pt>
                <c:pt idx="3">
                  <c:v>17.71</c:v>
                </c:pt>
                <c:pt idx="4">
                  <c:v>#N/A</c:v>
                </c:pt>
                <c:pt idx="5">
                  <c:v>17.829999999999998</c:v>
                </c:pt>
                <c:pt idx="6">
                  <c:v>#N/A</c:v>
                </c:pt>
                <c:pt idx="7">
                  <c:v>18.2</c:v>
                </c:pt>
                <c:pt idx="8">
                  <c:v>#N/A</c:v>
                </c:pt>
                <c:pt idx="9">
                  <c:v>17.559999999999999</c:v>
                </c:pt>
              </c:numCache>
            </c:numRef>
          </c:val>
          <c:extLst>
            <c:ext xmlns:c16="http://schemas.microsoft.com/office/drawing/2014/chart" uri="{C3380CC4-5D6E-409C-BE32-E72D297353CC}">
              <c16:uniqueId val="{00000009-3306-4E1D-8B8A-F60710C2CD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5277</c:v>
                </c:pt>
                <c:pt idx="5">
                  <c:v>5203</c:v>
                </c:pt>
                <c:pt idx="8">
                  <c:v>4915</c:v>
                </c:pt>
                <c:pt idx="11">
                  <c:v>4652</c:v>
                </c:pt>
                <c:pt idx="14">
                  <c:v>4566</c:v>
                </c:pt>
              </c:numCache>
            </c:numRef>
          </c:val>
          <c:extLst>
            <c:ext xmlns:c16="http://schemas.microsoft.com/office/drawing/2014/chart" uri="{C3380CC4-5D6E-409C-BE32-E72D297353CC}">
              <c16:uniqueId val="{00000000-9F24-4451-8222-39DDCB1531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24-4451-8222-39DDCB1531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2-9F24-4451-8222-39DDCB1531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16</c:v>
                </c:pt>
                <c:pt idx="6">
                  <c:v>23</c:v>
                </c:pt>
                <c:pt idx="9">
                  <c:v>23</c:v>
                </c:pt>
                <c:pt idx="12">
                  <c:v>23</c:v>
                </c:pt>
              </c:numCache>
            </c:numRef>
          </c:val>
          <c:extLst>
            <c:ext xmlns:c16="http://schemas.microsoft.com/office/drawing/2014/chart" uri="{C3380CC4-5D6E-409C-BE32-E72D297353CC}">
              <c16:uniqueId val="{00000003-9F24-4451-8222-39DDCB1531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1627</c:v>
                </c:pt>
                <c:pt idx="3">
                  <c:v>1507</c:v>
                </c:pt>
                <c:pt idx="6">
                  <c:v>1561</c:v>
                </c:pt>
                <c:pt idx="9">
                  <c:v>1283</c:v>
                </c:pt>
                <c:pt idx="12">
                  <c:v>1261</c:v>
                </c:pt>
              </c:numCache>
            </c:numRef>
          </c:val>
          <c:extLst>
            <c:ext xmlns:c16="http://schemas.microsoft.com/office/drawing/2014/chart" uri="{C3380CC4-5D6E-409C-BE32-E72D297353CC}">
              <c16:uniqueId val="{00000004-9F24-4451-8222-39DDCB1531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24-4451-8222-39DDCB1531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24-4451-8222-39DDCB1531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4573</c:v>
                </c:pt>
                <c:pt idx="3">
                  <c:v>4521</c:v>
                </c:pt>
                <c:pt idx="6">
                  <c:v>4531</c:v>
                </c:pt>
                <c:pt idx="9">
                  <c:v>4477</c:v>
                </c:pt>
                <c:pt idx="12">
                  <c:v>4340</c:v>
                </c:pt>
              </c:numCache>
            </c:numRef>
          </c:val>
          <c:extLst>
            <c:ext xmlns:c16="http://schemas.microsoft.com/office/drawing/2014/chart" uri="{C3380CC4-5D6E-409C-BE32-E72D297353CC}">
              <c16:uniqueId val="{00000007-9F24-4451-8222-39DDCB1531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931</c:v>
                </c:pt>
                <c:pt idx="2">
                  <c:v>#N/A</c:v>
                </c:pt>
                <c:pt idx="3">
                  <c:v>#N/A</c:v>
                </c:pt>
                <c:pt idx="4">
                  <c:v>842</c:v>
                </c:pt>
                <c:pt idx="5">
                  <c:v>#N/A</c:v>
                </c:pt>
                <c:pt idx="6">
                  <c:v>#N/A</c:v>
                </c:pt>
                <c:pt idx="7">
                  <c:v>1200</c:v>
                </c:pt>
                <c:pt idx="8">
                  <c:v>#N/A</c:v>
                </c:pt>
                <c:pt idx="9">
                  <c:v>#N/A</c:v>
                </c:pt>
                <c:pt idx="10">
                  <c:v>1131</c:v>
                </c:pt>
                <c:pt idx="11">
                  <c:v>#N/A</c:v>
                </c:pt>
                <c:pt idx="12">
                  <c:v>#N/A</c:v>
                </c:pt>
                <c:pt idx="13">
                  <c:v>1058</c:v>
                </c:pt>
                <c:pt idx="14">
                  <c:v>#N/A</c:v>
                </c:pt>
              </c:numCache>
            </c:numRef>
          </c:val>
          <c:smooth val="0"/>
          <c:extLst>
            <c:ext xmlns:c16="http://schemas.microsoft.com/office/drawing/2014/chart" uri="{C3380CC4-5D6E-409C-BE32-E72D297353CC}">
              <c16:uniqueId val="{00000008-9F24-4451-8222-39DDCB1531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48949</c:v>
                </c:pt>
                <c:pt idx="5">
                  <c:v>46030</c:v>
                </c:pt>
                <c:pt idx="8">
                  <c:v>43564</c:v>
                </c:pt>
                <c:pt idx="11">
                  <c:v>41329</c:v>
                </c:pt>
                <c:pt idx="14">
                  <c:v>38631</c:v>
                </c:pt>
              </c:numCache>
            </c:numRef>
          </c:val>
          <c:extLst>
            <c:ext xmlns:c16="http://schemas.microsoft.com/office/drawing/2014/chart" uri="{C3380CC4-5D6E-409C-BE32-E72D297353CC}">
              <c16:uniqueId val="{00000000-CC63-45EA-8C20-6A18B13E99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565</c:v>
                </c:pt>
                <c:pt idx="5">
                  <c:v>484</c:v>
                </c:pt>
                <c:pt idx="8">
                  <c:v>394</c:v>
                </c:pt>
                <c:pt idx="11">
                  <c:v>299</c:v>
                </c:pt>
                <c:pt idx="14">
                  <c:v>291</c:v>
                </c:pt>
              </c:numCache>
            </c:numRef>
          </c:val>
          <c:extLst>
            <c:ext xmlns:c16="http://schemas.microsoft.com/office/drawing/2014/chart" uri="{C3380CC4-5D6E-409C-BE32-E72D297353CC}">
              <c16:uniqueId val="{00000001-CC63-45EA-8C20-6A18B13E99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14475</c:v>
                </c:pt>
                <c:pt idx="5">
                  <c:v>14938</c:v>
                </c:pt>
                <c:pt idx="8">
                  <c:v>16155</c:v>
                </c:pt>
                <c:pt idx="11">
                  <c:v>17442</c:v>
                </c:pt>
                <c:pt idx="14">
                  <c:v>17205</c:v>
                </c:pt>
              </c:numCache>
            </c:numRef>
          </c:val>
          <c:extLst>
            <c:ext xmlns:c16="http://schemas.microsoft.com/office/drawing/2014/chart" uri="{C3380CC4-5D6E-409C-BE32-E72D297353CC}">
              <c16:uniqueId val="{00000002-CC63-45EA-8C20-6A18B13E99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63-45EA-8C20-6A18B13E99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63-45EA-8C20-6A18B13E99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63-45EA-8C20-6A18B13E99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4828</c:v>
                </c:pt>
                <c:pt idx="3">
                  <c:v>4801</c:v>
                </c:pt>
                <c:pt idx="6">
                  <c:v>4731</c:v>
                </c:pt>
                <c:pt idx="9">
                  <c:v>4586</c:v>
                </c:pt>
                <c:pt idx="12">
                  <c:v>4493</c:v>
                </c:pt>
              </c:numCache>
            </c:numRef>
          </c:val>
          <c:extLst>
            <c:ext xmlns:c16="http://schemas.microsoft.com/office/drawing/2014/chart" uri="{C3380CC4-5D6E-409C-BE32-E72D297353CC}">
              <c16:uniqueId val="{00000006-CC63-45EA-8C20-6A18B13E99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218</c:v>
                </c:pt>
                <c:pt idx="3">
                  <c:v>292</c:v>
                </c:pt>
                <c:pt idx="6">
                  <c:v>274</c:v>
                </c:pt>
                <c:pt idx="9">
                  <c:v>253</c:v>
                </c:pt>
                <c:pt idx="12">
                  <c:v>232</c:v>
                </c:pt>
              </c:numCache>
            </c:numRef>
          </c:val>
          <c:extLst>
            <c:ext xmlns:c16="http://schemas.microsoft.com/office/drawing/2014/chart" uri="{C3380CC4-5D6E-409C-BE32-E72D297353CC}">
              <c16:uniqueId val="{00000007-CC63-45EA-8C20-6A18B13E99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21569</c:v>
                </c:pt>
                <c:pt idx="3">
                  <c:v>18681</c:v>
                </c:pt>
                <c:pt idx="6">
                  <c:v>17352</c:v>
                </c:pt>
                <c:pt idx="9">
                  <c:v>15641</c:v>
                </c:pt>
                <c:pt idx="12">
                  <c:v>14583</c:v>
                </c:pt>
              </c:numCache>
            </c:numRef>
          </c:val>
          <c:extLst>
            <c:ext xmlns:c16="http://schemas.microsoft.com/office/drawing/2014/chart" uri="{C3380CC4-5D6E-409C-BE32-E72D297353CC}">
              <c16:uniqueId val="{00000008-CC63-45EA-8C20-6A18B13E99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CC63-45EA-8C20-6A18B13E99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37129</c:v>
                </c:pt>
                <c:pt idx="3">
                  <c:v>35586</c:v>
                </c:pt>
                <c:pt idx="6">
                  <c:v>33179</c:v>
                </c:pt>
                <c:pt idx="9">
                  <c:v>31670</c:v>
                </c:pt>
                <c:pt idx="12">
                  <c:v>27909</c:v>
                </c:pt>
              </c:numCache>
            </c:numRef>
          </c:val>
          <c:extLst>
            <c:ext xmlns:c16="http://schemas.microsoft.com/office/drawing/2014/chart" uri="{C3380CC4-5D6E-409C-BE32-E72D297353CC}">
              <c16:uniqueId val="{0000000A-CC63-45EA-8C20-6A18B13E99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C63-45EA-8C20-6A18B13E99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5500</c:v>
                </c:pt>
                <c:pt idx="1">
                  <c:v>5182</c:v>
                </c:pt>
                <c:pt idx="2">
                  <c:v>4880</c:v>
                </c:pt>
              </c:numCache>
            </c:numRef>
          </c:val>
          <c:extLst>
            <c:ext xmlns:c16="http://schemas.microsoft.com/office/drawing/2014/chart" uri="{C3380CC4-5D6E-409C-BE32-E72D297353CC}">
              <c16:uniqueId val="{00000000-FEFE-4B52-83BA-519DA7CA20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1207</c:v>
                </c:pt>
                <c:pt idx="1">
                  <c:v>1208</c:v>
                </c:pt>
                <c:pt idx="2">
                  <c:v>1305</c:v>
                </c:pt>
              </c:numCache>
            </c:numRef>
          </c:val>
          <c:extLst>
            <c:ext xmlns:c16="http://schemas.microsoft.com/office/drawing/2014/chart" uri="{C3380CC4-5D6E-409C-BE32-E72D297353CC}">
              <c16:uniqueId val="{00000001-FEFE-4B52-83BA-519DA7CA20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9971</c:v>
                </c:pt>
                <c:pt idx="1">
                  <c:v>10940</c:v>
                </c:pt>
                <c:pt idx="2">
                  <c:v>10611</c:v>
                </c:pt>
              </c:numCache>
            </c:numRef>
          </c:val>
          <c:extLst>
            <c:ext xmlns:c16="http://schemas.microsoft.com/office/drawing/2014/chart" uri="{C3380CC4-5D6E-409C-BE32-E72D297353CC}">
              <c16:uniqueId val="{00000002-FEFE-4B52-83BA-519DA7CA20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年度の単年度数値は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となっており、単年度で比較すると</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その主な要因としては、分子である下水道事業に対する繰出金の減少等があげられる。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市債残高の推移や公債費の動向を十分に管理するとともに、特別会計にかかる公債費繰出額や公債費に準ずる債務負担行為等も管理を徹底し、今後も実質公債費比率を抑制する必要がある。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満期一括償還地方債の借入はない。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将来負担比率は、公債費充当可能財源等が将来負担額を上回るため、該当しない。前年度から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54.0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当該比率の改善は、分子である公営企業債等繰入見込額が約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億円減少したことが主な要因にあげられる。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今後も、継続的に地方債の繰上償還を実施し、地方債現在高の累増の抑制に努める。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地域振興基金を約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万円、ふるさと寄附金基金を約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万円、学校等整備基金を約１億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万円、情報基盤整備基金を約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9,900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万円取り崩した一方で、地域振興基金に約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万円、ふるさと寄附金基金に約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万円、学校等整備基金に約２億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万円、情報基盤整備基金に約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8,100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万円を積み立てたことなどにより、基金全体としては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約５</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財政収支見通しの中で、今後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年間の収支の単純累計額は、約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赤字となり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、単年度では令和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年度以降で収支不足となり、令和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年度までに累計</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8,600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万円の赤字を見込んでいる。財政調整基金についても取り崩しが増えていくため厳しい見通しであるが、平成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年度の豪雨災害の事例（約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億円取崩）もあるため、災害に備えるための基金残高は維持していく必要がある。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地域振興基金：市民連携の強化及び均衡ある地域振興を図るための事業に要する経費に充当する基金</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庁舎整備事業基金：新庁舎建設事業に要する経費に充当する基金</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ふるさと寄附金基金：市のまちづくりに対する寄附金を財源とし寄附者の意向を反映した事業を推進するために要する経費に充当する基金</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学校等整備基金：学校等の新築、改築及び改修に要する経費に充当する基金</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情報基盤整備基金：情報基盤の整備及び更新に要する経費に充当する基金</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地域振興基金を約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情報基盤整備</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基金を約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9,900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万円取り崩した一方で、</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ふるさと寄附金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基金に約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学校整備</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基金に約２億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万円を積み立てたこと等により、基金全体としては約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地域振興基金：地域振興を図る事業に令和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億円の充当を予定しており、今後も事業を継続するため、引き続き、基金を積み立てていく。</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庁舎整備事業基金：令和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年度予算において、基金の積立予定はない。</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約３億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万円を積み立てたことにより約３億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万円の減額となった。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財政調基金の残高は、標準財政規模の約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％を目安として積立等を行っている。平成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年度の豪雨災害では約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億円を取り崩したため、こうした災害にも備えるために</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％を目安としている。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取り崩しをせずに約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9,700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万円を積み立てたことにより増額となった。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令和６年度予算において積立予定はないが、今後、繰り上げ償還等が必要となったときは基金積立を順次行っていく。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60,897
59,654
493.21
36,942,753
35,117,651
1,601,690
20,964,651
27,908,513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台で推移し、全国平均、兵庫県平均よりも低い値となっており、類似団体内でも下位に位置している。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年度に制定した第２次行政改革大綱、平成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策定した第３次行政改革プランに基づき、定員管理化による人件費の抑制や、効果的・効率的な行政サービスを維持するため、徹底した事務事業の見直しによる経常経費の削減、補助金に終期を設定するなどの見直し、市税徴収強化の取り組みを通じて、財政基盤の強化と健全化に努めている。しかし、現時点で大きな効果は表れていない。今後も施策、予算を見直し、数値の改善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71261</xdr:rowOff>
    </xdr:from>
    <xdr:to>
      <xdr:col>23</xdr:col>
      <xdr:colOff>133350</xdr:colOff>
      <xdr:row>44</xdr:row>
      <xdr:rowOff>71261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15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71261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57855</xdr:rowOff>
    </xdr:from>
    <xdr:to>
      <xdr:col>15</xdr:col>
      <xdr:colOff>82550</xdr:colOff>
      <xdr:row>44</xdr:row>
      <xdr:rowOff>71261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57855</xdr:rowOff>
    </xdr:from>
    <xdr:to>
      <xdr:col>11</xdr:col>
      <xdr:colOff>31750</xdr:colOff>
      <xdr:row>44</xdr:row>
      <xdr:rowOff>57855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01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20461</xdr:rowOff>
    </xdr:from>
    <xdr:to>
      <xdr:col>23</xdr:col>
      <xdr:colOff>184150</xdr:colOff>
      <xdr:row>44</xdr:row>
      <xdr:rowOff>122061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163988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3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7055</xdr:rowOff>
    </xdr:from>
    <xdr:to>
      <xdr:col>11</xdr:col>
      <xdr:colOff>82550</xdr:colOff>
      <xdr:row>44</xdr:row>
      <xdr:rowOff>108655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93432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7055</xdr:rowOff>
    </xdr:from>
    <xdr:to>
      <xdr:col>7</xdr:col>
      <xdr:colOff>31750</xdr:colOff>
      <xdr:row>44</xdr:row>
      <xdr:rowOff>108655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93432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前年度より</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1.4</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改善</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90.9%</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歳入では</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が増</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歳出では</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物件費や</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の経常経費が</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減額</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となったことにより、経常経費充当一般財源等が</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今後も経常一般財源の</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が見込</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みにくいこと</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から、経常経費充当一般財源の抑制が必要となる。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62</xdr:row>
      <xdr:rowOff>145796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4056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167894</xdr:rowOff>
    </xdr:from>
    <xdr:to>
      <xdr:col>19</xdr:col>
      <xdr:colOff>133350</xdr:colOff>
      <xdr:row>62</xdr:row>
      <xdr:rowOff>145796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83444"/>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167894</xdr:rowOff>
    </xdr:from>
    <xdr:to>
      <xdr:col>15</xdr:col>
      <xdr:colOff>82550</xdr:colOff>
      <xdr:row>62</xdr:row>
      <xdr:rowOff>78232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83444"/>
          <a:ext cx="8890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37338</xdr:rowOff>
    </xdr:from>
    <xdr:to>
      <xdr:col>11</xdr:col>
      <xdr:colOff>31750</xdr:colOff>
      <xdr:row>62</xdr:row>
      <xdr:rowOff>78232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95788"/>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147845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117094</xdr:rowOff>
    </xdr:from>
    <xdr:to>
      <xdr:col>15</xdr:col>
      <xdr:colOff>133350</xdr:colOff>
      <xdr:row>60</xdr:row>
      <xdr:rowOff>47244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57421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27432</xdr:rowOff>
    </xdr:from>
    <xdr:to>
      <xdr:col>11</xdr:col>
      <xdr:colOff>82550</xdr:colOff>
      <xdr:row>62</xdr:row>
      <xdr:rowOff>129032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139209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157988</xdr:rowOff>
    </xdr:from>
    <xdr:to>
      <xdr:col>7</xdr:col>
      <xdr:colOff>31750</xdr:colOff>
      <xdr:row>61</xdr:row>
      <xdr:rowOff>88138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98315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人件費については、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最低賃金の引上げ、人事院勧告に基づく給与改定等により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、前年度対比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ポイント増加となった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。この傾向は今後も続くことが見込まれ、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類似団体内平均値を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％上回る結果であるため、今後も</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引き続き人件費の抑制を図る必要があ</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る。</a:t>
          </a:r>
          <a:endPar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物件費については、委託料や備品購入費の増加により、前年度対比２億</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3,881</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万７千円の増額となっている。</a:t>
          </a:r>
          <a:endPar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今後も定員適正化計画に基づいた職員数の削減に引き続き取り組み、行政サービスの適正化を進めることで人件費・物件費の抑制</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に努める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164671</xdr:rowOff>
    </xdr:from>
    <xdr:to>
      <xdr:col>23</xdr:col>
      <xdr:colOff>133350</xdr:colOff>
      <xdr:row>84</xdr:row>
      <xdr:rowOff>61033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95021"/>
          <a:ext cx="838200" cy="6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152316</xdr:rowOff>
    </xdr:from>
    <xdr:to>
      <xdr:col>19</xdr:col>
      <xdr:colOff>133350</xdr:colOff>
      <xdr:row>83</xdr:row>
      <xdr:rowOff>164671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82666"/>
          <a:ext cx="889000" cy="1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101402</xdr:rowOff>
    </xdr:from>
    <xdr:to>
      <xdr:col>15</xdr:col>
      <xdr:colOff>82550</xdr:colOff>
      <xdr:row>83</xdr:row>
      <xdr:rowOff>152316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31752"/>
          <a:ext cx="889000" cy="5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24040</xdr:rowOff>
    </xdr:from>
    <xdr:to>
      <xdr:col>11</xdr:col>
      <xdr:colOff>31750</xdr:colOff>
      <xdr:row>83</xdr:row>
      <xdr:rowOff>101402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54390"/>
          <a:ext cx="889000" cy="7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10233</xdr:rowOff>
    </xdr:from>
    <xdr:to>
      <xdr:col>23</xdr:col>
      <xdr:colOff>184150</xdr:colOff>
      <xdr:row>84</xdr:row>
      <xdr:rowOff>111833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1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153760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8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113871</xdr:rowOff>
    </xdr:from>
    <xdr:to>
      <xdr:col>19</xdr:col>
      <xdr:colOff>184150</xdr:colOff>
      <xdr:row>84</xdr:row>
      <xdr:rowOff>44021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28798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30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101516</xdr:rowOff>
    </xdr:from>
    <xdr:to>
      <xdr:col>15</xdr:col>
      <xdr:colOff>133350</xdr:colOff>
      <xdr:row>84</xdr:row>
      <xdr:rowOff>31666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16443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1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50602</xdr:rowOff>
    </xdr:from>
    <xdr:to>
      <xdr:col>11</xdr:col>
      <xdr:colOff>82550</xdr:colOff>
      <xdr:row>83</xdr:row>
      <xdr:rowOff>152202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8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136979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6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144690</xdr:rowOff>
    </xdr:from>
    <xdr:to>
      <xdr:col>7</xdr:col>
      <xdr:colOff>31750</xdr:colOff>
      <xdr:row>83</xdr:row>
      <xdr:rowOff>74840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0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59617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8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人事院勧告に準拠し給与改定を行っているが、類似団体の平均を常に下回っている。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今後も人事院勧告に対応し、給与の適正化を図る必要がある。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151493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015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85</xdr:row>
      <xdr:rowOff>14514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532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83457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83457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職員数に増減がな</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いものの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、人口が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61,717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60,897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人に減少したことにより、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0.13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人の増となっている。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引き続き、業務に支障がないよう、人口減少もふまえつつ、定員適正化計画に基づき適正な定員管理を行う。</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9207</xdr:rowOff>
    </xdr:from>
    <xdr:to>
      <xdr:col>81</xdr:col>
      <xdr:colOff>44450</xdr:colOff>
      <xdr:row>64</xdr:row>
      <xdr:rowOff>35348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82007"/>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9207</xdr:rowOff>
    </xdr:from>
    <xdr:to>
      <xdr:col>77</xdr:col>
      <xdr:colOff>44450</xdr:colOff>
      <xdr:row>64</xdr:row>
      <xdr:rowOff>17251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98200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166581</xdr:rowOff>
    </xdr:from>
    <xdr:to>
      <xdr:col>72</xdr:col>
      <xdr:colOff>203200</xdr:colOff>
      <xdr:row>64</xdr:row>
      <xdr:rowOff>17251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67931"/>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152506</xdr:rowOff>
    </xdr:from>
    <xdr:to>
      <xdr:col>68</xdr:col>
      <xdr:colOff>152400</xdr:colOff>
      <xdr:row>63</xdr:row>
      <xdr:rowOff>166581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5385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155998</xdr:rowOff>
    </xdr:from>
    <xdr:to>
      <xdr:col>81</xdr:col>
      <xdr:colOff>95250</xdr:colOff>
      <xdr:row>64</xdr:row>
      <xdr:rowOff>86148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128075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129857</xdr:rowOff>
    </xdr:from>
    <xdr:to>
      <xdr:col>77</xdr:col>
      <xdr:colOff>95250</xdr:colOff>
      <xdr:row>64</xdr:row>
      <xdr:rowOff>60007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44784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137901</xdr:rowOff>
    </xdr:from>
    <xdr:to>
      <xdr:col>73</xdr:col>
      <xdr:colOff>44450</xdr:colOff>
      <xdr:row>64</xdr:row>
      <xdr:rowOff>68051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3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52828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2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115781</xdr:rowOff>
    </xdr:from>
    <xdr:to>
      <xdr:col>68</xdr:col>
      <xdr:colOff>203200</xdr:colOff>
      <xdr:row>64</xdr:row>
      <xdr:rowOff>45931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30708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101706</xdr:rowOff>
    </xdr:from>
    <xdr:to>
      <xdr:col>64</xdr:col>
      <xdr:colOff>152400</xdr:colOff>
      <xdr:row>64</xdr:row>
      <xdr:rowOff>31856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16633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％となっている。類似団体内平均よりも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ポイント低い値となって</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、全国平均、兵庫県平均よりも高い値となっている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地方債発行に許可を要する</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％以下の水準内である。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年度の単年度数値は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％となっており、単年度で比較すると</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ている。主な要因としては、分子である下水道事業に対する繰出金の減少等があげられる。今後も、市債残高の推移や公債費の動向を十分に管理するとともに、特別会計にかかる公債費繰出額や公債費に準ずる債務負担行為等も管理を徹底し、実質公債費比率を抑制することが必要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59436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884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30480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498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124714</xdr:rowOff>
    </xdr:from>
    <xdr:to>
      <xdr:col>72</xdr:col>
      <xdr:colOff>203200</xdr:colOff>
      <xdr:row>39</xdr:row>
      <xdr:rowOff>163322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112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124714</xdr:rowOff>
    </xdr:from>
    <xdr:to>
      <xdr:col>68</xdr:col>
      <xdr:colOff>152400</xdr:colOff>
      <xdr:row>39</xdr:row>
      <xdr:rowOff>163322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112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152163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112522</xdr:rowOff>
    </xdr:from>
    <xdr:to>
      <xdr:col>73</xdr:col>
      <xdr:colOff>44450</xdr:colOff>
      <xdr:row>40</xdr:row>
      <xdr:rowOff>42672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73914</xdr:rowOff>
    </xdr:from>
    <xdr:to>
      <xdr:col>68</xdr:col>
      <xdr:colOff>203200</xdr:colOff>
      <xdr:row>40</xdr:row>
      <xdr:rowOff>4064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14241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将来負担比率は、公債費充当可能財源等が将来負担額を上回るため、該当しない。前年度から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54.0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当該比率の改善は、分子である公営企業債等繰入見込額が約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億円減少したことが主な要因にあげられる。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今後も、継続的に地方債の繰上償還を実施し、地方債現在高の累増の抑制に努める。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60,897
59,654
493.21
36,942,753
35,117,651
1,601,690
20,964,651
27,908,513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最低賃金の引上げ、人事院勧告に基づく給与改定等により人件費の占める割合は増加している。この傾向は今後も続くことが見込まれるため、物価指数の状況等を踏まえつつ、</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引き続き人件費の抑制を図る必要がある。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97608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3062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6169</xdr:rowOff>
    </xdr:from>
    <xdr:to>
      <xdr:col>19</xdr:col>
      <xdr:colOff>187325</xdr:colOff>
      <xdr:row>36</xdr:row>
      <xdr:rowOff>58420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83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6169</xdr:rowOff>
    </xdr:from>
    <xdr:to>
      <xdr:col>15</xdr:col>
      <xdr:colOff>98425</xdr:colOff>
      <xdr:row>36</xdr:row>
      <xdr:rowOff>97608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7836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14333</xdr:rowOff>
    </xdr:from>
    <xdr:to>
      <xdr:col>11</xdr:col>
      <xdr:colOff>9525</xdr:colOff>
      <xdr:row>36</xdr:row>
      <xdr:rowOff>97608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15083"/>
          <a:ext cx="889000" cy="2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46808</xdr:rowOff>
    </xdr:from>
    <xdr:to>
      <xdr:col>24</xdr:col>
      <xdr:colOff>76200</xdr:colOff>
      <xdr:row>36</xdr:row>
      <xdr:rowOff>148408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18885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9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126819</xdr:rowOff>
    </xdr:from>
    <xdr:to>
      <xdr:col>15</xdr:col>
      <xdr:colOff>149225</xdr:colOff>
      <xdr:row>36</xdr:row>
      <xdr:rowOff>56969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41746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46808</xdr:rowOff>
    </xdr:from>
    <xdr:to>
      <xdr:col>11</xdr:col>
      <xdr:colOff>60325</xdr:colOff>
      <xdr:row>36</xdr:row>
      <xdr:rowOff>148408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133185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134983</xdr:rowOff>
    </xdr:from>
    <xdr:to>
      <xdr:col>6</xdr:col>
      <xdr:colOff>171450</xdr:colOff>
      <xdr:row>35</xdr:row>
      <xdr:rowOff>65133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75310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3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％となっている。全国平均、類似団体内平均よりも低い値となっているが、兵庫県平均よりも高い値となっている。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主な要因として、委託料の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、需用費の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額があげられる。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今後も事務の効率化を図り、経常経費の削減に取り組む必要がある。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96520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58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168910</xdr:rowOff>
    </xdr:from>
    <xdr:to>
      <xdr:col>78</xdr:col>
      <xdr:colOff>69850</xdr:colOff>
      <xdr:row>14</xdr:row>
      <xdr:rowOff>96520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97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168910</xdr:rowOff>
    </xdr:from>
    <xdr:to>
      <xdr:col>73</xdr:col>
      <xdr:colOff>180975</xdr:colOff>
      <xdr:row>14</xdr:row>
      <xdr:rowOff>20320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9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20320</xdr:rowOff>
    </xdr:from>
    <xdr:to>
      <xdr:col>69</xdr:col>
      <xdr:colOff>92075</xdr:colOff>
      <xdr:row>14</xdr:row>
      <xdr:rowOff>149860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206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24147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118110</xdr:rowOff>
    </xdr:from>
    <xdr:to>
      <xdr:col>74</xdr:col>
      <xdr:colOff>31750</xdr:colOff>
      <xdr:row>14</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58437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140970</xdr:rowOff>
    </xdr:from>
    <xdr:to>
      <xdr:col>69</xdr:col>
      <xdr:colOff>142875</xdr:colOff>
      <xdr:row>14</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81297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％となっている。全国平均、兵庫県平均、類似団体内平均よりも低い値となっている。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710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54</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189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107242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9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となっている。全国平均、兵庫県平均、類似団体内平均よりも高い値となっている。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21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59</xdr:row>
      <xdr:rowOff>19050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07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59</xdr:row>
      <xdr:rowOff>6350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07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6350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3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％となっている。兵庫県平均より高い値となっているが、全国平均</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類似団体内平均よりも低い値となっている。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主な要因としては、水道事業への繰出金、</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下水道事業会計への繰出金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額があげられる。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85852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031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85852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44704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12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76708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12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％となっている。全国平均、兵庫県平均、類似団体内平均よりも高い値となっている。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今後も、公債費の増加に備え、繰上償還を行うことによる後年の公債費削減や市債残高の圧縮に積極的に取り組む必要がある。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154432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001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154432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001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79</xdr:row>
      <xdr:rowOff>14987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001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14987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5458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103632</xdr:rowOff>
    </xdr:from>
    <xdr:to>
      <xdr:col>20</xdr:col>
      <xdr:colOff>38100</xdr:colOff>
      <xdr:row>79</xdr:row>
      <xdr:rowOff>33782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18559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135637</xdr:rowOff>
    </xdr:from>
    <xdr:to>
      <xdr:col>11</xdr:col>
      <xdr:colOff>60325</xdr:colOff>
      <xdr:row>79</xdr:row>
      <xdr:rowOff>65787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50564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70.9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％となっている。全国平均、兵庫県平均、類似団体内平均よりも低い値となっている。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今後も引き続き、人件費の抑制や行政サービスの適正化等により、経常経費の抑制を図っていく必要がある。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64135</xdr:rowOff>
    </xdr:from>
    <xdr:to>
      <xdr:col>82</xdr:col>
      <xdr:colOff>107950</xdr:colOff>
      <xdr:row>74</xdr:row>
      <xdr:rowOff>109855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7514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24130</xdr:rowOff>
    </xdr:from>
    <xdr:to>
      <xdr:col>78</xdr:col>
      <xdr:colOff>69850</xdr:colOff>
      <xdr:row>74</xdr:row>
      <xdr:rowOff>109855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3998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74</xdr:row>
      <xdr:rowOff>29845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3998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92710</xdr:rowOff>
    </xdr:from>
    <xdr:to>
      <xdr:col>69</xdr:col>
      <xdr:colOff>92075</xdr:colOff>
      <xdr:row>74</xdr:row>
      <xdr:rowOff>29845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60856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13335</xdr:rowOff>
    </xdr:from>
    <xdr:to>
      <xdr:col>82</xdr:col>
      <xdr:colOff>158750</xdr:colOff>
      <xdr:row>74</xdr:row>
      <xdr:rowOff>114935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29862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54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59055</xdr:rowOff>
    </xdr:from>
    <xdr:to>
      <xdr:col>78</xdr:col>
      <xdr:colOff>120650</xdr:colOff>
      <xdr:row>74</xdr:row>
      <xdr:rowOff>160655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170832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1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144780</xdr:rowOff>
    </xdr:from>
    <xdr:to>
      <xdr:col>74</xdr:col>
      <xdr:colOff>31750</xdr:colOff>
      <xdr:row>73</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85107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150495</xdr:rowOff>
    </xdr:from>
    <xdr:to>
      <xdr:col>69</xdr:col>
      <xdr:colOff>142875</xdr:colOff>
      <xdr:row>74</xdr:row>
      <xdr:rowOff>80645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90822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3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41910</xdr:rowOff>
    </xdr:from>
    <xdr:to>
      <xdr:col>65</xdr:col>
      <xdr:colOff>53975</xdr:colOff>
      <xdr:row>73</xdr:row>
      <xdr:rowOff>143510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153687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138278</xdr:rowOff>
    </xdr:from>
    <xdr:to>
      <xdr:col>29</xdr:col>
      <xdr:colOff>127000</xdr:colOff>
      <xdr:row>15</xdr:row>
      <xdr:rowOff>43104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86203"/>
          <a:ext cx="647700" cy="76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43104</xdr:rowOff>
    </xdr:from>
    <xdr:to>
      <xdr:col>26</xdr:col>
      <xdr:colOff>50800</xdr:colOff>
      <xdr:row>15</xdr:row>
      <xdr:rowOff>57220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62479"/>
          <a:ext cx="698500" cy="14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57220</xdr:rowOff>
    </xdr:from>
    <xdr:to>
      <xdr:col>22</xdr:col>
      <xdr:colOff>114300</xdr:colOff>
      <xdr:row>15</xdr:row>
      <xdr:rowOff>98139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76595"/>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98139</xdr:rowOff>
    </xdr:from>
    <xdr:to>
      <xdr:col>18</xdr:col>
      <xdr:colOff>177800</xdr:colOff>
      <xdr:row>16</xdr:row>
      <xdr:rowOff>9652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17514"/>
          <a:ext cx="698500" cy="82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87478</xdr:rowOff>
    </xdr:from>
    <xdr:to>
      <xdr:col>29</xdr:col>
      <xdr:colOff>177800</xdr:colOff>
      <xdr:row>15</xdr:row>
      <xdr:rowOff>17628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35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104005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8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163754</xdr:rowOff>
    </xdr:from>
    <xdr:to>
      <xdr:col>26</xdr:col>
      <xdr:colOff>101600</xdr:colOff>
      <xdr:row>15</xdr:row>
      <xdr:rowOff>93904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1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104081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80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6420</xdr:rowOff>
    </xdr:from>
    <xdr:to>
      <xdr:col>22</xdr:col>
      <xdr:colOff>165100</xdr:colOff>
      <xdr:row>15</xdr:row>
      <xdr:rowOff>108020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25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118197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94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47339</xdr:rowOff>
    </xdr:from>
    <xdr:to>
      <xdr:col>19</xdr:col>
      <xdr:colOff>38100</xdr:colOff>
      <xdr:row>15</xdr:row>
      <xdr:rowOff>148939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66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159116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3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130302</xdr:rowOff>
    </xdr:from>
    <xdr:to>
      <xdr:col>15</xdr:col>
      <xdr:colOff>101600</xdr:colOff>
      <xdr:row>16</xdr:row>
      <xdr:rowOff>60452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9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70629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75336</xdr:rowOff>
    </xdr:from>
    <xdr:to>
      <xdr:col>29</xdr:col>
      <xdr:colOff>127000</xdr:colOff>
      <xdr:row>35</xdr:row>
      <xdr:rowOff>106720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85686"/>
          <a:ext cx="647700" cy="31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91497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1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47153</xdr:rowOff>
    </xdr:from>
    <xdr:to>
      <xdr:col>26</xdr:col>
      <xdr:colOff>50800</xdr:colOff>
      <xdr:row>35</xdr:row>
      <xdr:rowOff>75336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57503"/>
          <a:ext cx="698500" cy="28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47153</xdr:rowOff>
    </xdr:from>
    <xdr:to>
      <xdr:col>22</xdr:col>
      <xdr:colOff>114300</xdr:colOff>
      <xdr:row>35</xdr:row>
      <xdr:rowOff>238883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57503"/>
          <a:ext cx="698500" cy="191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198258</xdr:rowOff>
    </xdr:from>
    <xdr:to>
      <xdr:col>18</xdr:col>
      <xdr:colOff>177800</xdr:colOff>
      <xdr:row>35</xdr:row>
      <xdr:rowOff>238883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08608"/>
          <a:ext cx="698500" cy="40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55920</xdr:rowOff>
    </xdr:from>
    <xdr:to>
      <xdr:col>29</xdr:col>
      <xdr:colOff>177800</xdr:colOff>
      <xdr:row>35</xdr:row>
      <xdr:rowOff>157520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6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243897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1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24536</xdr:rowOff>
    </xdr:from>
    <xdr:to>
      <xdr:col>26</xdr:col>
      <xdr:colOff>101600</xdr:colOff>
      <xdr:row>35</xdr:row>
      <xdr:rowOff>126136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34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136313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339253</xdr:rowOff>
    </xdr:from>
    <xdr:to>
      <xdr:col>22</xdr:col>
      <xdr:colOff>165100</xdr:colOff>
      <xdr:row>35</xdr:row>
      <xdr:rowOff>97953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06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108130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7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188083</xdr:rowOff>
    </xdr:from>
    <xdr:to>
      <xdr:col>19</xdr:col>
      <xdr:colOff>38100</xdr:colOff>
      <xdr:row>35</xdr:row>
      <xdr:rowOff>289683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98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299860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67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147458</xdr:rowOff>
    </xdr:from>
    <xdr:to>
      <xdr:col>15</xdr:col>
      <xdr:colOff>101600</xdr:colOff>
      <xdr:row>35</xdr:row>
      <xdr:rowOff>249058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57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259235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2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60,897
59,654
493.21
36,942,753
35,117,651
1,601,690
20,964,651
27,908,513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149435</xdr:rowOff>
    </xdr:from>
    <xdr:to>
      <xdr:col>24</xdr:col>
      <xdr:colOff>63500</xdr:colOff>
      <xdr:row>33</xdr:row>
      <xdr:rowOff>64205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35835"/>
          <a:ext cx="838200" cy="8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64205</xdr:rowOff>
    </xdr:from>
    <xdr:to>
      <xdr:col>19</xdr:col>
      <xdr:colOff>177800</xdr:colOff>
      <xdr:row>33</xdr:row>
      <xdr:rowOff>75978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22055"/>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75978</xdr:rowOff>
    </xdr:from>
    <xdr:to>
      <xdr:col>15</xdr:col>
      <xdr:colOff>50800</xdr:colOff>
      <xdr:row>33</xdr:row>
      <xdr:rowOff>120078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3828"/>
          <a:ext cx="889000" cy="4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120078</xdr:rowOff>
    </xdr:from>
    <xdr:to>
      <xdr:col>10</xdr:col>
      <xdr:colOff>114300</xdr:colOff>
      <xdr:row>35</xdr:row>
      <xdr:rowOff>41192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77928"/>
          <a:ext cx="889000" cy="26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98635</xdr:rowOff>
    </xdr:from>
    <xdr:to>
      <xdr:col>24</xdr:col>
      <xdr:colOff>114300</xdr:colOff>
      <xdr:row>33</xdr:row>
      <xdr:rowOff>28785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8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121512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13405</xdr:rowOff>
    </xdr:from>
    <xdr:to>
      <xdr:col>20</xdr:col>
      <xdr:colOff>38100</xdr:colOff>
      <xdr:row>33</xdr:row>
      <xdr:rowOff>115005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131532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25178</xdr:rowOff>
    </xdr:from>
    <xdr:to>
      <xdr:col>15</xdr:col>
      <xdr:colOff>101600</xdr:colOff>
      <xdr:row>33</xdr:row>
      <xdr:rowOff>126778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143305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5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69278</xdr:rowOff>
    </xdr:from>
    <xdr:to>
      <xdr:col>10</xdr:col>
      <xdr:colOff>165100</xdr:colOff>
      <xdr:row>33</xdr:row>
      <xdr:rowOff>170878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15955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0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161842</xdr:rowOff>
    </xdr:from>
    <xdr:to>
      <xdr:col>6</xdr:col>
      <xdr:colOff>38100</xdr:colOff>
      <xdr:row>35</xdr:row>
      <xdr:rowOff>91992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108519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6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9061</xdr:rowOff>
    </xdr:from>
    <xdr:to>
      <xdr:col>24</xdr:col>
      <xdr:colOff>63500</xdr:colOff>
      <xdr:row>56</xdr:row>
      <xdr:rowOff>63554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10261"/>
          <a:ext cx="838200" cy="5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38245</xdr:rowOff>
    </xdr:from>
    <xdr:to>
      <xdr:col>19</xdr:col>
      <xdr:colOff>177800</xdr:colOff>
      <xdr:row>56</xdr:row>
      <xdr:rowOff>63554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39445"/>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38245</xdr:rowOff>
    </xdr:from>
    <xdr:to>
      <xdr:col>15</xdr:col>
      <xdr:colOff>50800</xdr:colOff>
      <xdr:row>56</xdr:row>
      <xdr:rowOff>112137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39445"/>
          <a:ext cx="889000" cy="7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64382</xdr:rowOff>
    </xdr:from>
    <xdr:to>
      <xdr:col>10</xdr:col>
      <xdr:colOff>114300</xdr:colOff>
      <xdr:row>56</xdr:row>
      <xdr:rowOff>112137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665582"/>
          <a:ext cx="889000" cy="4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129711</xdr:rowOff>
    </xdr:from>
    <xdr:to>
      <xdr:col>24</xdr:col>
      <xdr:colOff>114300</xdr:colOff>
      <xdr:row>56</xdr:row>
      <xdr:rowOff>59861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152588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1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12754</xdr:rowOff>
    </xdr:from>
    <xdr:to>
      <xdr:col>20</xdr:col>
      <xdr:colOff>38100</xdr:colOff>
      <xdr:row>56</xdr:row>
      <xdr:rowOff>114354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1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130881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158895</xdr:rowOff>
    </xdr:from>
    <xdr:to>
      <xdr:col>15</xdr:col>
      <xdr:colOff>101600</xdr:colOff>
      <xdr:row>56</xdr:row>
      <xdr:rowOff>89045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105572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61337</xdr:rowOff>
    </xdr:from>
    <xdr:to>
      <xdr:col>10</xdr:col>
      <xdr:colOff>165100</xdr:colOff>
      <xdr:row>56</xdr:row>
      <xdr:rowOff>162937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6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3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13582</xdr:rowOff>
    </xdr:from>
    <xdr:to>
      <xdr:col>6</xdr:col>
      <xdr:colOff>38100</xdr:colOff>
      <xdr:row>56</xdr:row>
      <xdr:rowOff>115182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1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131709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9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139928</xdr:rowOff>
    </xdr:from>
    <xdr:to>
      <xdr:col>24</xdr:col>
      <xdr:colOff>63500</xdr:colOff>
      <xdr:row>76</xdr:row>
      <xdr:rowOff>164388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70128"/>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139928</xdr:rowOff>
    </xdr:from>
    <xdr:to>
      <xdr:col>19</xdr:col>
      <xdr:colOff>177800</xdr:colOff>
      <xdr:row>77</xdr:row>
      <xdr:rowOff>111857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70128"/>
          <a:ext cx="889000" cy="14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166767</xdr:rowOff>
    </xdr:from>
    <xdr:to>
      <xdr:col>15</xdr:col>
      <xdr:colOff>50800</xdr:colOff>
      <xdr:row>77</xdr:row>
      <xdr:rowOff>111857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96967"/>
          <a:ext cx="889000" cy="1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148203</xdr:rowOff>
    </xdr:from>
    <xdr:to>
      <xdr:col>10</xdr:col>
      <xdr:colOff>114300</xdr:colOff>
      <xdr:row>76</xdr:row>
      <xdr:rowOff>166767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78403"/>
          <a:ext cx="889000" cy="1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113588</xdr:rowOff>
    </xdr:from>
    <xdr:to>
      <xdr:col>24</xdr:col>
      <xdr:colOff>114300</xdr:colOff>
      <xdr:row>77</xdr:row>
      <xdr:rowOff>43738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136465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89128</xdr:rowOff>
    </xdr:from>
    <xdr:to>
      <xdr:col>20</xdr:col>
      <xdr:colOff>38100</xdr:colOff>
      <xdr:row>77</xdr:row>
      <xdr:rowOff>19278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35806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9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61057</xdr:rowOff>
    </xdr:from>
    <xdr:to>
      <xdr:col>15</xdr:col>
      <xdr:colOff>101600</xdr:colOff>
      <xdr:row>77</xdr:row>
      <xdr:rowOff>162657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153784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5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115967</xdr:rowOff>
    </xdr:from>
    <xdr:to>
      <xdr:col>10</xdr:col>
      <xdr:colOff>165100</xdr:colOff>
      <xdr:row>77</xdr:row>
      <xdr:rowOff>46117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4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62644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2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97403</xdr:rowOff>
    </xdr:from>
    <xdr:to>
      <xdr:col>6</xdr:col>
      <xdr:colOff>38100</xdr:colOff>
      <xdr:row>77</xdr:row>
      <xdr:rowOff>27553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44081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0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60390</xdr:rowOff>
    </xdr:from>
    <xdr:to>
      <xdr:col>24</xdr:col>
      <xdr:colOff>63500</xdr:colOff>
      <xdr:row>97</xdr:row>
      <xdr:rowOff>3155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19590"/>
          <a:ext cx="838200" cy="11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152615</xdr:rowOff>
    </xdr:from>
    <xdr:to>
      <xdr:col>19</xdr:col>
      <xdr:colOff>177800</xdr:colOff>
      <xdr:row>97</xdr:row>
      <xdr:rowOff>3155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40365"/>
          <a:ext cx="889000" cy="19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152615</xdr:rowOff>
    </xdr:from>
    <xdr:to>
      <xdr:col>15</xdr:col>
      <xdr:colOff>50800</xdr:colOff>
      <xdr:row>97</xdr:row>
      <xdr:rowOff>166061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40365"/>
          <a:ext cx="889000" cy="35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166061</xdr:rowOff>
    </xdr:from>
    <xdr:to>
      <xdr:col>10</xdr:col>
      <xdr:colOff>114300</xdr:colOff>
      <xdr:row>98</xdr:row>
      <xdr:rowOff>34116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96711"/>
          <a:ext cx="889000" cy="3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9590</xdr:rowOff>
    </xdr:from>
    <xdr:to>
      <xdr:col>24</xdr:col>
      <xdr:colOff>114300</xdr:colOff>
      <xdr:row>96</xdr:row>
      <xdr:rowOff>111190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6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159467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4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123805</xdr:rowOff>
    </xdr:from>
    <xdr:to>
      <xdr:col>20</xdr:col>
      <xdr:colOff>38100</xdr:colOff>
      <xdr:row>97</xdr:row>
      <xdr:rowOff>53955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45082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101815</xdr:rowOff>
    </xdr:from>
    <xdr:to>
      <xdr:col>15</xdr:col>
      <xdr:colOff>101600</xdr:colOff>
      <xdr:row>96</xdr:row>
      <xdr:rowOff>31965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23092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8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115261</xdr:rowOff>
    </xdr:from>
    <xdr:to>
      <xdr:col>10</xdr:col>
      <xdr:colOff>165100</xdr:colOff>
      <xdr:row>98</xdr:row>
      <xdr:rowOff>45411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36538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154766</xdr:rowOff>
    </xdr:from>
    <xdr:to>
      <xdr:col>6</xdr:col>
      <xdr:colOff>38100</xdr:colOff>
      <xdr:row>98</xdr:row>
      <xdr:rowOff>84916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76043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7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658</xdr:rowOff>
    </xdr:from>
    <xdr:to>
      <xdr:col>54</xdr:col>
      <xdr:colOff>189865</xdr:colOff>
      <xdr:row>37</xdr:row>
      <xdr:rowOff>158834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29958"/>
          <a:ext cx="1270" cy="67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162661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158834</xdr:rowOff>
    </xdr:from>
    <xdr:to>
      <xdr:col>55</xdr:col>
      <xdr:colOff>88900</xdr:colOff>
      <xdr:row>37</xdr:row>
      <xdr:rowOff>158834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118785</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0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658</xdr:rowOff>
    </xdr:from>
    <xdr:to>
      <xdr:col>55</xdr:col>
      <xdr:colOff>88900</xdr:colOff>
      <xdr:row>34</xdr:row>
      <xdr:rowOff>658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2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84821</xdr:rowOff>
    </xdr:from>
    <xdr:to>
      <xdr:col>55</xdr:col>
      <xdr:colOff>0</xdr:colOff>
      <xdr:row>35</xdr:row>
      <xdr:rowOff>112420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85571"/>
          <a:ext cx="838200" cy="2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163773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13896</xdr:rowOff>
    </xdr:from>
    <xdr:to>
      <xdr:col>55</xdr:col>
      <xdr:colOff>50800</xdr:colOff>
      <xdr:row>36</xdr:row>
      <xdr:rowOff>115496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84821</xdr:rowOff>
    </xdr:from>
    <xdr:to>
      <xdr:col>50</xdr:col>
      <xdr:colOff>114300</xdr:colOff>
      <xdr:row>35</xdr:row>
      <xdr:rowOff>100807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85571"/>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11976</xdr:rowOff>
    </xdr:from>
    <xdr:to>
      <xdr:col>50</xdr:col>
      <xdr:colOff>165100</xdr:colOff>
      <xdr:row>36</xdr:row>
      <xdr:rowOff>113576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104703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4011</xdr:rowOff>
    </xdr:from>
    <xdr:to>
      <xdr:col>45</xdr:col>
      <xdr:colOff>177800</xdr:colOff>
      <xdr:row>35</xdr:row>
      <xdr:rowOff>100807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18961"/>
          <a:ext cx="889000" cy="78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36154</xdr:rowOff>
    </xdr:from>
    <xdr:to>
      <xdr:col>46</xdr:col>
      <xdr:colOff>38100</xdr:colOff>
      <xdr:row>36</xdr:row>
      <xdr:rowOff>137754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128881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4011</xdr:rowOff>
    </xdr:from>
    <xdr:to>
      <xdr:col>41</xdr:col>
      <xdr:colOff>50800</xdr:colOff>
      <xdr:row>35</xdr:row>
      <xdr:rowOff>160213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18961"/>
          <a:ext cx="889000" cy="84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48910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53100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61620</xdr:rowOff>
    </xdr:from>
    <xdr:to>
      <xdr:col>55</xdr:col>
      <xdr:colOff>50800</xdr:colOff>
      <xdr:row>35</xdr:row>
      <xdr:rowOff>163220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84497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1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34021</xdr:rowOff>
    </xdr:from>
    <xdr:to>
      <xdr:col>50</xdr:col>
      <xdr:colOff>165100</xdr:colOff>
      <xdr:row>35</xdr:row>
      <xdr:rowOff>135621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152148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50007</xdr:rowOff>
    </xdr:from>
    <xdr:to>
      <xdr:col>46</xdr:col>
      <xdr:colOff>38100</xdr:colOff>
      <xdr:row>35</xdr:row>
      <xdr:rowOff>151607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168134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2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124661</xdr:rowOff>
    </xdr:from>
    <xdr:to>
      <xdr:col>41</xdr:col>
      <xdr:colOff>101600</xdr:colOff>
      <xdr:row>31</xdr:row>
      <xdr:rowOff>54811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71338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4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109413</xdr:rowOff>
    </xdr:from>
    <xdr:to>
      <xdr:col>36</xdr:col>
      <xdr:colOff>165100</xdr:colOff>
      <xdr:row>36</xdr:row>
      <xdr:rowOff>39563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1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56090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8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89953</xdr:rowOff>
    </xdr:from>
    <xdr:to>
      <xdr:col>55</xdr:col>
      <xdr:colOff>0</xdr:colOff>
      <xdr:row>57</xdr:row>
      <xdr:rowOff>69237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176803"/>
          <a:ext cx="838200" cy="66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89953</xdr:rowOff>
    </xdr:from>
    <xdr:to>
      <xdr:col>50</xdr:col>
      <xdr:colOff>114300</xdr:colOff>
      <xdr:row>56</xdr:row>
      <xdr:rowOff>105345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176803"/>
          <a:ext cx="889000" cy="52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98062</xdr:rowOff>
    </xdr:from>
    <xdr:to>
      <xdr:col>45</xdr:col>
      <xdr:colOff>177800</xdr:colOff>
      <xdr:row>56</xdr:row>
      <xdr:rowOff>105345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699262"/>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40325</xdr:rowOff>
    </xdr:from>
    <xdr:to>
      <xdr:col>41</xdr:col>
      <xdr:colOff>50800</xdr:colOff>
      <xdr:row>56</xdr:row>
      <xdr:rowOff>98062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470075"/>
          <a:ext cx="889000" cy="22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18437</xdr:rowOff>
    </xdr:from>
    <xdr:to>
      <xdr:col>55</xdr:col>
      <xdr:colOff>50800</xdr:colOff>
      <xdr:row>57</xdr:row>
      <xdr:rowOff>120037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9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168314</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39153</xdr:rowOff>
    </xdr:from>
    <xdr:to>
      <xdr:col>50</xdr:col>
      <xdr:colOff>165100</xdr:colOff>
      <xdr:row>53</xdr:row>
      <xdr:rowOff>140753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1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157280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90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54545</xdr:rowOff>
    </xdr:from>
    <xdr:to>
      <xdr:col>46</xdr:col>
      <xdr:colOff>38100</xdr:colOff>
      <xdr:row>56</xdr:row>
      <xdr:rowOff>156145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147272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47262</xdr:rowOff>
    </xdr:from>
    <xdr:to>
      <xdr:col>41</xdr:col>
      <xdr:colOff>101600</xdr:colOff>
      <xdr:row>56</xdr:row>
      <xdr:rowOff>148862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139989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74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160975</xdr:rowOff>
    </xdr:from>
    <xdr:to>
      <xdr:col>36</xdr:col>
      <xdr:colOff>165100</xdr:colOff>
      <xdr:row>55</xdr:row>
      <xdr:rowOff>91125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107652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32277</xdr:rowOff>
    </xdr:from>
    <xdr:to>
      <xdr:col>55</xdr:col>
      <xdr:colOff>0</xdr:colOff>
      <xdr:row>78</xdr:row>
      <xdr:rowOff>54890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05377"/>
          <a:ext cx="838200" cy="2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32277</xdr:rowOff>
    </xdr:from>
    <xdr:to>
      <xdr:col>50</xdr:col>
      <xdr:colOff>114300</xdr:colOff>
      <xdr:row>78</xdr:row>
      <xdr:rowOff>38754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40537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3493</xdr:rowOff>
    </xdr:from>
    <xdr:to>
      <xdr:col>45</xdr:col>
      <xdr:colOff>177800</xdr:colOff>
      <xdr:row>78</xdr:row>
      <xdr:rowOff>38754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376593"/>
          <a:ext cx="889000" cy="3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3493</xdr:rowOff>
    </xdr:from>
    <xdr:to>
      <xdr:col>41</xdr:col>
      <xdr:colOff>50800</xdr:colOff>
      <xdr:row>78</xdr:row>
      <xdr:rowOff>53594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376593"/>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4090</xdr:rowOff>
    </xdr:from>
    <xdr:to>
      <xdr:col>55</xdr:col>
      <xdr:colOff>50800</xdr:colOff>
      <xdr:row>78</xdr:row>
      <xdr:rowOff>105690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153967</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5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152927</xdr:rowOff>
    </xdr:from>
    <xdr:to>
      <xdr:col>50</xdr:col>
      <xdr:colOff>165100</xdr:colOff>
      <xdr:row>78</xdr:row>
      <xdr:rowOff>83077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5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74204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44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159404</xdr:rowOff>
    </xdr:from>
    <xdr:to>
      <xdr:col>46</xdr:col>
      <xdr:colOff>38100</xdr:colOff>
      <xdr:row>78</xdr:row>
      <xdr:rowOff>89554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6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80681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5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124143</xdr:rowOff>
    </xdr:from>
    <xdr:to>
      <xdr:col>41</xdr:col>
      <xdr:colOff>101600</xdr:colOff>
      <xdr:row>78</xdr:row>
      <xdr:rowOff>54293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45420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41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95521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46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7404</xdr:rowOff>
    </xdr:from>
    <xdr:to>
      <xdr:col>55</xdr:col>
      <xdr:colOff>0</xdr:colOff>
      <xdr:row>97</xdr:row>
      <xdr:rowOff>105677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123704"/>
          <a:ext cx="838200" cy="6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7404</xdr:rowOff>
    </xdr:from>
    <xdr:to>
      <xdr:col>50</xdr:col>
      <xdr:colOff>114300</xdr:colOff>
      <xdr:row>96</xdr:row>
      <xdr:rowOff>147016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123704"/>
          <a:ext cx="889000" cy="48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147016</xdr:rowOff>
    </xdr:from>
    <xdr:to>
      <xdr:col>45</xdr:col>
      <xdr:colOff>177800</xdr:colOff>
      <xdr:row>96</xdr:row>
      <xdr:rowOff>167323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06216"/>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39357</xdr:rowOff>
    </xdr:from>
    <xdr:to>
      <xdr:col>41</xdr:col>
      <xdr:colOff>50800</xdr:colOff>
      <xdr:row>96</xdr:row>
      <xdr:rowOff>167323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327107"/>
          <a:ext cx="889000" cy="29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54877</xdr:rowOff>
    </xdr:from>
    <xdr:to>
      <xdr:col>55</xdr:col>
      <xdr:colOff>50800</xdr:colOff>
      <xdr:row>97</xdr:row>
      <xdr:rowOff>156477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33304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128054</xdr:rowOff>
    </xdr:from>
    <xdr:to>
      <xdr:col>50</xdr:col>
      <xdr:colOff>165100</xdr:colOff>
      <xdr:row>94</xdr:row>
      <xdr:rowOff>58204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0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74731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84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96216</xdr:rowOff>
    </xdr:from>
    <xdr:to>
      <xdr:col>46</xdr:col>
      <xdr:colOff>38100</xdr:colOff>
      <xdr:row>97</xdr:row>
      <xdr:rowOff>26366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42893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3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116523</xdr:rowOff>
    </xdr:from>
    <xdr:to>
      <xdr:col>41</xdr:col>
      <xdr:colOff>101600</xdr:colOff>
      <xdr:row>97</xdr:row>
      <xdr:rowOff>46673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37800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6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160007</xdr:rowOff>
    </xdr:from>
    <xdr:to>
      <xdr:col>36</xdr:col>
      <xdr:colOff>165100</xdr:colOff>
      <xdr:row>95</xdr:row>
      <xdr:rowOff>90157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27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106684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0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115468</xdr:rowOff>
    </xdr:from>
    <xdr:to>
      <xdr:col>85</xdr:col>
      <xdr:colOff>127000</xdr:colOff>
      <xdr:row>38</xdr:row>
      <xdr:rowOff>130921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30568"/>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130921</xdr:rowOff>
    </xdr:from>
    <xdr:to>
      <xdr:col>81</xdr:col>
      <xdr:colOff>50800</xdr:colOff>
      <xdr:row>38</xdr:row>
      <xdr:rowOff>139403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46021"/>
          <a:ext cx="889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101821</xdr:rowOff>
    </xdr:from>
    <xdr:to>
      <xdr:col>76</xdr:col>
      <xdr:colOff>114300</xdr:colOff>
      <xdr:row>38</xdr:row>
      <xdr:rowOff>139403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16921"/>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111468</xdr:rowOff>
    </xdr:from>
    <xdr:to>
      <xdr:col>71</xdr:col>
      <xdr:colOff>177800</xdr:colOff>
      <xdr:row>38</xdr:row>
      <xdr:rowOff>101821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455118"/>
          <a:ext cx="889000" cy="16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64668</xdr:rowOff>
    </xdr:from>
    <xdr:to>
      <xdr:col>85</xdr:col>
      <xdr:colOff>177800</xdr:colOff>
      <xdr:row>38</xdr:row>
      <xdr:rowOff>166268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80121</xdr:rowOff>
    </xdr:from>
    <xdr:to>
      <xdr:col>81</xdr:col>
      <xdr:colOff>101600</xdr:colOff>
      <xdr:row>39</xdr:row>
      <xdr:rowOff>10271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87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88603</xdr:rowOff>
    </xdr:from>
    <xdr:to>
      <xdr:col>76</xdr:col>
      <xdr:colOff>165100</xdr:colOff>
      <xdr:row>39</xdr:row>
      <xdr:rowOff>18753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9880</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696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51021</xdr:rowOff>
    </xdr:from>
    <xdr:to>
      <xdr:col>72</xdr:col>
      <xdr:colOff>38100</xdr:colOff>
      <xdr:row>38</xdr:row>
      <xdr:rowOff>152621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143748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6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60668</xdr:rowOff>
    </xdr:from>
    <xdr:to>
      <xdr:col>67</xdr:col>
      <xdr:colOff>101600</xdr:colOff>
      <xdr:row>37</xdr:row>
      <xdr:rowOff>162268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0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7345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17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22493</xdr:rowOff>
    </xdr:from>
    <xdr:to>
      <xdr:col>85</xdr:col>
      <xdr:colOff>127000</xdr:colOff>
      <xdr:row>71</xdr:row>
      <xdr:rowOff>113933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19544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113933</xdr:rowOff>
    </xdr:from>
    <xdr:to>
      <xdr:col>81</xdr:col>
      <xdr:colOff>50800</xdr:colOff>
      <xdr:row>71</xdr:row>
      <xdr:rowOff>115077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28688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115077</xdr:rowOff>
    </xdr:from>
    <xdr:to>
      <xdr:col>76</xdr:col>
      <xdr:colOff>114300</xdr:colOff>
      <xdr:row>72</xdr:row>
      <xdr:rowOff>131618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288027"/>
          <a:ext cx="889000" cy="18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131290</xdr:rowOff>
    </xdr:from>
    <xdr:to>
      <xdr:col>71</xdr:col>
      <xdr:colOff>177800</xdr:colOff>
      <xdr:row>72</xdr:row>
      <xdr:rowOff>131618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475690"/>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143143</xdr:rowOff>
    </xdr:from>
    <xdr:to>
      <xdr:col>85</xdr:col>
      <xdr:colOff>177800</xdr:colOff>
      <xdr:row>71</xdr:row>
      <xdr:rowOff>73293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14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166020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19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63133</xdr:rowOff>
    </xdr:from>
    <xdr:to>
      <xdr:col>81</xdr:col>
      <xdr:colOff>101600</xdr:colOff>
      <xdr:row>71</xdr:row>
      <xdr:rowOff>164733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2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9810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01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64277</xdr:rowOff>
    </xdr:from>
    <xdr:to>
      <xdr:col>76</xdr:col>
      <xdr:colOff>165100</xdr:colOff>
      <xdr:row>71</xdr:row>
      <xdr:rowOff>165877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2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10954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01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80818</xdr:rowOff>
    </xdr:from>
    <xdr:to>
      <xdr:col>72</xdr:col>
      <xdr:colOff>38100</xdr:colOff>
      <xdr:row>73</xdr:row>
      <xdr:rowOff>10968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42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27495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2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80490</xdr:rowOff>
    </xdr:from>
    <xdr:to>
      <xdr:col>67</xdr:col>
      <xdr:colOff>101600</xdr:colOff>
      <xdr:row>73</xdr:row>
      <xdr:rowOff>10640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4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27167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20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142315</xdr:rowOff>
    </xdr:from>
    <xdr:to>
      <xdr:col>85</xdr:col>
      <xdr:colOff>127000</xdr:colOff>
      <xdr:row>97</xdr:row>
      <xdr:rowOff>131507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01515"/>
          <a:ext cx="838200" cy="16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142315</xdr:rowOff>
    </xdr:from>
    <xdr:to>
      <xdr:col>81</xdr:col>
      <xdr:colOff>50800</xdr:colOff>
      <xdr:row>97</xdr:row>
      <xdr:rowOff>49028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01515"/>
          <a:ext cx="889000" cy="7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49028</xdr:rowOff>
    </xdr:from>
    <xdr:to>
      <xdr:col>76</xdr:col>
      <xdr:colOff>114300</xdr:colOff>
      <xdr:row>97</xdr:row>
      <xdr:rowOff>160886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79678"/>
          <a:ext cx="889000" cy="11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30201</xdr:rowOff>
    </xdr:from>
    <xdr:to>
      <xdr:col>71</xdr:col>
      <xdr:colOff>177800</xdr:colOff>
      <xdr:row>97</xdr:row>
      <xdr:rowOff>160886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660851"/>
          <a:ext cx="889000" cy="13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80707</xdr:rowOff>
    </xdr:from>
    <xdr:to>
      <xdr:col>85</xdr:col>
      <xdr:colOff>177800</xdr:colOff>
      <xdr:row>98</xdr:row>
      <xdr:rowOff>10857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1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59134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8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91515</xdr:rowOff>
    </xdr:from>
    <xdr:to>
      <xdr:col>81</xdr:col>
      <xdr:colOff>101600</xdr:colOff>
      <xdr:row>97</xdr:row>
      <xdr:rowOff>21665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38192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169678</xdr:rowOff>
    </xdr:from>
    <xdr:to>
      <xdr:col>76</xdr:col>
      <xdr:colOff>165100</xdr:colOff>
      <xdr:row>97</xdr:row>
      <xdr:rowOff>99828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116355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110086</xdr:rowOff>
    </xdr:from>
    <xdr:to>
      <xdr:col>72</xdr:col>
      <xdr:colOff>38100</xdr:colOff>
      <xdr:row>98</xdr:row>
      <xdr:rowOff>40236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31363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3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150851</xdr:rowOff>
    </xdr:from>
    <xdr:to>
      <xdr:col>67</xdr:col>
      <xdr:colOff>101600</xdr:colOff>
      <xdr:row>97</xdr:row>
      <xdr:rowOff>81001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97528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38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52512</xdr:rowOff>
    </xdr:from>
    <xdr:to>
      <xdr:col>116</xdr:col>
      <xdr:colOff>63500</xdr:colOff>
      <xdr:row>37</xdr:row>
      <xdr:rowOff>54981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396162"/>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54981</xdr:rowOff>
    </xdr:from>
    <xdr:to>
      <xdr:col>111</xdr:col>
      <xdr:colOff>177800</xdr:colOff>
      <xdr:row>37</xdr:row>
      <xdr:rowOff>81590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398631"/>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130465</xdr:rowOff>
    </xdr:from>
    <xdr:to>
      <xdr:col>107</xdr:col>
      <xdr:colOff>50800</xdr:colOff>
      <xdr:row>37</xdr:row>
      <xdr:rowOff>81590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302665"/>
          <a:ext cx="889000" cy="12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130465</xdr:rowOff>
    </xdr:from>
    <xdr:to>
      <xdr:col>102</xdr:col>
      <xdr:colOff>114300</xdr:colOff>
      <xdr:row>37</xdr:row>
      <xdr:rowOff>20737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02665"/>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xdr:rowOff>
    </xdr:from>
    <xdr:to>
      <xdr:col>116</xdr:col>
      <xdr:colOff>114300</xdr:colOff>
      <xdr:row>37</xdr:row>
      <xdr:rowOff>103312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24589</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19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4181</xdr:rowOff>
    </xdr:from>
    <xdr:to>
      <xdr:col>112</xdr:col>
      <xdr:colOff>38100</xdr:colOff>
      <xdr:row>37</xdr:row>
      <xdr:rowOff>105781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4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122308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2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30790</xdr:rowOff>
    </xdr:from>
    <xdr:to>
      <xdr:col>107</xdr:col>
      <xdr:colOff>101600</xdr:colOff>
      <xdr:row>37</xdr:row>
      <xdr:rowOff>132390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148917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4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79665</xdr:rowOff>
    </xdr:from>
    <xdr:to>
      <xdr:col>102</xdr:col>
      <xdr:colOff>165100</xdr:colOff>
      <xdr:row>37</xdr:row>
      <xdr:rowOff>9815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5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26342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02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141387</xdr:rowOff>
    </xdr:from>
    <xdr:to>
      <xdr:col>98</xdr:col>
      <xdr:colOff>38100</xdr:colOff>
      <xdr:row>37</xdr:row>
      <xdr:rowOff>71537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88064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08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22581</xdr:rowOff>
    </xdr:from>
    <xdr:to>
      <xdr:col>116</xdr:col>
      <xdr:colOff>63500</xdr:colOff>
      <xdr:row>58</xdr:row>
      <xdr:rowOff>25133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66681"/>
          <a:ext cx="8382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75997</xdr:rowOff>
    </xdr:from>
    <xdr:to>
      <xdr:col>111</xdr:col>
      <xdr:colOff>177800</xdr:colOff>
      <xdr:row>58</xdr:row>
      <xdr:rowOff>25133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848647"/>
          <a:ext cx="889000" cy="1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75997</xdr:rowOff>
    </xdr:from>
    <xdr:to>
      <xdr:col>107</xdr:col>
      <xdr:colOff>50800</xdr:colOff>
      <xdr:row>57</xdr:row>
      <xdr:rowOff>76950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848647"/>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72301</xdr:rowOff>
    </xdr:from>
    <xdr:to>
      <xdr:col>102</xdr:col>
      <xdr:colOff>114300</xdr:colOff>
      <xdr:row>57</xdr:row>
      <xdr:rowOff>76950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844951"/>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143231</xdr:rowOff>
    </xdr:from>
    <xdr:to>
      <xdr:col>116</xdr:col>
      <xdr:colOff>114300</xdr:colOff>
      <xdr:row>58</xdr:row>
      <xdr:rowOff>73381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166108</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6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145783</xdr:rowOff>
    </xdr:from>
    <xdr:to>
      <xdr:col>112</xdr:col>
      <xdr:colOff>38100</xdr:colOff>
      <xdr:row>58</xdr:row>
      <xdr:rowOff>75933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92460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69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25197</xdr:rowOff>
    </xdr:from>
    <xdr:to>
      <xdr:col>107</xdr:col>
      <xdr:colOff>101600</xdr:colOff>
      <xdr:row>57</xdr:row>
      <xdr:rowOff>126797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7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143324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57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26150</xdr:rowOff>
    </xdr:from>
    <xdr:to>
      <xdr:col>102</xdr:col>
      <xdr:colOff>165100</xdr:colOff>
      <xdr:row>57</xdr:row>
      <xdr:rowOff>127750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7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144277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57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21501</xdr:rowOff>
    </xdr:from>
    <xdr:to>
      <xdr:col>98</xdr:col>
      <xdr:colOff>38100</xdr:colOff>
      <xdr:row>57</xdr:row>
      <xdr:rowOff>123101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139628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5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145278</xdr:rowOff>
    </xdr:from>
    <xdr:to>
      <xdr:col>116</xdr:col>
      <xdr:colOff>63500</xdr:colOff>
      <xdr:row>74</xdr:row>
      <xdr:rowOff>147267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832578"/>
          <a:ext cx="8382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147267</xdr:rowOff>
    </xdr:from>
    <xdr:to>
      <xdr:col>111</xdr:col>
      <xdr:colOff>177800</xdr:colOff>
      <xdr:row>74</xdr:row>
      <xdr:rowOff>151953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34567"/>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151953</xdr:rowOff>
    </xdr:from>
    <xdr:to>
      <xdr:col>107</xdr:col>
      <xdr:colOff>50800</xdr:colOff>
      <xdr:row>75</xdr:row>
      <xdr:rowOff>38864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39253"/>
          <a:ext cx="889000" cy="5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38864</xdr:rowOff>
    </xdr:from>
    <xdr:to>
      <xdr:col>102</xdr:col>
      <xdr:colOff>114300</xdr:colOff>
      <xdr:row>75</xdr:row>
      <xdr:rowOff>50866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97614"/>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94478</xdr:rowOff>
    </xdr:from>
    <xdr:to>
      <xdr:col>116</xdr:col>
      <xdr:colOff>114300</xdr:colOff>
      <xdr:row>75</xdr:row>
      <xdr:rowOff>24628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8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117355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63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96467</xdr:rowOff>
    </xdr:from>
    <xdr:to>
      <xdr:col>112</xdr:col>
      <xdr:colOff>38100</xdr:colOff>
      <xdr:row>75</xdr:row>
      <xdr:rowOff>26617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8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43144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55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101153</xdr:rowOff>
    </xdr:from>
    <xdr:to>
      <xdr:col>107</xdr:col>
      <xdr:colOff>101600</xdr:colOff>
      <xdr:row>75</xdr:row>
      <xdr:rowOff>31303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47830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56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159514</xdr:rowOff>
    </xdr:from>
    <xdr:to>
      <xdr:col>102</xdr:col>
      <xdr:colOff>165100</xdr:colOff>
      <xdr:row>75</xdr:row>
      <xdr:rowOff>89664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4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106191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xdr:rowOff>
    </xdr:from>
    <xdr:to>
      <xdr:col>98</xdr:col>
      <xdr:colOff>38100</xdr:colOff>
      <xdr:row>75</xdr:row>
      <xdr:rowOff>101666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5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118193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歳出決算</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総</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額は、住民一人当たり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576,673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普通建設事業費の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減額等</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により、全体としては前年度対比</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１千</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額の主な要因としては、中学校統合準備事業、畜産振興事業（繰越分）の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があげられる。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60,897
59,654
493.21
36,942,753
35,117,651
1,601,690
20,964,651
27,908,513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146558</xdr:rowOff>
    </xdr:from>
    <xdr:to>
      <xdr:col>24</xdr:col>
      <xdr:colOff>63500</xdr:colOff>
      <xdr:row>35</xdr:row>
      <xdr:rowOff>21742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75858"/>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155245</xdr:rowOff>
    </xdr:from>
    <xdr:to>
      <xdr:col>19</xdr:col>
      <xdr:colOff>177800</xdr:colOff>
      <xdr:row>35</xdr:row>
      <xdr:rowOff>21742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13095"/>
          <a:ext cx="889000" cy="2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155245</xdr:rowOff>
    </xdr:from>
    <xdr:to>
      <xdr:col>15</xdr:col>
      <xdr:colOff>50800</xdr:colOff>
      <xdr:row>35</xdr:row>
      <xdr:rowOff>67919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13095"/>
          <a:ext cx="889000" cy="25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67919</xdr:rowOff>
    </xdr:from>
    <xdr:to>
      <xdr:col>10</xdr:col>
      <xdr:colOff>114300</xdr:colOff>
      <xdr:row>35</xdr:row>
      <xdr:rowOff>76149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6866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95758</xdr:rowOff>
    </xdr:from>
    <xdr:to>
      <xdr:col>24</xdr:col>
      <xdr:colOff>114300</xdr:colOff>
      <xdr:row>35</xdr:row>
      <xdr:rowOff>25908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118635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7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142392</xdr:rowOff>
    </xdr:from>
    <xdr:to>
      <xdr:col>20</xdr:col>
      <xdr:colOff>38100</xdr:colOff>
      <xdr:row>35</xdr:row>
      <xdr:rowOff>72542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89069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104445</xdr:rowOff>
    </xdr:from>
    <xdr:to>
      <xdr:col>15</xdr:col>
      <xdr:colOff>101600</xdr:colOff>
      <xdr:row>34</xdr:row>
      <xdr:rowOff>34595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51122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17119</xdr:rowOff>
    </xdr:from>
    <xdr:to>
      <xdr:col>10</xdr:col>
      <xdr:colOff>165100</xdr:colOff>
      <xdr:row>35</xdr:row>
      <xdr:rowOff>118719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135246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25349</xdr:rowOff>
    </xdr:from>
    <xdr:to>
      <xdr:col>6</xdr:col>
      <xdr:colOff>38100</xdr:colOff>
      <xdr:row>35</xdr:row>
      <xdr:rowOff>126949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118076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1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100088</xdr:rowOff>
    </xdr:from>
    <xdr:to>
      <xdr:col>24</xdr:col>
      <xdr:colOff>63500</xdr:colOff>
      <xdr:row>56</xdr:row>
      <xdr:rowOff>159017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01288"/>
          <a:ext cx="838200" cy="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100088</xdr:rowOff>
    </xdr:from>
    <xdr:to>
      <xdr:col>19</xdr:col>
      <xdr:colOff>177800</xdr:colOff>
      <xdr:row>56</xdr:row>
      <xdr:rowOff>153347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01288"/>
          <a:ext cx="889000" cy="5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85920</xdr:rowOff>
    </xdr:from>
    <xdr:to>
      <xdr:col>15</xdr:col>
      <xdr:colOff>50800</xdr:colOff>
      <xdr:row>56</xdr:row>
      <xdr:rowOff>153347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44220"/>
          <a:ext cx="889000" cy="41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85920</xdr:rowOff>
    </xdr:from>
    <xdr:to>
      <xdr:col>10</xdr:col>
      <xdr:colOff>114300</xdr:colOff>
      <xdr:row>56</xdr:row>
      <xdr:rowOff>58204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44220"/>
          <a:ext cx="889000" cy="31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108217</xdr:rowOff>
    </xdr:from>
    <xdr:to>
      <xdr:col>24</xdr:col>
      <xdr:colOff>114300</xdr:colOff>
      <xdr:row>57</xdr:row>
      <xdr:rowOff>38367</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86644</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49288</xdr:rowOff>
    </xdr:from>
    <xdr:to>
      <xdr:col>20</xdr:col>
      <xdr:colOff>38100</xdr:colOff>
      <xdr:row>56</xdr:row>
      <xdr:rowOff>150888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167415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4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102547</xdr:rowOff>
    </xdr:from>
    <xdr:to>
      <xdr:col>15</xdr:col>
      <xdr:colOff>101600</xdr:colOff>
      <xdr:row>57</xdr:row>
      <xdr:rowOff>32697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23824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7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35120</xdr:rowOff>
    </xdr:from>
    <xdr:to>
      <xdr:col>10</xdr:col>
      <xdr:colOff>165100</xdr:colOff>
      <xdr:row>54</xdr:row>
      <xdr:rowOff>136720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127847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8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7404</xdr:rowOff>
    </xdr:from>
    <xdr:to>
      <xdr:col>6</xdr:col>
      <xdr:colOff>38100</xdr:colOff>
      <xdr:row>56</xdr:row>
      <xdr:rowOff>109004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125531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3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66069</xdr:rowOff>
    </xdr:from>
    <xdr:to>
      <xdr:col>24</xdr:col>
      <xdr:colOff>63500</xdr:colOff>
      <xdr:row>75</xdr:row>
      <xdr:rowOff>139504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24819"/>
          <a:ext cx="838200" cy="7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8985</xdr:rowOff>
    </xdr:from>
    <xdr:to>
      <xdr:col>19</xdr:col>
      <xdr:colOff>177800</xdr:colOff>
      <xdr:row>75</xdr:row>
      <xdr:rowOff>139504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67735"/>
          <a:ext cx="889000" cy="1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8985</xdr:rowOff>
    </xdr:from>
    <xdr:to>
      <xdr:col>15</xdr:col>
      <xdr:colOff>50800</xdr:colOff>
      <xdr:row>76</xdr:row>
      <xdr:rowOff>145056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67735"/>
          <a:ext cx="889000" cy="30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145056</xdr:rowOff>
    </xdr:from>
    <xdr:to>
      <xdr:col>10</xdr:col>
      <xdr:colOff>114300</xdr:colOff>
      <xdr:row>77</xdr:row>
      <xdr:rowOff>76313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75256"/>
          <a:ext cx="889000" cy="10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15269</xdr:rowOff>
    </xdr:from>
    <xdr:to>
      <xdr:col>24</xdr:col>
      <xdr:colOff>114300</xdr:colOff>
      <xdr:row>75</xdr:row>
      <xdr:rowOff>116869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38146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88704</xdr:rowOff>
    </xdr:from>
    <xdr:to>
      <xdr:col>20</xdr:col>
      <xdr:colOff>38100</xdr:colOff>
      <xdr:row>76</xdr:row>
      <xdr:rowOff>18855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474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35381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2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129635</xdr:rowOff>
    </xdr:from>
    <xdr:to>
      <xdr:col>15</xdr:col>
      <xdr:colOff>101600</xdr:colOff>
      <xdr:row>75</xdr:row>
      <xdr:rowOff>59785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76312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9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94256</xdr:rowOff>
    </xdr:from>
    <xdr:to>
      <xdr:col>10</xdr:col>
      <xdr:colOff>165100</xdr:colOff>
      <xdr:row>77</xdr:row>
      <xdr:rowOff>24406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40932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9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25513</xdr:rowOff>
    </xdr:from>
    <xdr:to>
      <xdr:col>6</xdr:col>
      <xdr:colOff>38100</xdr:colOff>
      <xdr:row>77</xdr:row>
      <xdr:rowOff>127113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2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143640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0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96989</xdr:rowOff>
    </xdr:from>
    <xdr:to>
      <xdr:col>24</xdr:col>
      <xdr:colOff>63500</xdr:colOff>
      <xdr:row>95</xdr:row>
      <xdr:rowOff>75197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213289"/>
          <a:ext cx="838200" cy="14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96989</xdr:rowOff>
    </xdr:from>
    <xdr:to>
      <xdr:col>19</xdr:col>
      <xdr:colOff>177800</xdr:colOff>
      <xdr:row>95</xdr:row>
      <xdr:rowOff>26867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13289"/>
          <a:ext cx="889000" cy="10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26867</xdr:rowOff>
    </xdr:from>
    <xdr:to>
      <xdr:col>15</xdr:col>
      <xdr:colOff>50800</xdr:colOff>
      <xdr:row>95</xdr:row>
      <xdr:rowOff>159302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14617"/>
          <a:ext cx="889000" cy="1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66187</xdr:rowOff>
    </xdr:from>
    <xdr:to>
      <xdr:col>10</xdr:col>
      <xdr:colOff>114300</xdr:colOff>
      <xdr:row>95</xdr:row>
      <xdr:rowOff>159302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353937"/>
          <a:ext cx="889000" cy="9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24397</xdr:rowOff>
    </xdr:from>
    <xdr:to>
      <xdr:col>24</xdr:col>
      <xdr:colOff>114300</xdr:colOff>
      <xdr:row>95</xdr:row>
      <xdr:rowOff>125997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47274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6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46189</xdr:rowOff>
    </xdr:from>
    <xdr:to>
      <xdr:col>20</xdr:col>
      <xdr:colOff>38100</xdr:colOff>
      <xdr:row>94</xdr:row>
      <xdr:rowOff>147789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6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164316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93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147517</xdr:rowOff>
    </xdr:from>
    <xdr:to>
      <xdr:col>15</xdr:col>
      <xdr:colOff>101600</xdr:colOff>
      <xdr:row>95</xdr:row>
      <xdr:rowOff>77667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94194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3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108502</xdr:rowOff>
    </xdr:from>
    <xdr:to>
      <xdr:col>10</xdr:col>
      <xdr:colOff>165100</xdr:colOff>
      <xdr:row>96</xdr:row>
      <xdr:rowOff>38652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55179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15387</xdr:rowOff>
    </xdr:from>
    <xdr:to>
      <xdr:col>6</xdr:col>
      <xdr:colOff>38100</xdr:colOff>
      <xdr:row>95</xdr:row>
      <xdr:rowOff>116987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133514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07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70389</xdr:rowOff>
    </xdr:from>
    <xdr:to>
      <xdr:col>55</xdr:col>
      <xdr:colOff>0</xdr:colOff>
      <xdr:row>38</xdr:row>
      <xdr:rowOff>86116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85489"/>
          <a:ext cx="8382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80813</xdr:rowOff>
    </xdr:from>
    <xdr:to>
      <xdr:col>50</xdr:col>
      <xdr:colOff>114300</xdr:colOff>
      <xdr:row>38</xdr:row>
      <xdr:rowOff>86116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95913"/>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80813</xdr:rowOff>
    </xdr:from>
    <xdr:to>
      <xdr:col>45</xdr:col>
      <xdr:colOff>177800</xdr:colOff>
      <xdr:row>38</xdr:row>
      <xdr:rowOff>94345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95913"/>
          <a:ext cx="889000" cy="1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86482</xdr:rowOff>
    </xdr:from>
    <xdr:to>
      <xdr:col>41</xdr:col>
      <xdr:colOff>50800</xdr:colOff>
      <xdr:row>38</xdr:row>
      <xdr:rowOff>94345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01582"/>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19589</xdr:rowOff>
    </xdr:from>
    <xdr:to>
      <xdr:col>55</xdr:col>
      <xdr:colOff>50800</xdr:colOff>
      <xdr:row>38</xdr:row>
      <xdr:rowOff>121189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35316</xdr:rowOff>
    </xdr:from>
    <xdr:to>
      <xdr:col>50</xdr:col>
      <xdr:colOff>165100</xdr:colOff>
      <xdr:row>38</xdr:row>
      <xdr:rowOff>136916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5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128043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4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30013</xdr:rowOff>
    </xdr:from>
    <xdr:to>
      <xdr:col>46</xdr:col>
      <xdr:colOff>38100</xdr:colOff>
      <xdr:row>38</xdr:row>
      <xdr:rowOff>131613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122740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43545</xdr:rowOff>
    </xdr:from>
    <xdr:to>
      <xdr:col>41</xdr:col>
      <xdr:colOff>101600</xdr:colOff>
      <xdr:row>38</xdr:row>
      <xdr:rowOff>145145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136272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51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35682</xdr:rowOff>
    </xdr:from>
    <xdr:to>
      <xdr:col>36</xdr:col>
      <xdr:colOff>165100</xdr:colOff>
      <xdr:row>38</xdr:row>
      <xdr:rowOff>137282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128409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3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102578</xdr:rowOff>
    </xdr:from>
    <xdr:to>
      <xdr:col>55</xdr:col>
      <xdr:colOff>0</xdr:colOff>
      <xdr:row>57</xdr:row>
      <xdr:rowOff>72275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703778"/>
          <a:ext cx="838200" cy="1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102578</xdr:rowOff>
    </xdr:from>
    <xdr:to>
      <xdr:col>50</xdr:col>
      <xdr:colOff>114300</xdr:colOff>
      <xdr:row>57</xdr:row>
      <xdr:rowOff>99720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703778"/>
          <a:ext cx="889000" cy="16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29058</xdr:rowOff>
    </xdr:from>
    <xdr:to>
      <xdr:col>45</xdr:col>
      <xdr:colOff>177800</xdr:colOff>
      <xdr:row>57</xdr:row>
      <xdr:rowOff>99720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01708"/>
          <a:ext cx="889000" cy="7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29058</xdr:rowOff>
    </xdr:from>
    <xdr:to>
      <xdr:col>41</xdr:col>
      <xdr:colOff>50800</xdr:colOff>
      <xdr:row>57</xdr:row>
      <xdr:rowOff>100432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01708"/>
          <a:ext cx="8890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21475</xdr:rowOff>
    </xdr:from>
    <xdr:to>
      <xdr:col>55</xdr:col>
      <xdr:colOff>50800</xdr:colOff>
      <xdr:row>57</xdr:row>
      <xdr:rowOff>123075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44352</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4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51778</xdr:rowOff>
    </xdr:from>
    <xdr:to>
      <xdr:col>50</xdr:col>
      <xdr:colOff>165100</xdr:colOff>
      <xdr:row>56</xdr:row>
      <xdr:rowOff>153378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5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169905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42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48920</xdr:rowOff>
    </xdr:from>
    <xdr:to>
      <xdr:col>46</xdr:col>
      <xdr:colOff>38100</xdr:colOff>
      <xdr:row>57</xdr:row>
      <xdr:rowOff>150520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167047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5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149708</xdr:rowOff>
    </xdr:from>
    <xdr:to>
      <xdr:col>41</xdr:col>
      <xdr:colOff>101600</xdr:colOff>
      <xdr:row>57</xdr:row>
      <xdr:rowOff>79858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5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96385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52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49632</xdr:rowOff>
    </xdr:from>
    <xdr:to>
      <xdr:col>36</xdr:col>
      <xdr:colOff>165100</xdr:colOff>
      <xdr:row>57</xdr:row>
      <xdr:rowOff>151232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2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167759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59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27191</xdr:rowOff>
    </xdr:from>
    <xdr:to>
      <xdr:col>55</xdr:col>
      <xdr:colOff>0</xdr:colOff>
      <xdr:row>77</xdr:row>
      <xdr:rowOff>92227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28841"/>
          <a:ext cx="8382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32925</xdr:rowOff>
    </xdr:from>
    <xdr:to>
      <xdr:col>50</xdr:col>
      <xdr:colOff>114300</xdr:colOff>
      <xdr:row>77</xdr:row>
      <xdr:rowOff>27191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063125"/>
          <a:ext cx="889000" cy="16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32925</xdr:rowOff>
    </xdr:from>
    <xdr:to>
      <xdr:col>45</xdr:col>
      <xdr:colOff>177800</xdr:colOff>
      <xdr:row>76</xdr:row>
      <xdr:rowOff>90151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063125"/>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90151</xdr:rowOff>
    </xdr:from>
    <xdr:to>
      <xdr:col>41</xdr:col>
      <xdr:colOff>50800</xdr:colOff>
      <xdr:row>77</xdr:row>
      <xdr:rowOff>59252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20351"/>
          <a:ext cx="889000" cy="14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41427</xdr:rowOff>
    </xdr:from>
    <xdr:to>
      <xdr:col>55</xdr:col>
      <xdr:colOff>50800</xdr:colOff>
      <xdr:row>77</xdr:row>
      <xdr:rowOff>143027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64304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147841</xdr:rowOff>
    </xdr:from>
    <xdr:to>
      <xdr:col>50</xdr:col>
      <xdr:colOff>165100</xdr:colOff>
      <xdr:row>77</xdr:row>
      <xdr:rowOff>77991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94518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9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153575</xdr:rowOff>
    </xdr:from>
    <xdr:to>
      <xdr:col>46</xdr:col>
      <xdr:colOff>38100</xdr:colOff>
      <xdr:row>76</xdr:row>
      <xdr:rowOff>83725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100252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78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39351</xdr:rowOff>
    </xdr:from>
    <xdr:to>
      <xdr:col>41</xdr:col>
      <xdr:colOff>101600</xdr:colOff>
      <xdr:row>76</xdr:row>
      <xdr:rowOff>140951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157478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4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8452</xdr:rowOff>
    </xdr:from>
    <xdr:to>
      <xdr:col>36</xdr:col>
      <xdr:colOff>165100</xdr:colOff>
      <xdr:row>77</xdr:row>
      <xdr:rowOff>110052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1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126579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8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108693</xdr:rowOff>
    </xdr:from>
    <xdr:to>
      <xdr:col>55</xdr:col>
      <xdr:colOff>0</xdr:colOff>
      <xdr:row>96</xdr:row>
      <xdr:rowOff>121428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567893"/>
          <a:ext cx="838200" cy="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41745</xdr:rowOff>
    </xdr:from>
    <xdr:to>
      <xdr:col>50</xdr:col>
      <xdr:colOff>114300</xdr:colOff>
      <xdr:row>96</xdr:row>
      <xdr:rowOff>108693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500945"/>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41745</xdr:rowOff>
    </xdr:from>
    <xdr:to>
      <xdr:col>45</xdr:col>
      <xdr:colOff>177800</xdr:colOff>
      <xdr:row>96</xdr:row>
      <xdr:rowOff>57534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500945"/>
          <a:ext cx="889000" cy="1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127944</xdr:rowOff>
    </xdr:from>
    <xdr:to>
      <xdr:col>41</xdr:col>
      <xdr:colOff>50800</xdr:colOff>
      <xdr:row>96</xdr:row>
      <xdr:rowOff>57534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415694"/>
          <a:ext cx="8890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70628</xdr:rowOff>
    </xdr:from>
    <xdr:to>
      <xdr:col>55</xdr:col>
      <xdr:colOff>50800</xdr:colOff>
      <xdr:row>97</xdr:row>
      <xdr:rowOff>778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2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93505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57893</xdr:rowOff>
    </xdr:from>
    <xdr:to>
      <xdr:col>50</xdr:col>
      <xdr:colOff>165100</xdr:colOff>
      <xdr:row>96</xdr:row>
      <xdr:rowOff>159493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1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4570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9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162395</xdr:rowOff>
    </xdr:from>
    <xdr:to>
      <xdr:col>46</xdr:col>
      <xdr:colOff>38100</xdr:colOff>
      <xdr:row>96</xdr:row>
      <xdr:rowOff>92545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109072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6734</xdr:rowOff>
    </xdr:from>
    <xdr:to>
      <xdr:col>41</xdr:col>
      <xdr:colOff>101600</xdr:colOff>
      <xdr:row>96</xdr:row>
      <xdr:rowOff>108334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6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124861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2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77144</xdr:rowOff>
    </xdr:from>
    <xdr:to>
      <xdr:col>36</xdr:col>
      <xdr:colOff>165100</xdr:colOff>
      <xdr:row>96</xdr:row>
      <xdr:rowOff>7294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23821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14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17033</xdr:rowOff>
    </xdr:from>
    <xdr:to>
      <xdr:col>85</xdr:col>
      <xdr:colOff>127000</xdr:colOff>
      <xdr:row>37</xdr:row>
      <xdr:rowOff>38933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60683"/>
          <a:ext cx="8382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12873</xdr:rowOff>
    </xdr:from>
    <xdr:to>
      <xdr:col>81</xdr:col>
      <xdr:colOff>50800</xdr:colOff>
      <xdr:row>37</xdr:row>
      <xdr:rowOff>38933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5652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12873</xdr:rowOff>
    </xdr:from>
    <xdr:to>
      <xdr:col>76</xdr:col>
      <xdr:colOff>114300</xdr:colOff>
      <xdr:row>37</xdr:row>
      <xdr:rowOff>86208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56523"/>
          <a:ext cx="8890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123149</xdr:rowOff>
    </xdr:from>
    <xdr:to>
      <xdr:col>71</xdr:col>
      <xdr:colOff>177800</xdr:colOff>
      <xdr:row>37</xdr:row>
      <xdr:rowOff>86208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95349"/>
          <a:ext cx="889000" cy="13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137683</xdr:rowOff>
    </xdr:from>
    <xdr:to>
      <xdr:col>85</xdr:col>
      <xdr:colOff>177800</xdr:colOff>
      <xdr:row>37</xdr:row>
      <xdr:rowOff>67833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116110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8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159583</xdr:rowOff>
    </xdr:from>
    <xdr:to>
      <xdr:col>81</xdr:col>
      <xdr:colOff>101600</xdr:colOff>
      <xdr:row>37</xdr:row>
      <xdr:rowOff>89733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80860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2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133523</xdr:rowOff>
    </xdr:from>
    <xdr:to>
      <xdr:col>76</xdr:col>
      <xdr:colOff>165100</xdr:colOff>
      <xdr:row>37</xdr:row>
      <xdr:rowOff>63673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54800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39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35408</xdr:rowOff>
    </xdr:from>
    <xdr:to>
      <xdr:col>72</xdr:col>
      <xdr:colOff>38100</xdr:colOff>
      <xdr:row>37</xdr:row>
      <xdr:rowOff>137008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128135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72349</xdr:rowOff>
    </xdr:from>
    <xdr:to>
      <xdr:col>67</xdr:col>
      <xdr:colOff>101600</xdr:colOff>
      <xdr:row>37</xdr:row>
      <xdr:rowOff>2499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4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19026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168910</xdr:rowOff>
    </xdr:from>
    <xdr:to>
      <xdr:col>85</xdr:col>
      <xdr:colOff>127000</xdr:colOff>
      <xdr:row>56</xdr:row>
      <xdr:rowOff>118542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255760"/>
          <a:ext cx="838200" cy="46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168910</xdr:rowOff>
    </xdr:from>
    <xdr:to>
      <xdr:col>81</xdr:col>
      <xdr:colOff>50800</xdr:colOff>
      <xdr:row>56</xdr:row>
      <xdr:rowOff>168326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255760"/>
          <a:ext cx="889000" cy="5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93116</xdr:rowOff>
    </xdr:from>
    <xdr:to>
      <xdr:col>76</xdr:col>
      <xdr:colOff>114300</xdr:colOff>
      <xdr:row>56</xdr:row>
      <xdr:rowOff>168326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694316"/>
          <a:ext cx="889000" cy="7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93116</xdr:rowOff>
    </xdr:from>
    <xdr:to>
      <xdr:col>71</xdr:col>
      <xdr:colOff>177800</xdr:colOff>
      <xdr:row>57</xdr:row>
      <xdr:rowOff>67158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94316"/>
          <a:ext cx="889000" cy="1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67742</xdr:rowOff>
    </xdr:from>
    <xdr:to>
      <xdr:col>85</xdr:col>
      <xdr:colOff>177800</xdr:colOff>
      <xdr:row>56</xdr:row>
      <xdr:rowOff>169342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90619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118110</xdr:rowOff>
    </xdr:from>
    <xdr:to>
      <xdr:col>81</xdr:col>
      <xdr:colOff>101600</xdr:colOff>
      <xdr:row>54</xdr:row>
      <xdr:rowOff>48260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64787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898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117526</xdr:rowOff>
    </xdr:from>
    <xdr:to>
      <xdr:col>76</xdr:col>
      <xdr:colOff>165100</xdr:colOff>
      <xdr:row>57</xdr:row>
      <xdr:rowOff>47676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64203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42316</xdr:rowOff>
    </xdr:from>
    <xdr:to>
      <xdr:col>72</xdr:col>
      <xdr:colOff>38100</xdr:colOff>
      <xdr:row>56</xdr:row>
      <xdr:rowOff>143916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160443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16358</xdr:rowOff>
    </xdr:from>
    <xdr:to>
      <xdr:col>67</xdr:col>
      <xdr:colOff>101600</xdr:colOff>
      <xdr:row>57</xdr:row>
      <xdr:rowOff>117958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134485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6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115469</xdr:rowOff>
    </xdr:from>
    <xdr:to>
      <xdr:col>85</xdr:col>
      <xdr:colOff>127000</xdr:colOff>
      <xdr:row>78</xdr:row>
      <xdr:rowOff>130922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88569"/>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130922</xdr:rowOff>
    </xdr:from>
    <xdr:to>
      <xdr:col>81</xdr:col>
      <xdr:colOff>50800</xdr:colOff>
      <xdr:row>78</xdr:row>
      <xdr:rowOff>139402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4022"/>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101822</xdr:rowOff>
    </xdr:from>
    <xdr:to>
      <xdr:col>76</xdr:col>
      <xdr:colOff>114300</xdr:colOff>
      <xdr:row>78</xdr:row>
      <xdr:rowOff>139402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74922"/>
          <a:ext cx="889000" cy="3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111468</xdr:rowOff>
    </xdr:from>
    <xdr:to>
      <xdr:col>71</xdr:col>
      <xdr:colOff>177800</xdr:colOff>
      <xdr:row>78</xdr:row>
      <xdr:rowOff>101822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13118"/>
          <a:ext cx="889000" cy="1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64669</xdr:rowOff>
    </xdr:from>
    <xdr:to>
      <xdr:col>85</xdr:col>
      <xdr:colOff>177800</xdr:colOff>
      <xdr:row>78</xdr:row>
      <xdr:rowOff>166269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9378</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80122</xdr:rowOff>
    </xdr:from>
    <xdr:to>
      <xdr:col>81</xdr:col>
      <xdr:colOff>101600</xdr:colOff>
      <xdr:row>79</xdr:row>
      <xdr:rowOff>10272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5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88602</xdr:rowOff>
    </xdr:from>
    <xdr:to>
      <xdr:col>76</xdr:col>
      <xdr:colOff>165100</xdr:colOff>
      <xdr:row>79</xdr:row>
      <xdr:rowOff>18752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9879</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35333" y="13554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51022</xdr:rowOff>
    </xdr:from>
    <xdr:to>
      <xdr:col>72</xdr:col>
      <xdr:colOff>38100</xdr:colOff>
      <xdr:row>78</xdr:row>
      <xdr:rowOff>152622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143749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1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60668</xdr:rowOff>
    </xdr:from>
    <xdr:to>
      <xdr:col>67</xdr:col>
      <xdr:colOff>101600</xdr:colOff>
      <xdr:row>77</xdr:row>
      <xdr:rowOff>162268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6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7345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03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22493</xdr:rowOff>
    </xdr:from>
    <xdr:to>
      <xdr:col>85</xdr:col>
      <xdr:colOff>127000</xdr:colOff>
      <xdr:row>91</xdr:row>
      <xdr:rowOff>113934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624443"/>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113934</xdr:rowOff>
    </xdr:from>
    <xdr:to>
      <xdr:col>81</xdr:col>
      <xdr:colOff>50800</xdr:colOff>
      <xdr:row>91</xdr:row>
      <xdr:rowOff>115077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571588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115077</xdr:rowOff>
    </xdr:from>
    <xdr:to>
      <xdr:col>76</xdr:col>
      <xdr:colOff>114300</xdr:colOff>
      <xdr:row>92</xdr:row>
      <xdr:rowOff>131617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5717027"/>
          <a:ext cx="889000" cy="18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131291</xdr:rowOff>
    </xdr:from>
    <xdr:to>
      <xdr:col>71</xdr:col>
      <xdr:colOff>177800</xdr:colOff>
      <xdr:row>92</xdr:row>
      <xdr:rowOff>131617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590469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143143</xdr:rowOff>
    </xdr:from>
    <xdr:to>
      <xdr:col>85</xdr:col>
      <xdr:colOff>177800</xdr:colOff>
      <xdr:row>91</xdr:row>
      <xdr:rowOff>73293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57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166020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42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63134</xdr:rowOff>
    </xdr:from>
    <xdr:to>
      <xdr:col>81</xdr:col>
      <xdr:colOff>101600</xdr:colOff>
      <xdr:row>91</xdr:row>
      <xdr:rowOff>164734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66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9811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44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64277</xdr:rowOff>
    </xdr:from>
    <xdr:to>
      <xdr:col>76</xdr:col>
      <xdr:colOff>165100</xdr:colOff>
      <xdr:row>91</xdr:row>
      <xdr:rowOff>165877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6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10954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44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80817</xdr:rowOff>
    </xdr:from>
    <xdr:to>
      <xdr:col>72</xdr:col>
      <xdr:colOff>38100</xdr:colOff>
      <xdr:row>93</xdr:row>
      <xdr:rowOff>10967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8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27494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62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80491</xdr:rowOff>
    </xdr:from>
    <xdr:to>
      <xdr:col>67</xdr:col>
      <xdr:colOff>101600</xdr:colOff>
      <xdr:row>93</xdr:row>
      <xdr:rowOff>10641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8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27168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6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576,673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教育費、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農林水産業費、</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総務</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費の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により、前年度対比</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万１千円の減額となっている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の主な要因としては、中学校統合準備事業、畜産振興事業（繰越分）</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額があげられる。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万円を積み立てたが、約３億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年度末現在残高は、約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8,033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実質単年度収支については、約</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5,618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黒</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字となっている。主な要因としては、財政調整基金の積立や繰上償還による</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ものである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引き続き、実質単年度収支の均衡を図り、適正な黒字額を確保することにより、持続可能で健全な財政運営を行う必要がある。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連結実質赤字は発生しておらず、黒字となっている。黒字額における標準財政規模比の構成割合は、上下水道事業会計及び一般会計で９割以上を占めている。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今後も事務の適正化を図り、引き続き健全な財政運営を行っていく。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36942753</v>
      </c>
      <c r="BO4" s="358"/>
      <c r="BP4" s="358"/>
      <c r="BQ4" s="358"/>
      <c r="BR4" s="358"/>
      <c r="BS4" s="358"/>
      <c r="BT4" s="358"/>
      <c r="BU4" s="359"/>
      <c r="BV4" s="357">
        <v>40880015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7.6</v>
      </c>
      <c r="CU4" s="364"/>
      <c r="CV4" s="364"/>
      <c r="CW4" s="364"/>
      <c r="CX4" s="364"/>
      <c r="CY4" s="364"/>
      <c r="CZ4" s="364"/>
      <c r="DA4" s="365"/>
      <c r="DB4" s="363">
        <v>7.2</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35117651</v>
      </c>
      <c r="BO5" s="395"/>
      <c r="BP5" s="395"/>
      <c r="BQ5" s="395"/>
      <c r="BR5" s="395"/>
      <c r="BS5" s="395"/>
      <c r="BT5" s="395"/>
      <c r="BU5" s="396"/>
      <c r="BV5" s="394">
        <v>39220402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90.9</v>
      </c>
      <c r="CU5" s="392"/>
      <c r="CV5" s="392"/>
      <c r="CW5" s="392"/>
      <c r="CX5" s="392"/>
      <c r="CY5" s="392"/>
      <c r="CZ5" s="392"/>
      <c r="DA5" s="393"/>
      <c r="DB5" s="391">
        <v>92.3</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1825102</v>
      </c>
      <c r="BO6" s="395"/>
      <c r="BP6" s="395"/>
      <c r="BQ6" s="395"/>
      <c r="BR6" s="395"/>
      <c r="BS6" s="395"/>
      <c r="BT6" s="395"/>
      <c r="BU6" s="396"/>
      <c r="BV6" s="394">
        <v>1659613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91.5</v>
      </c>
      <c r="CU6" s="432"/>
      <c r="CV6" s="432"/>
      <c r="CW6" s="432"/>
      <c r="CX6" s="432"/>
      <c r="CY6" s="432"/>
      <c r="CZ6" s="432"/>
      <c r="DA6" s="433"/>
      <c r="DB6" s="431">
        <v>93.5</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223412</v>
      </c>
      <c r="BO7" s="395"/>
      <c r="BP7" s="395"/>
      <c r="BQ7" s="395"/>
      <c r="BR7" s="395"/>
      <c r="BS7" s="395"/>
      <c r="BT7" s="395"/>
      <c r="BU7" s="396"/>
      <c r="BV7" s="394">
        <v>156095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20964651</v>
      </c>
      <c r="CU7" s="395"/>
      <c r="CV7" s="395"/>
      <c r="CW7" s="395"/>
      <c r="CX7" s="395"/>
      <c r="CY7" s="395"/>
      <c r="CZ7" s="395"/>
      <c r="DA7" s="396"/>
      <c r="DB7" s="394">
        <v>20803586</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1601690</v>
      </c>
      <c r="BO8" s="395"/>
      <c r="BP8" s="395"/>
      <c r="BQ8" s="395"/>
      <c r="BR8" s="395"/>
      <c r="BS8" s="395"/>
      <c r="BT8" s="395"/>
      <c r="BU8" s="396"/>
      <c r="BV8" s="394">
        <v>1503518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0.43</v>
      </c>
      <c r="CU8" s="435"/>
      <c r="CV8" s="435"/>
      <c r="CW8" s="435"/>
      <c r="CX8" s="435"/>
      <c r="CY8" s="435"/>
      <c r="CZ8" s="435"/>
      <c r="DA8" s="436"/>
      <c r="DB8" s="434">
        <v>0.43</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61471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98172</v>
      </c>
      <c r="BO9" s="395"/>
      <c r="BP9" s="395"/>
      <c r="BQ9" s="395"/>
      <c r="BR9" s="395"/>
      <c r="BS9" s="395"/>
      <c r="BT9" s="395"/>
      <c r="BU9" s="396"/>
      <c r="BV9" s="394">
        <v>-438933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20.100000000000001</v>
      </c>
      <c r="CU9" s="392"/>
      <c r="CV9" s="392"/>
      <c r="CW9" s="392"/>
      <c r="CX9" s="392"/>
      <c r="CY9" s="392"/>
      <c r="CZ9" s="392"/>
      <c r="DA9" s="393"/>
      <c r="DB9" s="391">
        <v>18.600000000000001</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64660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38417</v>
      </c>
      <c r="BO10" s="395"/>
      <c r="BP10" s="395"/>
      <c r="BQ10" s="395"/>
      <c r="BR10" s="395"/>
      <c r="BS10" s="395"/>
      <c r="BT10" s="395"/>
      <c r="BU10" s="396"/>
      <c r="BV10" s="394">
        <v>9935</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1059940</v>
      </c>
      <c r="BO11" s="395"/>
      <c r="BP11" s="395"/>
      <c r="BQ11" s="395"/>
      <c r="BR11" s="395"/>
      <c r="BS11" s="395"/>
      <c r="BT11" s="395"/>
      <c r="BU11" s="396"/>
      <c r="BV11" s="394">
        <v>650000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60897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340350</v>
      </c>
      <c r="BO12" s="395"/>
      <c r="BP12" s="395"/>
      <c r="BQ12" s="395"/>
      <c r="BR12" s="395"/>
      <c r="BS12" s="395"/>
      <c r="BT12" s="395"/>
      <c r="BU12" s="396"/>
      <c r="BV12" s="394">
        <v>327907</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59654</v>
      </c>
      <c r="S13" s="479"/>
      <c r="T13" s="479"/>
      <c r="U13" s="479"/>
      <c r="V13" s="480"/>
      <c r="W13" s="410" t="s">
        <v>131</v>
      </c>
      <c r="X13" s="411"/>
      <c r="Y13" s="411"/>
      <c r="Z13" s="411"/>
      <c r="AA13" s="411"/>
      <c r="AB13" s="401"/>
      <c r="AC13" s="445">
        <v>2306</v>
      </c>
      <c r="AD13" s="446"/>
      <c r="AE13" s="446"/>
      <c r="AF13" s="446"/>
      <c r="AG13" s="488"/>
      <c r="AH13" s="445">
        <v>2550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856179</v>
      </c>
      <c r="BO13" s="395"/>
      <c r="BP13" s="395"/>
      <c r="BQ13" s="395"/>
      <c r="BR13" s="395"/>
      <c r="BS13" s="395"/>
      <c r="BT13" s="395"/>
      <c r="BU13" s="396"/>
      <c r="BV13" s="394">
        <v>-106905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6.8</v>
      </c>
      <c r="CU13" s="392"/>
      <c r="CV13" s="392"/>
      <c r="CW13" s="392"/>
      <c r="CX13" s="392"/>
      <c r="CY13" s="392"/>
      <c r="CZ13" s="392"/>
      <c r="DA13" s="393"/>
      <c r="DB13" s="391">
        <v>6.5</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61717</v>
      </c>
      <c r="S14" s="479"/>
      <c r="T14" s="479"/>
      <c r="U14" s="479"/>
      <c r="V14" s="480"/>
      <c r="W14" s="384"/>
      <c r="X14" s="385"/>
      <c r="Y14" s="385"/>
      <c r="Z14" s="385"/>
      <c r="AA14" s="385"/>
      <c r="AB14" s="374"/>
      <c r="AC14" s="481">
        <v>7.6</v>
      </c>
      <c r="AD14" s="482"/>
      <c r="AE14" s="482"/>
      <c r="AF14" s="482"/>
      <c r="AG14" s="483"/>
      <c r="AH14" s="481">
        <v>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60646</v>
      </c>
      <c r="S15" s="479"/>
      <c r="T15" s="479"/>
      <c r="U15" s="479"/>
      <c r="V15" s="480"/>
      <c r="W15" s="410" t="s">
        <v>137</v>
      </c>
      <c r="X15" s="411"/>
      <c r="Y15" s="411"/>
      <c r="Z15" s="411"/>
      <c r="AA15" s="411"/>
      <c r="AB15" s="401"/>
      <c r="AC15" s="445">
        <v>10487</v>
      </c>
      <c r="AD15" s="446"/>
      <c r="AE15" s="446"/>
      <c r="AF15" s="446"/>
      <c r="AG15" s="488"/>
      <c r="AH15" s="445">
        <v>11390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8280090</v>
      </c>
      <c r="BO15" s="358"/>
      <c r="BP15" s="358"/>
      <c r="BQ15" s="358"/>
      <c r="BR15" s="358"/>
      <c r="BS15" s="358"/>
      <c r="BT15" s="358"/>
      <c r="BU15" s="359"/>
      <c r="BV15" s="357">
        <v>8131208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34.4</v>
      </c>
      <c r="AD16" s="482"/>
      <c r="AE16" s="482"/>
      <c r="AF16" s="482"/>
      <c r="AG16" s="483"/>
      <c r="AH16" s="481">
        <v>35.5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18715738</v>
      </c>
      <c r="BO16" s="395"/>
      <c r="BP16" s="395"/>
      <c r="BQ16" s="395"/>
      <c r="BR16" s="395"/>
      <c r="BS16" s="395"/>
      <c r="BT16" s="395"/>
      <c r="BU16" s="396"/>
      <c r="BV16" s="394">
        <v>18434368</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17713</v>
      </c>
      <c r="AD17" s="446"/>
      <c r="AE17" s="446"/>
      <c r="AF17" s="446"/>
      <c r="AG17" s="488"/>
      <c r="AH17" s="445">
        <v>18122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10399019</v>
      </c>
      <c r="BO17" s="395"/>
      <c r="BP17" s="395"/>
      <c r="BQ17" s="395"/>
      <c r="BR17" s="395"/>
      <c r="BS17" s="395"/>
      <c r="BT17" s="395"/>
      <c r="BU17" s="396"/>
      <c r="BV17" s="394">
        <v>10226403</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493.21</v>
      </c>
      <c r="M18" s="518"/>
      <c r="N18" s="518"/>
      <c r="O18" s="518"/>
      <c r="P18" s="518"/>
      <c r="Q18" s="518"/>
      <c r="R18" s="519"/>
      <c r="S18" s="519"/>
      <c r="T18" s="519"/>
      <c r="U18" s="519"/>
      <c r="V18" s="520"/>
      <c r="W18" s="412"/>
      <c r="X18" s="413"/>
      <c r="Y18" s="413"/>
      <c r="Z18" s="413"/>
      <c r="AA18" s="413"/>
      <c r="AB18" s="404"/>
      <c r="AC18" s="521">
        <v>58.1</v>
      </c>
      <c r="AD18" s="522"/>
      <c r="AE18" s="522"/>
      <c r="AF18" s="522"/>
      <c r="AG18" s="523"/>
      <c r="AH18" s="521">
        <v>56.5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19242831</v>
      </c>
      <c r="BO18" s="395"/>
      <c r="BP18" s="395"/>
      <c r="BQ18" s="395"/>
      <c r="BR18" s="395"/>
      <c r="BS18" s="395"/>
      <c r="BT18" s="395"/>
      <c r="BU18" s="396"/>
      <c r="BV18" s="394">
        <v>19562633</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125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26287019</v>
      </c>
      <c r="BO19" s="395"/>
      <c r="BP19" s="395"/>
      <c r="BQ19" s="395"/>
      <c r="BR19" s="395"/>
      <c r="BS19" s="395"/>
      <c r="BT19" s="395"/>
      <c r="BU19" s="396"/>
      <c r="BV19" s="394">
        <v>26990334</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23033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27908513</v>
      </c>
      <c r="BO22" s="358"/>
      <c r="BP22" s="358"/>
      <c r="BQ22" s="358"/>
      <c r="BR22" s="358"/>
      <c r="BS22" s="358"/>
      <c r="BT22" s="358"/>
      <c r="BU22" s="359"/>
      <c r="BV22" s="357">
        <v>31669596</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15775314</v>
      </c>
      <c r="BO23" s="395"/>
      <c r="BP23" s="395"/>
      <c r="BQ23" s="395"/>
      <c r="BR23" s="395"/>
      <c r="BS23" s="395"/>
      <c r="BT23" s="395"/>
      <c r="BU23" s="396"/>
      <c r="BV23" s="394">
        <v>16922054</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8770</v>
      </c>
      <c r="R24" s="446"/>
      <c r="S24" s="446"/>
      <c r="T24" s="446"/>
      <c r="U24" s="446"/>
      <c r="V24" s="488"/>
      <c r="W24" s="540"/>
      <c r="X24" s="541"/>
      <c r="Y24" s="542"/>
      <c r="Z24" s="444" t="s">
        <v>162</v>
      </c>
      <c r="AA24" s="424"/>
      <c r="AB24" s="424"/>
      <c r="AC24" s="424"/>
      <c r="AD24" s="424"/>
      <c r="AE24" s="424"/>
      <c r="AF24" s="424"/>
      <c r="AG24" s="425"/>
      <c r="AH24" s="445">
        <v>542</v>
      </c>
      <c r="AI24" s="446"/>
      <c r="AJ24" s="446"/>
      <c r="AK24" s="446"/>
      <c r="AL24" s="488"/>
      <c r="AM24" s="445">
        <v>1692124</v>
      </c>
      <c r="AN24" s="446"/>
      <c r="AO24" s="446"/>
      <c r="AP24" s="446"/>
      <c r="AQ24" s="446"/>
      <c r="AR24" s="488"/>
      <c r="AS24" s="445">
        <v>3122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20207326</v>
      </c>
      <c r="BO24" s="395"/>
      <c r="BP24" s="395"/>
      <c r="BQ24" s="395"/>
      <c r="BR24" s="395"/>
      <c r="BS24" s="395"/>
      <c r="BT24" s="395"/>
      <c r="BU24" s="396"/>
      <c r="BV24" s="394">
        <v>23013476</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6980</v>
      </c>
      <c r="R25" s="446"/>
      <c r="S25" s="446"/>
      <c r="T25" s="446"/>
      <c r="U25" s="446"/>
      <c r="V25" s="488"/>
      <c r="W25" s="540"/>
      <c r="X25" s="541"/>
      <c r="Y25" s="542"/>
      <c r="Z25" s="444" t="s">
        <v>165</v>
      </c>
      <c r="AA25" s="424"/>
      <c r="AB25" s="424"/>
      <c r="AC25" s="424"/>
      <c r="AD25" s="424"/>
      <c r="AE25" s="424"/>
      <c r="AF25" s="424"/>
      <c r="AG25" s="425"/>
      <c r="AH25" s="445">
        <v>83</v>
      </c>
      <c r="AI25" s="446"/>
      <c r="AJ25" s="446"/>
      <c r="AK25" s="446"/>
      <c r="AL25" s="488"/>
      <c r="AM25" s="445">
        <v>246925</v>
      </c>
      <c r="AN25" s="446"/>
      <c r="AO25" s="446"/>
      <c r="AP25" s="446"/>
      <c r="AQ25" s="446"/>
      <c r="AR25" s="488"/>
      <c r="AS25" s="445">
        <v>2975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6027102</v>
      </c>
      <c r="BO25" s="358"/>
      <c r="BP25" s="358"/>
      <c r="BQ25" s="358"/>
      <c r="BR25" s="358"/>
      <c r="BS25" s="358"/>
      <c r="BT25" s="358"/>
      <c r="BU25" s="359"/>
      <c r="BV25" s="357">
        <v>5724303</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6270</v>
      </c>
      <c r="R26" s="446"/>
      <c r="S26" s="446"/>
      <c r="T26" s="446"/>
      <c r="U26" s="446"/>
      <c r="V26" s="488"/>
      <c r="W26" s="540"/>
      <c r="X26" s="541"/>
      <c r="Y26" s="542"/>
      <c r="Z26" s="444" t="s">
        <v>168</v>
      </c>
      <c r="AA26" s="546"/>
      <c r="AB26" s="546"/>
      <c r="AC26" s="546"/>
      <c r="AD26" s="546"/>
      <c r="AE26" s="546"/>
      <c r="AF26" s="546"/>
      <c r="AG26" s="547"/>
      <c r="AH26" s="445">
        <v>23</v>
      </c>
      <c r="AI26" s="446"/>
      <c r="AJ26" s="446"/>
      <c r="AK26" s="446"/>
      <c r="AL26" s="488"/>
      <c r="AM26" s="445">
        <v>76176</v>
      </c>
      <c r="AN26" s="446"/>
      <c r="AO26" s="446"/>
      <c r="AP26" s="446"/>
      <c r="AQ26" s="446"/>
      <c r="AR26" s="488"/>
      <c r="AS26" s="445">
        <v>3312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4670</v>
      </c>
      <c r="R27" s="446"/>
      <c r="S27" s="446"/>
      <c r="T27" s="446"/>
      <c r="U27" s="446"/>
      <c r="V27" s="488"/>
      <c r="W27" s="540"/>
      <c r="X27" s="541"/>
      <c r="Y27" s="542"/>
      <c r="Z27" s="444" t="s">
        <v>171</v>
      </c>
      <c r="AA27" s="424"/>
      <c r="AB27" s="424"/>
      <c r="AC27" s="424"/>
      <c r="AD27" s="424"/>
      <c r="AE27" s="424"/>
      <c r="AF27" s="424"/>
      <c r="AG27" s="425"/>
      <c r="AH27" s="445">
        <v>10</v>
      </c>
      <c r="AI27" s="446"/>
      <c r="AJ27" s="446"/>
      <c r="AK27" s="446"/>
      <c r="AL27" s="488"/>
      <c r="AM27" s="445">
        <v>41300</v>
      </c>
      <c r="AN27" s="446"/>
      <c r="AO27" s="446"/>
      <c r="AP27" s="446"/>
      <c r="AQ27" s="446"/>
      <c r="AR27" s="488"/>
      <c r="AS27" s="445">
        <v>4130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3830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4880329</v>
      </c>
      <c r="BO28" s="358"/>
      <c r="BP28" s="358"/>
      <c r="BQ28" s="358"/>
      <c r="BR28" s="358"/>
      <c r="BS28" s="358"/>
      <c r="BT28" s="358"/>
      <c r="BU28" s="359"/>
      <c r="BV28" s="357">
        <v>5182262</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18</v>
      </c>
      <c r="M29" s="446"/>
      <c r="N29" s="446"/>
      <c r="O29" s="446"/>
      <c r="P29" s="488"/>
      <c r="Q29" s="445">
        <v>3460</v>
      </c>
      <c r="R29" s="446"/>
      <c r="S29" s="446"/>
      <c r="T29" s="446"/>
      <c r="U29" s="446"/>
      <c r="V29" s="488"/>
      <c r="W29" s="543"/>
      <c r="X29" s="544"/>
      <c r="Y29" s="545"/>
      <c r="Z29" s="444" t="s">
        <v>177</v>
      </c>
      <c r="AA29" s="424"/>
      <c r="AB29" s="424"/>
      <c r="AC29" s="424"/>
      <c r="AD29" s="424"/>
      <c r="AE29" s="424"/>
      <c r="AF29" s="424"/>
      <c r="AG29" s="425"/>
      <c r="AH29" s="445">
        <v>552</v>
      </c>
      <c r="AI29" s="446"/>
      <c r="AJ29" s="446"/>
      <c r="AK29" s="446"/>
      <c r="AL29" s="488"/>
      <c r="AM29" s="445">
        <v>1733424</v>
      </c>
      <c r="AN29" s="446"/>
      <c r="AO29" s="446"/>
      <c r="AP29" s="446"/>
      <c r="AQ29" s="446"/>
      <c r="AR29" s="488"/>
      <c r="AS29" s="445">
        <v>3140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1304612</v>
      </c>
      <c r="BO29" s="395"/>
      <c r="BP29" s="395"/>
      <c r="BQ29" s="395"/>
      <c r="BR29" s="395"/>
      <c r="BS29" s="395"/>
      <c r="BT29" s="395"/>
      <c r="BU29" s="396"/>
      <c r="BV29" s="394">
        <v>1208071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10611253</v>
      </c>
      <c r="BO30" s="514"/>
      <c r="BP30" s="514"/>
      <c r="BQ30" s="514"/>
      <c r="BR30" s="514"/>
      <c r="BS30" s="514"/>
      <c r="BT30" s="514"/>
      <c r="BU30" s="515"/>
      <c r="BV30" s="513">
        <v>10939529</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75"/>
      <c r="AM34" s="584">
        <f>IF(AO34="","",MAX(C34:D43,U34:V43)+1)</f>
        <v>9</v>
      </c>
      <c r="AN34" s="584"/>
      <c r="AO34" s="585" t="str">
        <f>IF('各会計、関係団体の財政状況及び健全化判断比率'!B34="","",'各会計、関係団体の財政状況及び健全化判断比率'!B34)</f>
        <v>水道事業会計</v>
      </c>
      <c r="AP34" s="585"/>
      <c r="AQ34" s="585"/>
      <c r="AR34" s="585"/>
      <c r="AS34" s="585"/>
      <c r="AT34" s="585"/>
      <c r="AU34" s="585"/>
      <c r="AV34" s="585"/>
      <c r="AW34" s="585"/>
      <c r="AX34" s="585"/>
      <c r="AY34" s="585"/>
      <c r="AZ34" s="585"/>
      <c r="BA34" s="585"/>
      <c r="BB34" s="585"/>
      <c r="BC34" s="585"/>
      <c r="BD34" s="175"/>
      <c r="BE34" s="584">
        <f>IF(BG34="","",MAX(C34:D43,U34:V43,AM34:AN43)+1)</f>
        <v>11</v>
      </c>
      <c r="BF34" s="584"/>
      <c r="BG34" s="585" t="str">
        <f>IF('各会計、関係団体の財政状況及び健全化判断比率'!B36="","",'各会計、関係団体の財政状況及び健全化判断比率'!B36)</f>
        <v>地方卸売市場特別会計</v>
      </c>
      <c r="BH34" s="585"/>
      <c r="BI34" s="585"/>
      <c r="BJ34" s="585"/>
      <c r="BK34" s="585"/>
      <c r="BL34" s="585"/>
      <c r="BM34" s="585"/>
      <c r="BN34" s="585"/>
      <c r="BO34" s="585"/>
      <c r="BP34" s="585"/>
      <c r="BQ34" s="585"/>
      <c r="BR34" s="585"/>
      <c r="BS34" s="585"/>
      <c r="BT34" s="585"/>
      <c r="BU34" s="585"/>
      <c r="BV34" s="175"/>
      <c r="BW34" s="584">
        <f>IF(BY34="","",MAX(C34:D43,U34:V43,AM34:AN43,BE34:BF43)+1)</f>
        <v>12</v>
      </c>
      <c r="BX34" s="584"/>
      <c r="BY34" s="585" t="str">
        <f>IF('各会計、関係団体の財政状況及び健全化判断比率'!B68="","",'各会計、関係団体の財政状況及び健全化判断比率'!B68)</f>
        <v>氷上多可衛生事務組合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（公財）兵庫丹波の森協会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看護専門学校特別会計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国民健康保険特別会計直診勘定</v>
      </c>
      <c r="X35" s="585"/>
      <c r="Y35" s="585"/>
      <c r="Z35" s="585"/>
      <c r="AA35" s="585"/>
      <c r="AB35" s="585"/>
      <c r="AC35" s="585"/>
      <c r="AD35" s="585"/>
      <c r="AE35" s="585"/>
      <c r="AF35" s="585"/>
      <c r="AG35" s="585"/>
      <c r="AH35" s="585"/>
      <c r="AI35" s="585"/>
      <c r="AJ35" s="585"/>
      <c r="AK35" s="585"/>
      <c r="AL35" s="175"/>
      <c r="AM35" s="584">
        <f t="shared" ref="AM35:AM43" si="0">IF(AO35="","",AM34+1)</f>
        <v>10</v>
      </c>
      <c r="AN35" s="584"/>
      <c r="AO35" s="585" t="str">
        <f>IF('各会計、関係団体の財政状況及び健全化判断比率'!B35="","",'各会計、関係団体の財政状況及び健全化判断比率'!B35)</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13</v>
      </c>
      <c r="BX35" s="584"/>
      <c r="BY35" s="585" t="str">
        <f>IF('各会計、関係団体の財政状況及び健全化判断比率'!B69="","",'各会計、関係団体の財政状況及び健全化判断比率'!B69)</f>
        <v>兵庫県市町村職員退職手当組合</v>
      </c>
      <c r="BZ35" s="585"/>
      <c r="CA35" s="585"/>
      <c r="CB35" s="585"/>
      <c r="CC35" s="585"/>
      <c r="CD35" s="585"/>
      <c r="CE35" s="585"/>
      <c r="CF35" s="585"/>
      <c r="CG35" s="585"/>
      <c r="CH35" s="585"/>
      <c r="CI35" s="585"/>
      <c r="CJ35" s="585"/>
      <c r="CK35" s="585"/>
      <c r="CL35" s="585"/>
      <c r="CM35" s="585"/>
      <c r="CN35" s="175"/>
      <c r="CO35" s="584">
        <f t="shared" ref="CO35:CO43" si="3">IF(CQ35="","",CO34+1)</f>
        <v>19</v>
      </c>
      <c r="CP35" s="584"/>
      <c r="CQ35" s="585" t="str">
        <f>IF('各会計、関係団体の財政状況及び健全化判断比率'!BS8="","",'各会計、関係団体の財政状況及び健全化判断比率'!BS8)</f>
        <v>（株）タンバンベルグ</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介護保険特別会計保険事業勘定</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14</v>
      </c>
      <c r="BX36" s="584"/>
      <c r="BY36" s="585" t="str">
        <f>IF('各会計、関係団体の財政状況及び健全化判断比率'!B70="","",'各会計、関係団体の財政状況及び健全化判断比率'!B70)</f>
        <v>兵庫県町議会議員公務災害補償組合</v>
      </c>
      <c r="BZ36" s="585"/>
      <c r="CA36" s="585"/>
      <c r="CB36" s="585"/>
      <c r="CC36" s="585"/>
      <c r="CD36" s="585"/>
      <c r="CE36" s="585"/>
      <c r="CF36" s="585"/>
      <c r="CG36" s="585"/>
      <c r="CH36" s="585"/>
      <c r="CI36" s="585"/>
      <c r="CJ36" s="585"/>
      <c r="CK36" s="585"/>
      <c r="CL36" s="585"/>
      <c r="CM36" s="585"/>
      <c r="CN36" s="175"/>
      <c r="CO36" s="584">
        <f t="shared" si="3"/>
        <v>20</v>
      </c>
      <c r="CP36" s="584"/>
      <c r="CQ36" s="585" t="str">
        <f>IF('各会計、関係団体の財政状況及び健全化判断比率'!BS9="","",'各会計、関係団体の財政状況及び健全化判断比率'!BS9)</f>
        <v>（株）まちづくり柏原</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15</v>
      </c>
      <c r="BX37" s="584"/>
      <c r="BY37" s="585" t="str">
        <f>IF('各会計、関係団体の財政状況及び健全化判断比率'!B71="","",'各会計、関係団体の財政状況及び健全化判断比率'!B71)</f>
        <v>丹波少年自然の家事務組合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7</v>
      </c>
      <c r="V38" s="584"/>
      <c r="W38" s="585" t="str">
        <f>IF('各会計、関係団体の財政状況及び健全化判断比率'!B32="","",'各会計、関係団体の財政状況及び健全化判断比率'!B32)</f>
        <v>訪問看護ステーション特別会計</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16</v>
      </c>
      <c r="BX38" s="584"/>
      <c r="BY38" s="585" t="str">
        <f>IF('各会計、関係団体の財政状況及び健全化判断比率'!B72="","",'各会計、関係団体の財政状況及び健全化判断比率'!B72)</f>
        <v>兵庫県後期高齢者医療広域連合（一般会計）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f t="shared" si="4"/>
        <v>8</v>
      </c>
      <c r="V39" s="584"/>
      <c r="W39" s="585" t="str">
        <f>IF('各会計、関係団体の財政状況及び健全化判断比率'!B33="","",'各会計、関係団体の財政状況及び健全化判断比率'!B33)</f>
        <v>駐車場特別会計</v>
      </c>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17</v>
      </c>
      <c r="BX39" s="584"/>
      <c r="BY39" s="585" t="str">
        <f>IF('各会計、関係団体の財政状況及び健全化判断比率'!B73="","",'各会計、関係団体の財政状況及び健全化判断比率'!B73)</f>
        <v>兵庫県後期高齢者医療広域連合（特別会計）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C4SyJMIrXBcGH85/WLuegmUeHEaQ3T6/c2oB2tmW7mWgQdIC6xzc25JYFookLCTA1JzQgYYGAiMAJ9XotU676Q==" saltValue="He1pFt0NHc4GIuXJ6gII5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7" t="s">
        <v>535</v>
      </c>
      <c r="D34" s="1137"/>
      <c r="E34" s="1138"/>
      <c r="F34" s="32">
        <v>18.29</v>
      </c>
      <c r="G34" s="33">
        <v>17.71</v>
      </c>
      <c r="H34" s="33">
        <v>17.829999999999998</v>
      </c>
      <c r="I34" s="33">
        <v>18.2</v>
      </c>
      <c r="J34" s="34">
        <v>17.559999999999999</v>
      </c>
      <c r="K34" s="22"/>
      <c r="L34" s="22"/>
      <c r="M34" s="22"/>
      <c r="N34" s="22"/>
      <c r="O34" s="22"/>
      <c r="P34" s="22"/>
    </row>
    <row r="35" spans="1:16" ht="39" customHeight="1" x14ac:dyDescent="0.15">
      <c r="A35" s="22"/>
      <c r="B35" s="35"/>
      <c r="C35" s="1133" t="s">
        <v>536</v>
      </c>
      <c r="D35" s="1133"/>
      <c r="E35" s="1134"/>
      <c r="F35" s="36">
        <v>14.31</v>
      </c>
      <c r="G35" s="37">
        <v>15.06</v>
      </c>
      <c r="H35" s="37">
        <v>13.77</v>
      </c>
      <c r="I35" s="37">
        <v>13.39</v>
      </c>
      <c r="J35" s="38">
        <v>12.64</v>
      </c>
      <c r="K35" s="22"/>
      <c r="L35" s="22"/>
      <c r="M35" s="22"/>
      <c r="N35" s="22"/>
      <c r="O35" s="22"/>
      <c r="P35" s="22"/>
    </row>
    <row r="36" spans="1:16" ht="39" customHeight="1" x14ac:dyDescent="0.15">
      <c r="A36" s="22"/>
      <c r="B36" s="35"/>
      <c r="C36" s="1133" t="s">
        <v>537</v>
      </c>
      <c r="D36" s="1133"/>
      <c r="E36" s="1134"/>
      <c r="F36" s="36">
        <v>5.66</v>
      </c>
      <c r="G36" s="37">
        <v>7.9</v>
      </c>
      <c r="H36" s="37">
        <v>8.99</v>
      </c>
      <c r="I36" s="37">
        <v>7.17</v>
      </c>
      <c r="J36" s="38">
        <v>7.58</v>
      </c>
      <c r="K36" s="22"/>
      <c r="L36" s="22"/>
      <c r="M36" s="22"/>
      <c r="N36" s="22"/>
      <c r="O36" s="22"/>
      <c r="P36" s="22"/>
    </row>
    <row r="37" spans="1:16" ht="39" customHeight="1" x14ac:dyDescent="0.15">
      <c r="A37" s="22"/>
      <c r="B37" s="35"/>
      <c r="C37" s="1133" t="s">
        <v>538</v>
      </c>
      <c r="D37" s="1133"/>
      <c r="E37" s="1134"/>
      <c r="F37" s="36">
        <v>1.81</v>
      </c>
      <c r="G37" s="37">
        <v>1.66</v>
      </c>
      <c r="H37" s="37">
        <v>2.5</v>
      </c>
      <c r="I37" s="37">
        <v>2.4700000000000002</v>
      </c>
      <c r="J37" s="38">
        <v>1.83</v>
      </c>
      <c r="K37" s="22"/>
      <c r="L37" s="22"/>
      <c r="M37" s="22"/>
      <c r="N37" s="22"/>
      <c r="O37" s="22"/>
      <c r="P37" s="22"/>
    </row>
    <row r="38" spans="1:16" ht="39" customHeight="1" x14ac:dyDescent="0.15">
      <c r="A38" s="22"/>
      <c r="B38" s="35"/>
      <c r="C38" s="1133" t="s">
        <v>539</v>
      </c>
      <c r="D38" s="1133"/>
      <c r="E38" s="1134"/>
      <c r="F38" s="36">
        <v>0.46</v>
      </c>
      <c r="G38" s="37">
        <v>0.62</v>
      </c>
      <c r="H38" s="37">
        <v>0.83</v>
      </c>
      <c r="I38" s="37">
        <v>0.66</v>
      </c>
      <c r="J38" s="38">
        <v>0.59</v>
      </c>
      <c r="K38" s="22"/>
      <c r="L38" s="22"/>
      <c r="M38" s="22"/>
      <c r="N38" s="22"/>
      <c r="O38" s="22"/>
      <c r="P38" s="22"/>
    </row>
    <row r="39" spans="1:16" ht="39" customHeight="1" x14ac:dyDescent="0.15">
      <c r="A39" s="22"/>
      <c r="B39" s="35"/>
      <c r="C39" s="1133" t="s">
        <v>540</v>
      </c>
      <c r="D39" s="1133"/>
      <c r="E39" s="1134"/>
      <c r="F39" s="36">
        <v>7.0000000000000007E-2</v>
      </c>
      <c r="G39" s="37">
        <v>0.09</v>
      </c>
      <c r="H39" s="37">
        <v>7.0000000000000007E-2</v>
      </c>
      <c r="I39" s="37">
        <v>0.11</v>
      </c>
      <c r="J39" s="38">
        <v>0.13</v>
      </c>
      <c r="K39" s="22"/>
      <c r="L39" s="22"/>
      <c r="M39" s="22"/>
      <c r="N39" s="22"/>
      <c r="O39" s="22"/>
      <c r="P39" s="22"/>
    </row>
    <row r="40" spans="1:16" ht="39" customHeight="1" x14ac:dyDescent="0.15">
      <c r="A40" s="22"/>
      <c r="B40" s="35"/>
      <c r="C40" s="1133" t="s">
        <v>541</v>
      </c>
      <c r="D40" s="1133"/>
      <c r="E40" s="1134"/>
      <c r="F40" s="36">
        <v>0.09</v>
      </c>
      <c r="G40" s="37">
        <v>0.08</v>
      </c>
      <c r="H40" s="37">
        <v>0.11</v>
      </c>
      <c r="I40" s="37">
        <v>0.1</v>
      </c>
      <c r="J40" s="38">
        <v>0.1</v>
      </c>
      <c r="K40" s="22"/>
      <c r="L40" s="22"/>
      <c r="M40" s="22"/>
      <c r="N40" s="22"/>
      <c r="O40" s="22"/>
      <c r="P40" s="22"/>
    </row>
    <row r="41" spans="1:16" ht="39" customHeight="1" x14ac:dyDescent="0.15">
      <c r="A41" s="22"/>
      <c r="B41" s="35"/>
      <c r="C41" s="1133" t="s">
        <v>542</v>
      </c>
      <c r="D41" s="1133"/>
      <c r="E41" s="1134"/>
      <c r="F41" s="36">
        <v>0.06</v>
      </c>
      <c r="G41" s="37">
        <v>0.06</v>
      </c>
      <c r="H41" s="37">
        <v>0.05</v>
      </c>
      <c r="I41" s="37">
        <v>0.05</v>
      </c>
      <c r="J41" s="38">
        <v>0.05</v>
      </c>
      <c r="K41" s="22"/>
      <c r="L41" s="22"/>
      <c r="M41" s="22"/>
      <c r="N41" s="22"/>
      <c r="O41" s="22"/>
      <c r="P41" s="22"/>
    </row>
    <row r="42" spans="1:16" ht="39" customHeight="1" x14ac:dyDescent="0.15">
      <c r="A42" s="22"/>
      <c r="B42" s="39"/>
      <c r="C42" s="1133" t="s">
        <v>543</v>
      </c>
      <c r="D42" s="1133"/>
      <c r="E42" s="1134"/>
      <c r="F42" s="36" t="s">
        <v>491</v>
      </c>
      <c r="G42" s="37" t="s">
        <v>491</v>
      </c>
      <c r="H42" s="37" t="s">
        <v>491</v>
      </c>
      <c r="I42" s="37" t="s">
        <v>491</v>
      </c>
      <c r="J42" s="38" t="s">
        <v>491</v>
      </c>
      <c r="K42" s="22"/>
      <c r="L42" s="22"/>
      <c r="M42" s="22"/>
      <c r="N42" s="22"/>
      <c r="O42" s="22"/>
      <c r="P42" s="22"/>
    </row>
    <row r="43" spans="1:16" ht="39" customHeight="1" thickBot="1" x14ac:dyDescent="0.2">
      <c r="A43" s="22"/>
      <c r="B43" s="40"/>
      <c r="C43" s="1135" t="s">
        <v>544</v>
      </c>
      <c r="D43" s="1135"/>
      <c r="E43" s="1136"/>
      <c r="F43" s="41">
        <v>0.78</v>
      </c>
      <c r="G43" s="42">
        <v>0.01</v>
      </c>
      <c r="H43" s="42">
        <v>0.01</v>
      </c>
      <c r="I43" s="42">
        <v>0.02</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kRcWcWAqrgwNUn6DInazDeHQdfvzW9a3MUWq364swytAa1LCmpeaDyDnNa7jPWI3CbFUbwEtAIJMxqU5al0tA==" saltValue="aCdpnvHmiN7sQrQJrfQu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4573</v>
      </c>
      <c r="L45" s="58">
        <v>4521</v>
      </c>
      <c r="M45" s="58">
        <v>4531</v>
      </c>
      <c r="N45" s="58">
        <v>4477</v>
      </c>
      <c r="O45" s="59">
        <v>4340</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491</v>
      </c>
      <c r="L46" s="62" t="s">
        <v>491</v>
      </c>
      <c r="M46" s="62" t="s">
        <v>491</v>
      </c>
      <c r="N46" s="62" t="s">
        <v>491</v>
      </c>
      <c r="O46" s="63" t="s">
        <v>491</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491</v>
      </c>
      <c r="L47" s="62" t="s">
        <v>491</v>
      </c>
      <c r="M47" s="62" t="s">
        <v>491</v>
      </c>
      <c r="N47" s="62" t="s">
        <v>491</v>
      </c>
      <c r="O47" s="63" t="s">
        <v>491</v>
      </c>
      <c r="P47" s="46"/>
      <c r="Q47" s="46"/>
      <c r="R47" s="46"/>
      <c r="S47" s="46"/>
      <c r="T47" s="46"/>
      <c r="U47" s="46"/>
    </row>
    <row r="48" spans="1:21" ht="30.75" customHeight="1" x14ac:dyDescent="0.15">
      <c r="A48" s="46"/>
      <c r="B48" s="1141"/>
      <c r="C48" s="1142"/>
      <c r="D48" s="60"/>
      <c r="E48" s="1147" t="s">
        <v>13</v>
      </c>
      <c r="F48" s="1147"/>
      <c r="G48" s="1147"/>
      <c r="H48" s="1147"/>
      <c r="I48" s="1147"/>
      <c r="J48" s="1148"/>
      <c r="K48" s="61">
        <v>1627</v>
      </c>
      <c r="L48" s="62">
        <v>1507</v>
      </c>
      <c r="M48" s="62">
        <v>1561</v>
      </c>
      <c r="N48" s="62">
        <v>1283</v>
      </c>
      <c r="O48" s="63">
        <v>1261</v>
      </c>
      <c r="P48" s="46"/>
      <c r="Q48" s="46"/>
      <c r="R48" s="46"/>
      <c r="S48" s="46"/>
      <c r="T48" s="46"/>
      <c r="U48" s="46"/>
    </row>
    <row r="49" spans="1:21" ht="30.75" customHeight="1" x14ac:dyDescent="0.15">
      <c r="A49" s="46"/>
      <c r="B49" s="1141"/>
      <c r="C49" s="1142"/>
      <c r="D49" s="60"/>
      <c r="E49" s="1147" t="s">
        <v>14</v>
      </c>
      <c r="F49" s="1147"/>
      <c r="G49" s="1147"/>
      <c r="H49" s="1147"/>
      <c r="I49" s="1147"/>
      <c r="J49" s="1148"/>
      <c r="K49" s="61">
        <v>5</v>
      </c>
      <c r="L49" s="62">
        <v>16</v>
      </c>
      <c r="M49" s="62">
        <v>23</v>
      </c>
      <c r="N49" s="62">
        <v>23</v>
      </c>
      <c r="O49" s="63">
        <v>23</v>
      </c>
      <c r="P49" s="46"/>
      <c r="Q49" s="46"/>
      <c r="R49" s="46"/>
      <c r="S49" s="46"/>
      <c r="T49" s="46"/>
      <c r="U49" s="46"/>
    </row>
    <row r="50" spans="1:21" ht="30.75" customHeight="1" x14ac:dyDescent="0.15">
      <c r="A50" s="46"/>
      <c r="B50" s="1141"/>
      <c r="C50" s="1142"/>
      <c r="D50" s="60"/>
      <c r="E50" s="1147" t="s">
        <v>15</v>
      </c>
      <c r="F50" s="1147"/>
      <c r="G50" s="1147"/>
      <c r="H50" s="1147"/>
      <c r="I50" s="1147"/>
      <c r="J50" s="1148"/>
      <c r="K50" s="61">
        <v>3</v>
      </c>
      <c r="L50" s="62">
        <v>1</v>
      </c>
      <c r="M50" s="62" t="s">
        <v>491</v>
      </c>
      <c r="N50" s="62" t="s">
        <v>491</v>
      </c>
      <c r="O50" s="63" t="s">
        <v>491</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491</v>
      </c>
      <c r="L51" s="62" t="s">
        <v>491</v>
      </c>
      <c r="M51" s="62" t="s">
        <v>491</v>
      </c>
      <c r="N51" s="62" t="s">
        <v>491</v>
      </c>
      <c r="O51" s="63" t="s">
        <v>491</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5277</v>
      </c>
      <c r="L52" s="62">
        <v>5203</v>
      </c>
      <c r="M52" s="62">
        <v>4915</v>
      </c>
      <c r="N52" s="62">
        <v>4652</v>
      </c>
      <c r="O52" s="63">
        <v>4566</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931</v>
      </c>
      <c r="L53" s="67">
        <v>842</v>
      </c>
      <c r="M53" s="67">
        <v>1200</v>
      </c>
      <c r="N53" s="67">
        <v>1131</v>
      </c>
      <c r="O53" s="68">
        <v>1058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LwZdTfsonV1KruPfCx2KG/dKqjzprr1M/4suDGpus2+YEg3K3uI63QGbdQ+Ul5j0ulag4D5y0ukrQG+77ryWw==" saltValue="CvMDD4X0jUz9y/Kv/gYP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70" t="s">
        <v>30</v>
      </c>
      <c r="C41" s="1171"/>
      <c r="D41" s="103"/>
      <c r="E41" s="1176" t="s">
        <v>31</v>
      </c>
      <c r="F41" s="1176"/>
      <c r="G41" s="1176"/>
      <c r="H41" s="1177"/>
      <c r="I41" s="342">
        <v>37129</v>
      </c>
      <c r="J41" s="343">
        <v>35586</v>
      </c>
      <c r="K41" s="343">
        <v>33179</v>
      </c>
      <c r="L41" s="343">
        <v>31670</v>
      </c>
      <c r="M41" s="344">
        <v>27909</v>
      </c>
    </row>
    <row r="42" spans="2:13" ht="27.75" customHeight="1" x14ac:dyDescent="0.15">
      <c r="B42" s="1172"/>
      <c r="C42" s="1173"/>
      <c r="D42" s="104"/>
      <c r="E42" s="1178" t="s">
        <v>32</v>
      </c>
      <c r="F42" s="1178"/>
      <c r="G42" s="1178"/>
      <c r="H42" s="1179"/>
      <c r="I42" s="345">
        <v>2</v>
      </c>
      <c r="J42" s="346">
        <v>1</v>
      </c>
      <c r="K42" s="346" t="s">
        <v>491</v>
      </c>
      <c r="L42" s="346" t="s">
        <v>491</v>
      </c>
      <c r="M42" s="347" t="s">
        <v>491</v>
      </c>
    </row>
    <row r="43" spans="2:13" ht="27.75" customHeight="1" x14ac:dyDescent="0.15">
      <c r="B43" s="1172"/>
      <c r="C43" s="1173"/>
      <c r="D43" s="104"/>
      <c r="E43" s="1178" t="s">
        <v>33</v>
      </c>
      <c r="F43" s="1178"/>
      <c r="G43" s="1178"/>
      <c r="H43" s="1179"/>
      <c r="I43" s="345">
        <v>21569</v>
      </c>
      <c r="J43" s="346">
        <v>18681</v>
      </c>
      <c r="K43" s="346">
        <v>17352</v>
      </c>
      <c r="L43" s="346">
        <v>15641</v>
      </c>
      <c r="M43" s="347">
        <v>14583</v>
      </c>
    </row>
    <row r="44" spans="2:13" ht="27.75" customHeight="1" x14ac:dyDescent="0.15">
      <c r="B44" s="1172"/>
      <c r="C44" s="1173"/>
      <c r="D44" s="104"/>
      <c r="E44" s="1178" t="s">
        <v>34</v>
      </c>
      <c r="F44" s="1178"/>
      <c r="G44" s="1178"/>
      <c r="H44" s="1179"/>
      <c r="I44" s="345">
        <v>218</v>
      </c>
      <c r="J44" s="346">
        <v>292</v>
      </c>
      <c r="K44" s="346">
        <v>274</v>
      </c>
      <c r="L44" s="346">
        <v>253</v>
      </c>
      <c r="M44" s="347">
        <v>232</v>
      </c>
    </row>
    <row r="45" spans="2:13" ht="27.75" customHeight="1" x14ac:dyDescent="0.15">
      <c r="B45" s="1172"/>
      <c r="C45" s="1173"/>
      <c r="D45" s="104"/>
      <c r="E45" s="1178" t="s">
        <v>35</v>
      </c>
      <c r="F45" s="1178"/>
      <c r="G45" s="1178"/>
      <c r="H45" s="1179"/>
      <c r="I45" s="345">
        <v>4828</v>
      </c>
      <c r="J45" s="346">
        <v>4801</v>
      </c>
      <c r="K45" s="346">
        <v>4731</v>
      </c>
      <c r="L45" s="346">
        <v>4586</v>
      </c>
      <c r="M45" s="347">
        <v>4493</v>
      </c>
    </row>
    <row r="46" spans="2:13" ht="27.75" customHeight="1" x14ac:dyDescent="0.15">
      <c r="B46" s="1172"/>
      <c r="C46" s="1173"/>
      <c r="D46" s="105"/>
      <c r="E46" s="1178" t="s">
        <v>36</v>
      </c>
      <c r="F46" s="1178"/>
      <c r="G46" s="1178"/>
      <c r="H46" s="1179"/>
      <c r="I46" s="345" t="s">
        <v>491</v>
      </c>
      <c r="J46" s="346" t="s">
        <v>491</v>
      </c>
      <c r="K46" s="346" t="s">
        <v>491</v>
      </c>
      <c r="L46" s="346" t="s">
        <v>491</v>
      </c>
      <c r="M46" s="347" t="s">
        <v>491</v>
      </c>
    </row>
    <row r="47" spans="2:13" ht="27.75" customHeight="1" x14ac:dyDescent="0.15">
      <c r="B47" s="1172"/>
      <c r="C47" s="1173"/>
      <c r="D47" s="106"/>
      <c r="E47" s="1180" t="s">
        <v>37</v>
      </c>
      <c r="F47" s="1181"/>
      <c r="G47" s="1181"/>
      <c r="H47" s="1182"/>
      <c r="I47" s="345" t="s">
        <v>491</v>
      </c>
      <c r="J47" s="346" t="s">
        <v>491</v>
      </c>
      <c r="K47" s="346" t="s">
        <v>491</v>
      </c>
      <c r="L47" s="346" t="s">
        <v>491</v>
      </c>
      <c r="M47" s="347" t="s">
        <v>491</v>
      </c>
    </row>
    <row r="48" spans="2:13" ht="27.75" customHeight="1" x14ac:dyDescent="0.15">
      <c r="B48" s="1172"/>
      <c r="C48" s="1173"/>
      <c r="D48" s="104"/>
      <c r="E48" s="1178" t="s">
        <v>38</v>
      </c>
      <c r="F48" s="1178"/>
      <c r="G48" s="1178"/>
      <c r="H48" s="1179"/>
      <c r="I48" s="345" t="s">
        <v>491</v>
      </c>
      <c r="J48" s="346" t="s">
        <v>491</v>
      </c>
      <c r="K48" s="346" t="s">
        <v>491</v>
      </c>
      <c r="L48" s="346" t="s">
        <v>491</v>
      </c>
      <c r="M48" s="347" t="s">
        <v>491</v>
      </c>
    </row>
    <row r="49" spans="2:13" ht="27.75" customHeight="1" x14ac:dyDescent="0.15">
      <c r="B49" s="1174"/>
      <c r="C49" s="1175"/>
      <c r="D49" s="104"/>
      <c r="E49" s="1178" t="s">
        <v>39</v>
      </c>
      <c r="F49" s="1178"/>
      <c r="G49" s="1178"/>
      <c r="H49" s="1179"/>
      <c r="I49" s="345" t="s">
        <v>491</v>
      </c>
      <c r="J49" s="346" t="s">
        <v>491</v>
      </c>
      <c r="K49" s="346" t="s">
        <v>491</v>
      </c>
      <c r="L49" s="346" t="s">
        <v>491</v>
      </c>
      <c r="M49" s="347" t="s">
        <v>491</v>
      </c>
    </row>
    <row r="50" spans="2:13" ht="27.75" customHeight="1" x14ac:dyDescent="0.15">
      <c r="B50" s="1183" t="s">
        <v>40</v>
      </c>
      <c r="C50" s="1184"/>
      <c r="D50" s="107"/>
      <c r="E50" s="1178" t="s">
        <v>41</v>
      </c>
      <c r="F50" s="1178"/>
      <c r="G50" s="1178"/>
      <c r="H50" s="1179"/>
      <c r="I50" s="345">
        <v>14475</v>
      </c>
      <c r="J50" s="346">
        <v>14938</v>
      </c>
      <c r="K50" s="346">
        <v>16155</v>
      </c>
      <c r="L50" s="346">
        <v>17442</v>
      </c>
      <c r="M50" s="347">
        <v>17205</v>
      </c>
    </row>
    <row r="51" spans="2:13" ht="27.75" customHeight="1" x14ac:dyDescent="0.15">
      <c r="B51" s="1172"/>
      <c r="C51" s="1173"/>
      <c r="D51" s="104"/>
      <c r="E51" s="1178" t="s">
        <v>42</v>
      </c>
      <c r="F51" s="1178"/>
      <c r="G51" s="1178"/>
      <c r="H51" s="1179"/>
      <c r="I51" s="345">
        <v>565</v>
      </c>
      <c r="J51" s="346">
        <v>484</v>
      </c>
      <c r="K51" s="346">
        <v>394</v>
      </c>
      <c r="L51" s="346">
        <v>299</v>
      </c>
      <c r="M51" s="347">
        <v>291</v>
      </c>
    </row>
    <row r="52" spans="2:13" ht="27.75" customHeight="1" x14ac:dyDescent="0.15">
      <c r="B52" s="1174"/>
      <c r="C52" s="1175"/>
      <c r="D52" s="104"/>
      <c r="E52" s="1178" t="s">
        <v>43</v>
      </c>
      <c r="F52" s="1178"/>
      <c r="G52" s="1178"/>
      <c r="H52" s="1179"/>
      <c r="I52" s="345">
        <v>48949</v>
      </c>
      <c r="J52" s="346">
        <v>46030</v>
      </c>
      <c r="K52" s="346">
        <v>43564</v>
      </c>
      <c r="L52" s="346">
        <v>41329</v>
      </c>
      <c r="M52" s="347">
        <v>38631</v>
      </c>
    </row>
    <row r="53" spans="2:13" ht="27.75" customHeight="1" thickBot="1" x14ac:dyDescent="0.2">
      <c r="B53" s="1185" t="s">
        <v>19</v>
      </c>
      <c r="C53" s="1186"/>
      <c r="D53" s="108"/>
      <c r="E53" s="1187" t="s">
        <v>44</v>
      </c>
      <c r="F53" s="1187"/>
      <c r="G53" s="1187"/>
      <c r="H53" s="1188"/>
      <c r="I53" s="348">
        <v>-243</v>
      </c>
      <c r="J53" s="349">
        <v>-2090</v>
      </c>
      <c r="K53" s="349">
        <v>-4576</v>
      </c>
      <c r="L53" s="349">
        <v>-6920</v>
      </c>
      <c r="M53" s="350">
        <v>-8911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ErlC16aYPeEZ8mgNUa1jiJ4mq71wylIH3SOlt9j6tNsH8nD/zEO/NDxguMj7a9FUnLcXYU6nSa4Lm0thVSUSQ==" saltValue="bVqVctI15SETzEkR2/Gg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7" t="s">
        <v>46</v>
      </c>
      <c r="D55" s="1197"/>
      <c r="E55" s="1198"/>
      <c r="F55" s="120">
        <v>5500</v>
      </c>
      <c r="G55" s="120">
        <v>5182</v>
      </c>
      <c r="H55" s="121">
        <v>4880</v>
      </c>
    </row>
    <row r="56" spans="2:8" ht="52.5" customHeight="1" x14ac:dyDescent="0.15">
      <c r="B56" s="122"/>
      <c r="C56" s="1199" t="s">
        <v>47</v>
      </c>
      <c r="D56" s="1199"/>
      <c r="E56" s="1200"/>
      <c r="F56" s="123">
        <v>1207</v>
      </c>
      <c r="G56" s="123">
        <v>1208</v>
      </c>
      <c r="H56" s="124">
        <v>1305</v>
      </c>
    </row>
    <row r="57" spans="2:8" ht="53.25" customHeight="1" x14ac:dyDescent="0.15">
      <c r="B57" s="122"/>
      <c r="C57" s="1201" t="s">
        <v>48</v>
      </c>
      <c r="D57" s="1201"/>
      <c r="E57" s="1202"/>
      <c r="F57" s="125">
        <v>9971</v>
      </c>
      <c r="G57" s="125">
        <v>10940</v>
      </c>
      <c r="H57" s="126">
        <v>10611</v>
      </c>
    </row>
    <row r="58" spans="2:8" ht="45.75" customHeight="1" x14ac:dyDescent="0.15">
      <c r="B58" s="127"/>
      <c r="C58" s="1189" t="s">
        <v>556</v>
      </c>
      <c r="D58" s="1190"/>
      <c r="E58" s="1191"/>
      <c r="F58" s="128">
        <v>4456</v>
      </c>
      <c r="G58" s="128">
        <v>5231</v>
      </c>
      <c r="H58" s="129">
        <v>4878</v>
      </c>
    </row>
    <row r="59" spans="2:8" ht="45.75" customHeight="1" x14ac:dyDescent="0.15">
      <c r="B59" s="127"/>
      <c r="C59" s="1189" t="s">
        <v>557</v>
      </c>
      <c r="D59" s="1190"/>
      <c r="E59" s="1191"/>
      <c r="F59" s="128">
        <v>2243</v>
      </c>
      <c r="G59" s="128">
        <v>2246</v>
      </c>
      <c r="H59" s="129">
        <v>2348</v>
      </c>
    </row>
    <row r="60" spans="2:8" ht="45.75" customHeight="1" x14ac:dyDescent="0.15">
      <c r="B60" s="127"/>
      <c r="C60" s="1189" t="s">
        <v>558</v>
      </c>
      <c r="D60" s="1190"/>
      <c r="E60" s="1191"/>
      <c r="F60" s="128">
        <v>540</v>
      </c>
      <c r="G60" s="128">
        <v>656</v>
      </c>
      <c r="H60" s="129">
        <v>815</v>
      </c>
    </row>
    <row r="61" spans="2:8" ht="45.75" customHeight="1" x14ac:dyDescent="0.15">
      <c r="B61" s="127"/>
      <c r="C61" s="1189" t="s">
        <v>559</v>
      </c>
      <c r="D61" s="1190"/>
      <c r="E61" s="1191"/>
      <c r="F61" s="128">
        <v>492</v>
      </c>
      <c r="G61" s="128">
        <v>607</v>
      </c>
      <c r="H61" s="129">
        <v>800</v>
      </c>
    </row>
    <row r="62" spans="2:8" ht="45.75" customHeight="1" thickBot="1" x14ac:dyDescent="0.2">
      <c r="B62" s="130"/>
      <c r="C62" s="1192" t="s">
        <v>560</v>
      </c>
      <c r="D62" s="1193"/>
      <c r="E62" s="1194"/>
      <c r="F62" s="131">
        <v>643</v>
      </c>
      <c r="G62" s="131">
        <v>680</v>
      </c>
      <c r="H62" s="132">
        <v>461</v>
      </c>
    </row>
    <row r="63" spans="2:8" ht="52.5" customHeight="1" thickBot="1" x14ac:dyDescent="0.2">
      <c r="B63" s="133"/>
      <c r="C63" s="1195" t="s">
        <v>49</v>
      </c>
      <c r="D63" s="1195"/>
      <c r="E63" s="1196"/>
      <c r="F63" s="134">
        <v>16678</v>
      </c>
      <c r="G63" s="134">
        <v>17330</v>
      </c>
      <c r="H63" s="135">
        <v>16796</v>
      </c>
    </row>
    <row r="64" spans="2:8" x14ac:dyDescent="0.15"/>
    <row r="65" s="1" customFormat="1" ht="13.5" hidden="1" customHeight="1" x14ac:dyDescent="0.15"/>
    <row r="66" s="1" customFormat="1" ht="13.5" hidden="1" customHeight="1" x14ac:dyDescent="0.15"/>
  </sheetData>
  <sheetProtection algorithmName="SHA-512" hashValue="S6yjQ6lNRq2UrDJG/mberaOjHSCuuZb1+/yu9VxBAW+frVKsNduVMLcOJFbWPMQrNQbspo3c+Krx9g0DtIyJxw==" saltValue="l6zlxc2XO7m2nbtW0wVf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68379</v>
      </c>
      <c r="E3" s="154"/>
      <c r="F3" s="155">
        <v>62383</v>
      </c>
      <c r="G3" s="156"/>
      <c r="H3" s="157"/>
    </row>
    <row r="4" spans="1:8" x14ac:dyDescent="0.15">
      <c r="A4" s="158"/>
      <c r="B4" s="159"/>
      <c r="C4" s="160"/>
      <c r="D4" s="161">
        <v>39457</v>
      </c>
      <c r="E4" s="162"/>
      <c r="F4" s="163">
        <v>35325</v>
      </c>
      <c r="G4" s="164"/>
      <c r="H4" s="165"/>
    </row>
    <row r="5" spans="1:8" x14ac:dyDescent="0.15">
      <c r="A5" s="146" t="s">
        <v>523</v>
      </c>
      <c r="B5" s="151"/>
      <c r="C5" s="152"/>
      <c r="D5" s="153">
        <v>47325</v>
      </c>
      <c r="E5" s="154"/>
      <c r="F5" s="155">
        <v>63812</v>
      </c>
      <c r="G5" s="156"/>
      <c r="H5" s="157"/>
    </row>
    <row r="6" spans="1:8" x14ac:dyDescent="0.15">
      <c r="A6" s="158"/>
      <c r="B6" s="159"/>
      <c r="C6" s="160"/>
      <c r="D6" s="161">
        <v>23468</v>
      </c>
      <c r="E6" s="162"/>
      <c r="F6" s="163">
        <v>33848</v>
      </c>
      <c r="G6" s="164"/>
      <c r="H6" s="165"/>
    </row>
    <row r="7" spans="1:8" x14ac:dyDescent="0.15">
      <c r="A7" s="146" t="s">
        <v>524</v>
      </c>
      <c r="B7" s="151"/>
      <c r="C7" s="152"/>
      <c r="D7" s="153">
        <v>46656</v>
      </c>
      <c r="E7" s="154"/>
      <c r="F7" s="155">
        <v>54225</v>
      </c>
      <c r="G7" s="156"/>
      <c r="H7" s="157"/>
    </row>
    <row r="8" spans="1:8" x14ac:dyDescent="0.15">
      <c r="A8" s="158"/>
      <c r="B8" s="159"/>
      <c r="C8" s="160"/>
      <c r="D8" s="161">
        <v>32322</v>
      </c>
      <c r="E8" s="162"/>
      <c r="F8" s="163">
        <v>27337</v>
      </c>
      <c r="G8" s="164"/>
      <c r="H8" s="165"/>
    </row>
    <row r="9" spans="1:8" x14ac:dyDescent="0.15">
      <c r="A9" s="146" t="s">
        <v>525</v>
      </c>
      <c r="B9" s="151"/>
      <c r="C9" s="152"/>
      <c r="D9" s="153">
        <v>95320</v>
      </c>
      <c r="E9" s="154"/>
      <c r="F9" s="155">
        <v>54016</v>
      </c>
      <c r="G9" s="156"/>
      <c r="H9" s="157"/>
    </row>
    <row r="10" spans="1:8" x14ac:dyDescent="0.15">
      <c r="A10" s="158"/>
      <c r="B10" s="159"/>
      <c r="C10" s="160"/>
      <c r="D10" s="161">
        <v>24301</v>
      </c>
      <c r="E10" s="162"/>
      <c r="F10" s="163">
        <v>28078</v>
      </c>
      <c r="G10" s="164"/>
      <c r="H10" s="165"/>
    </row>
    <row r="11" spans="1:8" x14ac:dyDescent="0.15">
      <c r="A11" s="146" t="s">
        <v>526</v>
      </c>
      <c r="B11" s="151"/>
      <c r="C11" s="152"/>
      <c r="D11" s="153">
        <v>34223</v>
      </c>
      <c r="E11" s="154"/>
      <c r="F11" s="155">
        <v>52786</v>
      </c>
      <c r="G11" s="156"/>
      <c r="H11" s="157"/>
    </row>
    <row r="12" spans="1:8" x14ac:dyDescent="0.15">
      <c r="A12" s="158"/>
      <c r="B12" s="159"/>
      <c r="C12" s="166"/>
      <c r="D12" s="161">
        <v>17054</v>
      </c>
      <c r="E12" s="162"/>
      <c r="F12" s="163">
        <v>28742</v>
      </c>
      <c r="G12" s="164"/>
      <c r="H12" s="165"/>
    </row>
    <row r="13" spans="1:8" x14ac:dyDescent="0.15">
      <c r="A13" s="146"/>
      <c r="B13" s="151"/>
      <c r="C13" s="152"/>
      <c r="D13" s="153">
        <v>58381</v>
      </c>
      <c r="E13" s="154"/>
      <c r="F13" s="155">
        <v>57444</v>
      </c>
      <c r="G13" s="167"/>
      <c r="H13" s="157"/>
    </row>
    <row r="14" spans="1:8" x14ac:dyDescent="0.15">
      <c r="A14" s="158"/>
      <c r="B14" s="159"/>
      <c r="C14" s="160"/>
      <c r="D14" s="161">
        <v>27320</v>
      </c>
      <c r="E14" s="162"/>
      <c r="F14" s="163">
        <v>30666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5.73</v>
      </c>
      <c r="C19" s="168">
        <f>ROUND(VALUE(SUBSTITUTE(実質収支比率等に係る経年分析!G$48,"▲","-")),2)</f>
        <v>7.98</v>
      </c>
      <c r="D19" s="168">
        <f>ROUND(VALUE(SUBSTITUTE(実質収支比率等に係る経年分析!H$48,"▲","-")),2)</f>
        <v>9.0500000000000007</v>
      </c>
      <c r="E19" s="168">
        <f>ROUND(VALUE(SUBSTITUTE(実質収支比率等に係る経年分析!I$48,"▲","-")),2)</f>
        <v>7.23</v>
      </c>
      <c r="F19" s="168">
        <f>ROUND(VALUE(SUBSTITUTE(実質収支比率等に係る経年分析!J$48,"▲","-")),2)</f>
        <v>7.64</v>
      </c>
    </row>
    <row r="20" spans="1:11" x14ac:dyDescent="0.15">
      <c r="A20" s="168" t="s">
        <v>53</v>
      </c>
      <c r="B20" s="168">
        <f>ROUND(VALUE(SUBSTITUTE(実質収支比率等に係る経年分析!F$47,"▲","-")),2)</f>
        <v>25.81</v>
      </c>
      <c r="C20" s="168">
        <f>ROUND(VALUE(SUBSTITUTE(実質収支比率等に係る経年分析!G$47,"▲","-")),2)</f>
        <v>26.83</v>
      </c>
      <c r="D20" s="168">
        <f>ROUND(VALUE(SUBSTITUTE(実質収支比率等に係る経年分析!H$47,"▲","-")),2)</f>
        <v>25.63</v>
      </c>
      <c r="E20" s="168">
        <f>ROUND(VALUE(SUBSTITUTE(実質収支比率等に係る経年分析!I$47,"▲","-")),2)</f>
        <v>24.91</v>
      </c>
      <c r="F20" s="168">
        <f>ROUND(VALUE(SUBSTITUTE(実質収支比率等に係る経年分析!J$47,"▲","-")),2)</f>
        <v>23.28</v>
      </c>
    </row>
    <row r="21" spans="1:11" x14ac:dyDescent="0.15">
      <c r="A21" s="168" t="s">
        <v>54</v>
      </c>
      <c r="B21" s="168">
        <f>IF(ISNUMBER(VALUE(SUBSTITUTE(実質収支比率等に係る経年分析!F$49,"▲","-"))),ROUND(VALUE(SUBSTITUTE(実質収支比率等に係る経年分析!F$49,"▲","-")),2),NA())</f>
        <v>1.76</v>
      </c>
      <c r="C21" s="168">
        <f>IF(ISNUMBER(VALUE(SUBSTITUTE(実質収支比率等に係る経年分析!G$49,"▲","-"))),ROUND(VALUE(SUBSTITUTE(実質収支比率等に係る経年分析!G$49,"▲","-")),2),NA())</f>
        <v>2.12</v>
      </c>
      <c r="D21" s="168">
        <f>IF(ISNUMBER(VALUE(SUBSTITUTE(実質収支比率等に係る経年分析!H$49,"▲","-"))),ROUND(VALUE(SUBSTITUTE(実質収支比率等に係る経年分析!H$49,"▲","-")),2),NA())</f>
        <v>4.53</v>
      </c>
      <c r="E21" s="168">
        <f>IF(ISNUMBER(VALUE(SUBSTITUTE(実質収支比率等に係る経年分析!I$49,"▲","-"))),ROUND(VALUE(SUBSTITUTE(実質収支比率等に係る経年分析!I$49,"▲","-")),2),NA())</f>
        <v>-0.51</v>
      </c>
      <c r="F21" s="168">
        <f>IF(ISNUMBER(VALUE(SUBSTITUTE(実質収支比率等に係る経年分析!J$49,"▲","-"))),ROUND(VALUE(SUBSTITUTE(実質収支比率等に係る経年分析!J$49,"▲","-")),2),NA())</f>
        <v>4.08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0.78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看護専門学校特別会計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0.06</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15">
      <c r="A31" s="169" t="str">
        <f>IF(連結実質赤字比率に係る赤字・黒字の構成分析!C$39="",NA(),連結実質赤字比率に係る赤字・黒字の構成分析!C$39)</f>
        <v>国民健康保険特別会計直診勘定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7.0000000000000007E-2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7.0000000000000007E-2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15">
      <c r="A32" s="169" t="str">
        <f>IF(連結実質赤字比率に係る赤字・黒字の構成分析!C$38="",NA(),連結実質赤字比率に係る赤字・黒字の構成分析!C$38)</f>
        <v>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0.59</v>
      </c>
    </row>
    <row r="33" spans="1:16" x14ac:dyDescent="0.15">
      <c r="A33" s="169" t="str">
        <f>IF(連結実質赤字比率に係る赤字・黒字の構成分析!C$37="",NA(),連結実質赤字比率に係る赤字・黒字の構成分析!C$37)</f>
        <v>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1.81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2.4700000000000002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1.83</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5.66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7.9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8.99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7.17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7.58</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15.06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13.77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13.39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12.64</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18.29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17.71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17.829999999999998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18.2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17.559999999999999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5277</v>
      </c>
      <c r="E42" s="170"/>
      <c r="F42" s="170"/>
      <c r="G42" s="170">
        <f>'実質公債費比率（分子）の構造'!L$52</f>
        <v>5203</v>
      </c>
      <c r="H42" s="170"/>
      <c r="I42" s="170"/>
      <c r="J42" s="170">
        <f>'実質公債費比率（分子）の構造'!M$52</f>
        <v>4915</v>
      </c>
      <c r="K42" s="170"/>
      <c r="L42" s="170"/>
      <c r="M42" s="170">
        <f>'実質公債費比率（分子）の構造'!N$52</f>
        <v>4652</v>
      </c>
      <c r="N42" s="170"/>
      <c r="O42" s="170"/>
      <c r="P42" s="170">
        <f>'実質公債費比率（分子）の構造'!O$52</f>
        <v>4566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3</v>
      </c>
      <c r="C44" s="170"/>
      <c r="D44" s="170"/>
      <c r="E44" s="170">
        <f>'実質公債費比率（分子）の構造'!L$50</f>
        <v>1</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5</v>
      </c>
      <c r="C45" s="170"/>
      <c r="D45" s="170"/>
      <c r="E45" s="170">
        <f>'実質公債費比率（分子）の構造'!L$49</f>
        <v>16</v>
      </c>
      <c r="F45" s="170"/>
      <c r="G45" s="170"/>
      <c r="H45" s="170">
        <f>'実質公債費比率（分子）の構造'!M$49</f>
        <v>23</v>
      </c>
      <c r="I45" s="170"/>
      <c r="J45" s="170"/>
      <c r="K45" s="170">
        <f>'実質公債費比率（分子）の構造'!N$49</f>
        <v>23</v>
      </c>
      <c r="L45" s="170"/>
      <c r="M45" s="170"/>
      <c r="N45" s="170">
        <f>'実質公債費比率（分子）の構造'!O$49</f>
        <v>23</v>
      </c>
      <c r="O45" s="170"/>
      <c r="P45" s="170"/>
    </row>
    <row r="46" spans="1:16" x14ac:dyDescent="0.15">
      <c r="A46" s="170" t="s">
        <v>64</v>
      </c>
      <c r="B46" s="170">
        <f>'実質公債費比率（分子）の構造'!K$48</f>
        <v>1627</v>
      </c>
      <c r="C46" s="170"/>
      <c r="D46" s="170"/>
      <c r="E46" s="170">
        <f>'実質公債費比率（分子）の構造'!L$48</f>
        <v>1507</v>
      </c>
      <c r="F46" s="170"/>
      <c r="G46" s="170"/>
      <c r="H46" s="170">
        <f>'実質公債費比率（分子）の構造'!M$48</f>
        <v>1561</v>
      </c>
      <c r="I46" s="170"/>
      <c r="J46" s="170"/>
      <c r="K46" s="170">
        <f>'実質公債費比率（分子）の構造'!N$48</f>
        <v>1283</v>
      </c>
      <c r="L46" s="170"/>
      <c r="M46" s="170"/>
      <c r="N46" s="170">
        <f>'実質公債費比率（分子）の構造'!O$48</f>
        <v>1261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4573</v>
      </c>
      <c r="C49" s="170"/>
      <c r="D49" s="170"/>
      <c r="E49" s="170">
        <f>'実質公債費比率（分子）の構造'!L$45</f>
        <v>4521</v>
      </c>
      <c r="F49" s="170"/>
      <c r="G49" s="170"/>
      <c r="H49" s="170">
        <f>'実質公債費比率（分子）の構造'!M$45</f>
        <v>4531</v>
      </c>
      <c r="I49" s="170"/>
      <c r="J49" s="170"/>
      <c r="K49" s="170">
        <f>'実質公債費比率（分子）の構造'!N$45</f>
        <v>4477</v>
      </c>
      <c r="L49" s="170"/>
      <c r="M49" s="170"/>
      <c r="N49" s="170">
        <f>'実質公債費比率（分子）の構造'!O$45</f>
        <v>4340</v>
      </c>
      <c r="O49" s="170"/>
      <c r="P49" s="170"/>
    </row>
    <row r="50" spans="1:16" x14ac:dyDescent="0.15">
      <c r="A50" s="170" t="s">
        <v>67</v>
      </c>
      <c r="B50" s="170" t="e">
        <f>NA()</f>
        <v>#N/A</v>
      </c>
      <c r="C50" s="170">
        <f>IF(ISNUMBER('実質公債費比率（分子）の構造'!K$53),'実質公債費比率（分子）の構造'!K$53,NA())</f>
        <v>931</v>
      </c>
      <c r="D50" s="170" t="e">
        <f>NA()</f>
        <v>#N/A</v>
      </c>
      <c r="E50" s="170" t="e">
        <f>NA()</f>
        <v>#N/A</v>
      </c>
      <c r="F50" s="170">
        <f>IF(ISNUMBER('実質公債費比率（分子）の構造'!L$53),'実質公債費比率（分子）の構造'!L$53,NA())</f>
        <v>842</v>
      </c>
      <c r="G50" s="170" t="e">
        <f>NA()</f>
        <v>#N/A</v>
      </c>
      <c r="H50" s="170" t="e">
        <f>NA()</f>
        <v>#N/A</v>
      </c>
      <c r="I50" s="170">
        <f>IF(ISNUMBER('実質公債費比率（分子）の構造'!M$53),'実質公債費比率（分子）の構造'!M$53,NA())</f>
        <v>1200</v>
      </c>
      <c r="J50" s="170" t="e">
        <f>NA()</f>
        <v>#N/A</v>
      </c>
      <c r="K50" s="170" t="e">
        <f>NA()</f>
        <v>#N/A</v>
      </c>
      <c r="L50" s="170">
        <f>IF(ISNUMBER('実質公債費比率（分子）の構造'!N$53),'実質公債費比率（分子）の構造'!N$53,NA())</f>
        <v>1131</v>
      </c>
      <c r="M50" s="170" t="e">
        <f>NA()</f>
        <v>#N/A</v>
      </c>
      <c r="N50" s="170" t="e">
        <f>NA()</f>
        <v>#N/A</v>
      </c>
      <c r="O50" s="170">
        <f>IF(ISNUMBER('実質公債費比率（分子）の構造'!O$53),'実質公債費比率（分子）の構造'!O$53,NA())</f>
        <v>1058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48949</v>
      </c>
      <c r="E56" s="169"/>
      <c r="F56" s="169"/>
      <c r="G56" s="169">
        <f>'将来負担比率（分子）の構造'!J$52</f>
        <v>46030</v>
      </c>
      <c r="H56" s="169"/>
      <c r="I56" s="169"/>
      <c r="J56" s="169">
        <f>'将来負担比率（分子）の構造'!K$52</f>
        <v>43564</v>
      </c>
      <c r="K56" s="169"/>
      <c r="L56" s="169"/>
      <c r="M56" s="169">
        <f>'将来負担比率（分子）の構造'!L$52</f>
        <v>41329</v>
      </c>
      <c r="N56" s="169"/>
      <c r="O56" s="169"/>
      <c r="P56" s="169">
        <f>'将来負担比率（分子）の構造'!M$52</f>
        <v>38631</v>
      </c>
    </row>
    <row r="57" spans="1:16" x14ac:dyDescent="0.15">
      <c r="A57" s="169" t="s">
        <v>42</v>
      </c>
      <c r="B57" s="169"/>
      <c r="C57" s="169"/>
      <c r="D57" s="169">
        <f>'将来負担比率（分子）の構造'!I$51</f>
        <v>565</v>
      </c>
      <c r="E57" s="169"/>
      <c r="F57" s="169"/>
      <c r="G57" s="169">
        <f>'将来負担比率（分子）の構造'!J$51</f>
        <v>484</v>
      </c>
      <c r="H57" s="169"/>
      <c r="I57" s="169"/>
      <c r="J57" s="169">
        <f>'将来負担比率（分子）の構造'!K$51</f>
        <v>394</v>
      </c>
      <c r="K57" s="169"/>
      <c r="L57" s="169"/>
      <c r="M57" s="169">
        <f>'将来負担比率（分子）の構造'!L$51</f>
        <v>299</v>
      </c>
      <c r="N57" s="169"/>
      <c r="O57" s="169"/>
      <c r="P57" s="169">
        <f>'将来負担比率（分子）の構造'!M$51</f>
        <v>291</v>
      </c>
    </row>
    <row r="58" spans="1:16" x14ac:dyDescent="0.15">
      <c r="A58" s="169" t="s">
        <v>41</v>
      </c>
      <c r="B58" s="169"/>
      <c r="C58" s="169"/>
      <c r="D58" s="169">
        <f>'将来負担比率（分子）の構造'!I$50</f>
        <v>14475</v>
      </c>
      <c r="E58" s="169"/>
      <c r="F58" s="169"/>
      <c r="G58" s="169">
        <f>'将来負担比率（分子）の構造'!J$50</f>
        <v>14938</v>
      </c>
      <c r="H58" s="169"/>
      <c r="I58" s="169"/>
      <c r="J58" s="169">
        <f>'将来負担比率（分子）の構造'!K$50</f>
        <v>16155</v>
      </c>
      <c r="K58" s="169"/>
      <c r="L58" s="169"/>
      <c r="M58" s="169">
        <f>'将来負担比率（分子）の構造'!L$50</f>
        <v>17442</v>
      </c>
      <c r="N58" s="169"/>
      <c r="O58" s="169"/>
      <c r="P58" s="169">
        <f>'将来負担比率（分子）の構造'!M$50</f>
        <v>17205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4828</v>
      </c>
      <c r="C62" s="169"/>
      <c r="D62" s="169"/>
      <c r="E62" s="169">
        <f>'将来負担比率（分子）の構造'!J$45</f>
        <v>4801</v>
      </c>
      <c r="F62" s="169"/>
      <c r="G62" s="169"/>
      <c r="H62" s="169">
        <f>'将来負担比率（分子）の構造'!K$45</f>
        <v>4731</v>
      </c>
      <c r="I62" s="169"/>
      <c r="J62" s="169"/>
      <c r="K62" s="169">
        <f>'将来負担比率（分子）の構造'!L$45</f>
        <v>4586</v>
      </c>
      <c r="L62" s="169"/>
      <c r="M62" s="169"/>
      <c r="N62" s="169">
        <f>'将来負担比率（分子）の構造'!M$45</f>
        <v>4493</v>
      </c>
      <c r="O62" s="169"/>
      <c r="P62" s="169"/>
    </row>
    <row r="63" spans="1:16" x14ac:dyDescent="0.15">
      <c r="A63" s="169" t="s">
        <v>34</v>
      </c>
      <c r="B63" s="169">
        <f>'将来負担比率（分子）の構造'!I$44</f>
        <v>218</v>
      </c>
      <c r="C63" s="169"/>
      <c r="D63" s="169"/>
      <c r="E63" s="169">
        <f>'将来負担比率（分子）の構造'!J$44</f>
        <v>292</v>
      </c>
      <c r="F63" s="169"/>
      <c r="G63" s="169"/>
      <c r="H63" s="169">
        <f>'将来負担比率（分子）の構造'!K$44</f>
        <v>274</v>
      </c>
      <c r="I63" s="169"/>
      <c r="J63" s="169"/>
      <c r="K63" s="169">
        <f>'将来負担比率（分子）の構造'!L$44</f>
        <v>253</v>
      </c>
      <c r="L63" s="169"/>
      <c r="M63" s="169"/>
      <c r="N63" s="169">
        <f>'将来負担比率（分子）の構造'!M$44</f>
        <v>232</v>
      </c>
      <c r="O63" s="169"/>
      <c r="P63" s="169"/>
    </row>
    <row r="64" spans="1:16" x14ac:dyDescent="0.15">
      <c r="A64" s="169" t="s">
        <v>33</v>
      </c>
      <c r="B64" s="169">
        <f>'将来負担比率（分子）の構造'!I$43</f>
        <v>21569</v>
      </c>
      <c r="C64" s="169"/>
      <c r="D64" s="169"/>
      <c r="E64" s="169">
        <f>'将来負担比率（分子）の構造'!J$43</f>
        <v>18681</v>
      </c>
      <c r="F64" s="169"/>
      <c r="G64" s="169"/>
      <c r="H64" s="169">
        <f>'将来負担比率（分子）の構造'!K$43</f>
        <v>17352</v>
      </c>
      <c r="I64" s="169"/>
      <c r="J64" s="169"/>
      <c r="K64" s="169">
        <f>'将来負担比率（分子）の構造'!L$43</f>
        <v>15641</v>
      </c>
      <c r="L64" s="169"/>
      <c r="M64" s="169"/>
      <c r="N64" s="169">
        <f>'将来負担比率（分子）の構造'!M$43</f>
        <v>14583</v>
      </c>
      <c r="O64" s="169"/>
      <c r="P64" s="169"/>
    </row>
    <row r="65" spans="1:16" x14ac:dyDescent="0.15">
      <c r="A65" s="169" t="s">
        <v>32</v>
      </c>
      <c r="B65" s="169">
        <f>'将来負担比率（分子）の構造'!I$42</f>
        <v>2</v>
      </c>
      <c r="C65" s="169"/>
      <c r="D65" s="169"/>
      <c r="E65" s="169">
        <f>'将来負担比率（分子）の構造'!J$42</f>
        <v>1</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37129</v>
      </c>
      <c r="C66" s="169"/>
      <c r="D66" s="169"/>
      <c r="E66" s="169">
        <f>'将来負担比率（分子）の構造'!J$41</f>
        <v>35586</v>
      </c>
      <c r="F66" s="169"/>
      <c r="G66" s="169"/>
      <c r="H66" s="169">
        <f>'将来負担比率（分子）の構造'!K$41</f>
        <v>33179</v>
      </c>
      <c r="I66" s="169"/>
      <c r="J66" s="169"/>
      <c r="K66" s="169">
        <f>'将来負担比率（分子）の構造'!L$41</f>
        <v>31670</v>
      </c>
      <c r="L66" s="169"/>
      <c r="M66" s="169"/>
      <c r="N66" s="169">
        <f>'将来負担比率（分子）の構造'!M$41</f>
        <v>27909</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5500</v>
      </c>
      <c r="C72" s="173">
        <f>基金残高に係る経年分析!G55</f>
        <v>5182</v>
      </c>
      <c r="D72" s="173">
        <f>基金残高に係る経年分析!H55</f>
        <v>4880</v>
      </c>
    </row>
    <row r="73" spans="1:16" x14ac:dyDescent="0.15">
      <c r="A73" s="172" t="s">
        <v>74</v>
      </c>
      <c r="B73" s="173">
        <f>基金残高に係る経年分析!F56</f>
        <v>1207</v>
      </c>
      <c r="C73" s="173">
        <f>基金残高に係る経年分析!G56</f>
        <v>1208</v>
      </c>
      <c r="D73" s="173">
        <f>基金残高に係る経年分析!H56</f>
        <v>1305</v>
      </c>
    </row>
    <row r="74" spans="1:16" x14ac:dyDescent="0.15">
      <c r="A74" s="172" t="s">
        <v>75</v>
      </c>
      <c r="B74" s="173">
        <f>基金残高に係る経年分析!F57</f>
        <v>9971</v>
      </c>
      <c r="C74" s="173">
        <f>基金残高に係る経年分析!G57</f>
        <v>10940</v>
      </c>
      <c r="D74" s="173">
        <f>基金残高に係る経年分析!H57</f>
        <v>10611</v>
      </c>
    </row>
  </sheetData>
  <sheetProtection algorithmName="SHA-512" hashValue="3egsOR3J3IoJoo9f21iPzm0K5tuAleZxKsGvLOUvqr0XZDpr2pyh5LuzbNnpld9XbzUPFy55mlbcKgslH0Lw2g==" saltValue="FVyBNfxXKDFOVzkUeSKp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8164566</v>
      </c>
      <c r="S5" s="600"/>
      <c r="T5" s="600"/>
      <c r="U5" s="600"/>
      <c r="V5" s="600"/>
      <c r="W5" s="600"/>
      <c r="X5" s="600"/>
      <c r="Y5" s="601"/>
      <c r="Z5" s="602">
        <v>22.1</v>
      </c>
      <c r="AA5" s="602"/>
      <c r="AB5" s="602"/>
      <c r="AC5" s="602"/>
      <c r="AD5" s="603">
        <v>8164566</v>
      </c>
      <c r="AE5" s="603"/>
      <c r="AF5" s="603"/>
      <c r="AG5" s="603"/>
      <c r="AH5" s="603"/>
      <c r="AI5" s="603"/>
      <c r="AJ5" s="603"/>
      <c r="AK5" s="603"/>
      <c r="AL5" s="604">
        <v>38.799999999999997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8164429</v>
      </c>
      <c r="BH5" s="611"/>
      <c r="BI5" s="611"/>
      <c r="BJ5" s="611"/>
      <c r="BK5" s="611"/>
      <c r="BL5" s="611"/>
      <c r="BM5" s="611"/>
      <c r="BN5" s="612"/>
      <c r="BO5" s="613">
        <v>100</v>
      </c>
      <c r="BP5" s="613"/>
      <c r="BQ5" s="613"/>
      <c r="BR5" s="613"/>
      <c r="BS5" s="614">
        <v>80449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447337</v>
      </c>
      <c r="S6" s="611"/>
      <c r="T6" s="611"/>
      <c r="U6" s="611"/>
      <c r="V6" s="611"/>
      <c r="W6" s="611"/>
      <c r="X6" s="611"/>
      <c r="Y6" s="612"/>
      <c r="Z6" s="613">
        <v>1.2</v>
      </c>
      <c r="AA6" s="613"/>
      <c r="AB6" s="613"/>
      <c r="AC6" s="613"/>
      <c r="AD6" s="614">
        <v>447337</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8164429</v>
      </c>
      <c r="BH6" s="611"/>
      <c r="BI6" s="611"/>
      <c r="BJ6" s="611"/>
      <c r="BK6" s="611"/>
      <c r="BL6" s="611"/>
      <c r="BM6" s="611"/>
      <c r="BN6" s="612"/>
      <c r="BO6" s="613">
        <v>100</v>
      </c>
      <c r="BP6" s="613"/>
      <c r="BQ6" s="613"/>
      <c r="BR6" s="613"/>
      <c r="BS6" s="614">
        <v>80449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212197</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211957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3791</v>
      </c>
      <c r="S7" s="611"/>
      <c r="T7" s="611"/>
      <c r="U7" s="611"/>
      <c r="V7" s="611"/>
      <c r="W7" s="611"/>
      <c r="X7" s="611"/>
      <c r="Y7" s="612"/>
      <c r="Z7" s="613">
        <v>0</v>
      </c>
      <c r="AA7" s="613"/>
      <c r="AB7" s="613"/>
      <c r="AC7" s="613"/>
      <c r="AD7" s="614">
        <v>3791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3258621</v>
      </c>
      <c r="BH7" s="611"/>
      <c r="BI7" s="611"/>
      <c r="BJ7" s="611"/>
      <c r="BK7" s="611"/>
      <c r="BL7" s="611"/>
      <c r="BM7" s="611"/>
      <c r="BN7" s="612"/>
      <c r="BO7" s="613">
        <v>39.9</v>
      </c>
      <c r="BP7" s="613"/>
      <c r="BQ7" s="613"/>
      <c r="BR7" s="613"/>
      <c r="BS7" s="614">
        <v>80449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4309974</v>
      </c>
      <c r="CS7" s="611"/>
      <c r="CT7" s="611"/>
      <c r="CU7" s="611"/>
      <c r="CV7" s="611"/>
      <c r="CW7" s="611"/>
      <c r="CX7" s="611"/>
      <c r="CY7" s="612"/>
      <c r="CZ7" s="613">
        <v>12.3</v>
      </c>
      <c r="DA7" s="613"/>
      <c r="DB7" s="613"/>
      <c r="DC7" s="613"/>
      <c r="DD7" s="619">
        <v>33424</v>
      </c>
      <c r="DE7" s="611"/>
      <c r="DF7" s="611"/>
      <c r="DG7" s="611"/>
      <c r="DH7" s="611"/>
      <c r="DI7" s="611"/>
      <c r="DJ7" s="611"/>
      <c r="DK7" s="611"/>
      <c r="DL7" s="611"/>
      <c r="DM7" s="611"/>
      <c r="DN7" s="611"/>
      <c r="DO7" s="611"/>
      <c r="DP7" s="612"/>
      <c r="DQ7" s="619">
        <v>3006557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69432</v>
      </c>
      <c r="S8" s="611"/>
      <c r="T8" s="611"/>
      <c r="U8" s="611"/>
      <c r="V8" s="611"/>
      <c r="W8" s="611"/>
      <c r="X8" s="611"/>
      <c r="Y8" s="612"/>
      <c r="Z8" s="613">
        <v>0.2</v>
      </c>
      <c r="AA8" s="613"/>
      <c r="AB8" s="613"/>
      <c r="AC8" s="613"/>
      <c r="AD8" s="614">
        <v>69432</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108801</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11327680</v>
      </c>
      <c r="CS8" s="611"/>
      <c r="CT8" s="611"/>
      <c r="CU8" s="611"/>
      <c r="CV8" s="611"/>
      <c r="CW8" s="611"/>
      <c r="CX8" s="611"/>
      <c r="CY8" s="612"/>
      <c r="CZ8" s="613">
        <v>32.299999999999997</v>
      </c>
      <c r="DA8" s="613"/>
      <c r="DB8" s="613"/>
      <c r="DC8" s="613"/>
      <c r="DD8" s="619">
        <v>27530</v>
      </c>
      <c r="DE8" s="611"/>
      <c r="DF8" s="611"/>
      <c r="DG8" s="611"/>
      <c r="DH8" s="611"/>
      <c r="DI8" s="611"/>
      <c r="DJ8" s="611"/>
      <c r="DK8" s="611"/>
      <c r="DL8" s="611"/>
      <c r="DM8" s="611"/>
      <c r="DN8" s="611"/>
      <c r="DO8" s="611"/>
      <c r="DP8" s="612"/>
      <c r="DQ8" s="619">
        <v>6355551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74051</v>
      </c>
      <c r="S9" s="611"/>
      <c r="T9" s="611"/>
      <c r="U9" s="611"/>
      <c r="V9" s="611"/>
      <c r="W9" s="611"/>
      <c r="X9" s="611"/>
      <c r="Y9" s="612"/>
      <c r="Z9" s="613">
        <v>0.2</v>
      </c>
      <c r="AA9" s="613"/>
      <c r="AB9" s="613"/>
      <c r="AC9" s="613"/>
      <c r="AD9" s="614">
        <v>74051</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2563134</v>
      </c>
      <c r="BH9" s="611"/>
      <c r="BI9" s="611"/>
      <c r="BJ9" s="611"/>
      <c r="BK9" s="611"/>
      <c r="BL9" s="611"/>
      <c r="BM9" s="611"/>
      <c r="BN9" s="612"/>
      <c r="BO9" s="613">
        <v>31.4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3311961</v>
      </c>
      <c r="CS9" s="611"/>
      <c r="CT9" s="611"/>
      <c r="CU9" s="611"/>
      <c r="CV9" s="611"/>
      <c r="CW9" s="611"/>
      <c r="CX9" s="611"/>
      <c r="CY9" s="612"/>
      <c r="CZ9" s="613">
        <v>9.4</v>
      </c>
      <c r="DA9" s="613"/>
      <c r="DB9" s="613"/>
      <c r="DC9" s="613"/>
      <c r="DD9" s="619">
        <v>19518</v>
      </c>
      <c r="DE9" s="611"/>
      <c r="DF9" s="611"/>
      <c r="DG9" s="611"/>
      <c r="DH9" s="611"/>
      <c r="DI9" s="611"/>
      <c r="DJ9" s="611"/>
      <c r="DK9" s="611"/>
      <c r="DL9" s="611"/>
      <c r="DM9" s="611"/>
      <c r="DN9" s="611"/>
      <c r="DO9" s="611"/>
      <c r="DP9" s="612"/>
      <c r="DQ9" s="619">
        <v>2354825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170210</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46139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32939</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1467206</v>
      </c>
      <c r="S11" s="611"/>
      <c r="T11" s="611"/>
      <c r="U11" s="611"/>
      <c r="V11" s="611"/>
      <c r="W11" s="611"/>
      <c r="X11" s="611"/>
      <c r="Y11" s="612"/>
      <c r="Z11" s="615">
        <v>4</v>
      </c>
      <c r="AA11" s="616"/>
      <c r="AB11" s="616"/>
      <c r="AC11" s="622"/>
      <c r="AD11" s="619">
        <v>1467206</v>
      </c>
      <c r="AE11" s="611"/>
      <c r="AF11" s="611"/>
      <c r="AG11" s="611"/>
      <c r="AH11" s="611"/>
      <c r="AI11" s="611"/>
      <c r="AJ11" s="611"/>
      <c r="AK11" s="612"/>
      <c r="AL11" s="615">
        <v>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416476</v>
      </c>
      <c r="BH11" s="611"/>
      <c r="BI11" s="611"/>
      <c r="BJ11" s="611"/>
      <c r="BK11" s="611"/>
      <c r="BL11" s="611"/>
      <c r="BM11" s="611"/>
      <c r="BN11" s="612"/>
      <c r="BO11" s="613">
        <v>5.0999999999999996</v>
      </c>
      <c r="BP11" s="613"/>
      <c r="BQ11" s="613"/>
      <c r="BR11" s="613"/>
      <c r="BS11" s="614">
        <v>80449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1510797</v>
      </c>
      <c r="CS11" s="611"/>
      <c r="CT11" s="611"/>
      <c r="CU11" s="611"/>
      <c r="CV11" s="611"/>
      <c r="CW11" s="611"/>
      <c r="CX11" s="611"/>
      <c r="CY11" s="612"/>
      <c r="CZ11" s="613">
        <v>4.3</v>
      </c>
      <c r="DA11" s="613"/>
      <c r="DB11" s="613"/>
      <c r="DC11" s="613"/>
      <c r="DD11" s="619">
        <v>185920</v>
      </c>
      <c r="DE11" s="611"/>
      <c r="DF11" s="611"/>
      <c r="DG11" s="611"/>
      <c r="DH11" s="611"/>
      <c r="DI11" s="611"/>
      <c r="DJ11" s="611"/>
      <c r="DK11" s="611"/>
      <c r="DL11" s="611"/>
      <c r="DM11" s="611"/>
      <c r="DN11" s="611"/>
      <c r="DO11" s="611"/>
      <c r="DP11" s="612"/>
      <c r="DQ11" s="619">
        <v>803924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19404</v>
      </c>
      <c r="S12" s="611"/>
      <c r="T12" s="611"/>
      <c r="U12" s="611"/>
      <c r="V12" s="611"/>
      <c r="W12" s="611"/>
      <c r="X12" s="611"/>
      <c r="Y12" s="612"/>
      <c r="Z12" s="613">
        <v>0.1</v>
      </c>
      <c r="AA12" s="613"/>
      <c r="AB12" s="613"/>
      <c r="AC12" s="613"/>
      <c r="AD12" s="614">
        <v>19404</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4226605</v>
      </c>
      <c r="BH12" s="611"/>
      <c r="BI12" s="611"/>
      <c r="BJ12" s="611"/>
      <c r="BK12" s="611"/>
      <c r="BL12" s="611"/>
      <c r="BM12" s="611"/>
      <c r="BN12" s="612"/>
      <c r="BO12" s="613">
        <v>51.8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943425</v>
      </c>
      <c r="CS12" s="611"/>
      <c r="CT12" s="611"/>
      <c r="CU12" s="611"/>
      <c r="CV12" s="611"/>
      <c r="CW12" s="611"/>
      <c r="CX12" s="611"/>
      <c r="CY12" s="612"/>
      <c r="CZ12" s="613">
        <v>2.7</v>
      </c>
      <c r="DA12" s="613"/>
      <c r="DB12" s="613"/>
      <c r="DC12" s="613"/>
      <c r="DD12" s="619">
        <v>18388</v>
      </c>
      <c r="DE12" s="611"/>
      <c r="DF12" s="611"/>
      <c r="DG12" s="611"/>
      <c r="DH12" s="611"/>
      <c r="DI12" s="611"/>
      <c r="DJ12" s="611"/>
      <c r="DK12" s="611"/>
      <c r="DL12" s="611"/>
      <c r="DM12" s="611"/>
      <c r="DN12" s="611"/>
      <c r="DO12" s="611"/>
      <c r="DP12" s="612"/>
      <c r="DQ12" s="619">
        <v>748523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4212646</v>
      </c>
      <c r="BH13" s="611"/>
      <c r="BI13" s="611"/>
      <c r="BJ13" s="611"/>
      <c r="BK13" s="611"/>
      <c r="BL13" s="611"/>
      <c r="BM13" s="611"/>
      <c r="BN13" s="612"/>
      <c r="BO13" s="613">
        <v>51.6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3052072</v>
      </c>
      <c r="CS13" s="611"/>
      <c r="CT13" s="611"/>
      <c r="CU13" s="611"/>
      <c r="CV13" s="611"/>
      <c r="CW13" s="611"/>
      <c r="CX13" s="611"/>
      <c r="CY13" s="612"/>
      <c r="CZ13" s="613">
        <v>8.6999999999999993</v>
      </c>
      <c r="DA13" s="613"/>
      <c r="DB13" s="613"/>
      <c r="DC13" s="613"/>
      <c r="DD13" s="619">
        <v>963128</v>
      </c>
      <c r="DE13" s="611"/>
      <c r="DF13" s="611"/>
      <c r="DG13" s="611"/>
      <c r="DH13" s="611"/>
      <c r="DI13" s="611"/>
      <c r="DJ13" s="611"/>
      <c r="DK13" s="611"/>
      <c r="DL13" s="611"/>
      <c r="DM13" s="611"/>
      <c r="DN13" s="611"/>
      <c r="DO13" s="611"/>
      <c r="DP13" s="612"/>
      <c r="DQ13" s="619">
        <v>2039506</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3798</v>
      </c>
      <c r="S14" s="611"/>
      <c r="T14" s="611"/>
      <c r="U14" s="611"/>
      <c r="V14" s="611"/>
      <c r="W14" s="611"/>
      <c r="X14" s="611"/>
      <c r="Y14" s="612"/>
      <c r="Z14" s="613">
        <v>0</v>
      </c>
      <c r="AA14" s="613"/>
      <c r="AB14" s="613"/>
      <c r="AC14" s="613"/>
      <c r="AD14" s="614">
        <v>3798</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287964</v>
      </c>
      <c r="BH14" s="611"/>
      <c r="BI14" s="611"/>
      <c r="BJ14" s="611"/>
      <c r="BK14" s="611"/>
      <c r="BL14" s="611"/>
      <c r="BM14" s="611"/>
      <c r="BN14" s="612"/>
      <c r="BO14" s="613">
        <v>3.5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1000692</v>
      </c>
      <c r="CS14" s="611"/>
      <c r="CT14" s="611"/>
      <c r="CU14" s="611"/>
      <c r="CV14" s="611"/>
      <c r="CW14" s="611"/>
      <c r="CX14" s="611"/>
      <c r="CY14" s="612"/>
      <c r="CZ14" s="613">
        <v>2.8</v>
      </c>
      <c r="DA14" s="613"/>
      <c r="DB14" s="613"/>
      <c r="DC14" s="613"/>
      <c r="DD14" s="619">
        <v>37503</v>
      </c>
      <c r="DE14" s="611"/>
      <c r="DF14" s="611"/>
      <c r="DG14" s="611"/>
      <c r="DH14" s="611"/>
      <c r="DI14" s="611"/>
      <c r="DJ14" s="611"/>
      <c r="DK14" s="611"/>
      <c r="DL14" s="611"/>
      <c r="DM14" s="611"/>
      <c r="DN14" s="611"/>
      <c r="DO14" s="611"/>
      <c r="DP14" s="612"/>
      <c r="DQ14" s="619">
        <v>855785</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391239</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3937963</v>
      </c>
      <c r="CS15" s="611"/>
      <c r="CT15" s="611"/>
      <c r="CU15" s="611"/>
      <c r="CV15" s="611"/>
      <c r="CW15" s="611"/>
      <c r="CX15" s="611"/>
      <c r="CY15" s="612"/>
      <c r="CZ15" s="613">
        <v>11.2</v>
      </c>
      <c r="DA15" s="613"/>
      <c r="DB15" s="613"/>
      <c r="DC15" s="613"/>
      <c r="DD15" s="619">
        <v>798651</v>
      </c>
      <c r="DE15" s="611"/>
      <c r="DF15" s="611"/>
      <c r="DG15" s="611"/>
      <c r="DH15" s="611"/>
      <c r="DI15" s="611"/>
      <c r="DJ15" s="611"/>
      <c r="DK15" s="611"/>
      <c r="DL15" s="611"/>
      <c r="DM15" s="611"/>
      <c r="DN15" s="611"/>
      <c r="DO15" s="611"/>
      <c r="DP15" s="612"/>
      <c r="DQ15" s="619">
        <v>2749472</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69136</v>
      </c>
      <c r="S16" s="611"/>
      <c r="T16" s="611"/>
      <c r="U16" s="611"/>
      <c r="V16" s="611"/>
      <c r="W16" s="611"/>
      <c r="X16" s="611"/>
      <c r="Y16" s="612"/>
      <c r="Z16" s="613">
        <v>0.2</v>
      </c>
      <c r="AA16" s="613"/>
      <c r="AB16" s="613"/>
      <c r="AC16" s="613"/>
      <c r="AD16" s="614">
        <v>69136</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64522</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17363</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142542</v>
      </c>
      <c r="S17" s="611"/>
      <c r="T17" s="611"/>
      <c r="U17" s="611"/>
      <c r="V17" s="611"/>
      <c r="W17" s="611"/>
      <c r="X17" s="611"/>
      <c r="Y17" s="612"/>
      <c r="Z17" s="613">
        <v>0.4</v>
      </c>
      <c r="AA17" s="613"/>
      <c r="AB17" s="613"/>
      <c r="AC17" s="613"/>
      <c r="AD17" s="614">
        <v>142542</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5400229</v>
      </c>
      <c r="CS17" s="611"/>
      <c r="CT17" s="611"/>
      <c r="CU17" s="611"/>
      <c r="CV17" s="611"/>
      <c r="CW17" s="611"/>
      <c r="CX17" s="611"/>
      <c r="CY17" s="612"/>
      <c r="CZ17" s="613">
        <v>15.4</v>
      </c>
      <c r="DA17" s="613"/>
      <c r="DB17" s="613"/>
      <c r="DC17" s="613"/>
      <c r="DD17" s="619" t="s">
        <v>122</v>
      </c>
      <c r="DE17" s="611"/>
      <c r="DF17" s="611"/>
      <c r="DG17" s="611"/>
      <c r="DH17" s="611"/>
      <c r="DI17" s="611"/>
      <c r="DJ17" s="611"/>
      <c r="DK17" s="611"/>
      <c r="DL17" s="611"/>
      <c r="DM17" s="611"/>
      <c r="DN17" s="611"/>
      <c r="DO17" s="611"/>
      <c r="DP17" s="612"/>
      <c r="DQ17" s="619">
        <v>5285515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61773</v>
      </c>
      <c r="S18" s="611"/>
      <c r="T18" s="611"/>
      <c r="U18" s="611"/>
      <c r="V18" s="611"/>
      <c r="W18" s="611"/>
      <c r="X18" s="611"/>
      <c r="Y18" s="612"/>
      <c r="Z18" s="613">
        <v>0.2</v>
      </c>
      <c r="AA18" s="613"/>
      <c r="AB18" s="613"/>
      <c r="AC18" s="613"/>
      <c r="AD18" s="614">
        <v>61773</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53869</v>
      </c>
      <c r="S19" s="611"/>
      <c r="T19" s="611"/>
      <c r="U19" s="611"/>
      <c r="V19" s="611"/>
      <c r="W19" s="611"/>
      <c r="X19" s="611"/>
      <c r="Y19" s="612"/>
      <c r="Z19" s="613">
        <v>0.1</v>
      </c>
      <c r="AA19" s="613"/>
      <c r="AB19" s="613"/>
      <c r="AC19" s="613"/>
      <c r="AD19" s="614">
        <v>53869</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137</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7904</v>
      </c>
      <c r="S20" s="611"/>
      <c r="T20" s="611"/>
      <c r="U20" s="611"/>
      <c r="V20" s="611"/>
      <c r="W20" s="611"/>
      <c r="X20" s="611"/>
      <c r="Y20" s="612"/>
      <c r="Z20" s="613">
        <v>0</v>
      </c>
      <c r="AA20" s="613"/>
      <c r="AB20" s="613"/>
      <c r="AC20" s="613"/>
      <c r="AD20" s="614">
        <v>7904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137</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35117651</v>
      </c>
      <c r="CS20" s="611"/>
      <c r="CT20" s="611"/>
      <c r="CU20" s="611"/>
      <c r="CV20" s="611"/>
      <c r="CW20" s="611"/>
      <c r="CX20" s="611"/>
      <c r="CY20" s="612"/>
      <c r="CZ20" s="613">
        <v>100</v>
      </c>
      <c r="DA20" s="613"/>
      <c r="DB20" s="613"/>
      <c r="DC20" s="613"/>
      <c r="DD20" s="619">
        <v>2084062</v>
      </c>
      <c r="DE20" s="611"/>
      <c r="DF20" s="611"/>
      <c r="DG20" s="611"/>
      <c r="DH20" s="611"/>
      <c r="DI20" s="611"/>
      <c r="DJ20" s="611"/>
      <c r="DK20" s="611"/>
      <c r="DL20" s="611"/>
      <c r="DM20" s="611"/>
      <c r="DN20" s="611"/>
      <c r="DO20" s="611"/>
      <c r="DP20" s="612"/>
      <c r="DQ20" s="619">
        <v>24461917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12030914</v>
      </c>
      <c r="S21" s="611"/>
      <c r="T21" s="611"/>
      <c r="U21" s="611"/>
      <c r="V21" s="611"/>
      <c r="W21" s="611"/>
      <c r="X21" s="611"/>
      <c r="Y21" s="612"/>
      <c r="Z21" s="613">
        <v>32.6</v>
      </c>
      <c r="AA21" s="613"/>
      <c r="AB21" s="613"/>
      <c r="AC21" s="613"/>
      <c r="AD21" s="614">
        <v>10435648</v>
      </c>
      <c r="AE21" s="614"/>
      <c r="AF21" s="614"/>
      <c r="AG21" s="614"/>
      <c r="AH21" s="614"/>
      <c r="AI21" s="614"/>
      <c r="AJ21" s="614"/>
      <c r="AK21" s="614"/>
      <c r="AL21" s="615">
        <v>49.6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137</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10435648</v>
      </c>
      <c r="S22" s="611"/>
      <c r="T22" s="611"/>
      <c r="U22" s="611"/>
      <c r="V22" s="611"/>
      <c r="W22" s="611"/>
      <c r="X22" s="611"/>
      <c r="Y22" s="612"/>
      <c r="Z22" s="613">
        <v>28.2</v>
      </c>
      <c r="AA22" s="613"/>
      <c r="AB22" s="613"/>
      <c r="AC22" s="613"/>
      <c r="AD22" s="614">
        <v>10435648</v>
      </c>
      <c r="AE22" s="614"/>
      <c r="AF22" s="614"/>
      <c r="AG22" s="614"/>
      <c r="AH22" s="614"/>
      <c r="AI22" s="614"/>
      <c r="AJ22" s="614"/>
      <c r="AK22" s="614"/>
      <c r="AL22" s="615">
        <v>49.6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1595266</v>
      </c>
      <c r="S23" s="611"/>
      <c r="T23" s="611"/>
      <c r="U23" s="611"/>
      <c r="V23" s="611"/>
      <c r="W23" s="611"/>
      <c r="X23" s="611"/>
      <c r="Y23" s="612"/>
      <c r="Z23" s="613">
        <v>4.3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17521140</v>
      </c>
      <c r="CS24" s="600"/>
      <c r="CT24" s="600"/>
      <c r="CU24" s="600"/>
      <c r="CV24" s="600"/>
      <c r="CW24" s="600"/>
      <c r="CX24" s="600"/>
      <c r="CY24" s="601"/>
      <c r="CZ24" s="604">
        <v>49.9</v>
      </c>
      <c r="DA24" s="605"/>
      <c r="DB24" s="605"/>
      <c r="DC24" s="621"/>
      <c r="DD24" s="645">
        <v>13109902</v>
      </c>
      <c r="DE24" s="600"/>
      <c r="DF24" s="600"/>
      <c r="DG24" s="600"/>
      <c r="DH24" s="600"/>
      <c r="DI24" s="600"/>
      <c r="DJ24" s="600"/>
      <c r="DK24" s="601"/>
      <c r="DL24" s="645">
        <v>11261835</v>
      </c>
      <c r="DM24" s="600"/>
      <c r="DN24" s="600"/>
      <c r="DO24" s="600"/>
      <c r="DP24" s="600"/>
      <c r="DQ24" s="600"/>
      <c r="DR24" s="600"/>
      <c r="DS24" s="600"/>
      <c r="DT24" s="600"/>
      <c r="DU24" s="600"/>
      <c r="DV24" s="601"/>
      <c r="DW24" s="604">
        <v>53.2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22553950</v>
      </c>
      <c r="S25" s="611"/>
      <c r="T25" s="611"/>
      <c r="U25" s="611"/>
      <c r="V25" s="611"/>
      <c r="W25" s="611"/>
      <c r="X25" s="611"/>
      <c r="Y25" s="612"/>
      <c r="Z25" s="613">
        <v>61.1</v>
      </c>
      <c r="AA25" s="613"/>
      <c r="AB25" s="613"/>
      <c r="AC25" s="613"/>
      <c r="AD25" s="614">
        <v>20958684</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5936764</v>
      </c>
      <c r="CS25" s="642"/>
      <c r="CT25" s="642"/>
      <c r="CU25" s="642"/>
      <c r="CV25" s="642"/>
      <c r="CW25" s="642"/>
      <c r="CX25" s="642"/>
      <c r="CY25" s="643"/>
      <c r="CZ25" s="615">
        <v>16.899999999999999</v>
      </c>
      <c r="DA25" s="640"/>
      <c r="DB25" s="640"/>
      <c r="DC25" s="644"/>
      <c r="DD25" s="619">
        <v>5455138</v>
      </c>
      <c r="DE25" s="642"/>
      <c r="DF25" s="642"/>
      <c r="DG25" s="642"/>
      <c r="DH25" s="642"/>
      <c r="DI25" s="642"/>
      <c r="DJ25" s="642"/>
      <c r="DK25" s="643"/>
      <c r="DL25" s="619">
        <v>5357333</v>
      </c>
      <c r="DM25" s="642"/>
      <c r="DN25" s="642"/>
      <c r="DO25" s="642"/>
      <c r="DP25" s="642"/>
      <c r="DQ25" s="642"/>
      <c r="DR25" s="642"/>
      <c r="DS25" s="642"/>
      <c r="DT25" s="642"/>
      <c r="DU25" s="642"/>
      <c r="DV25" s="643"/>
      <c r="DW25" s="615">
        <v>25.3</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6897</v>
      </c>
      <c r="S26" s="611"/>
      <c r="T26" s="611"/>
      <c r="U26" s="611"/>
      <c r="V26" s="611"/>
      <c r="W26" s="611"/>
      <c r="X26" s="611"/>
      <c r="Y26" s="612"/>
      <c r="Z26" s="613">
        <v>0</v>
      </c>
      <c r="AA26" s="613"/>
      <c r="AB26" s="613"/>
      <c r="AC26" s="613"/>
      <c r="AD26" s="614">
        <v>6897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3335673</v>
      </c>
      <c r="CS26" s="611"/>
      <c r="CT26" s="611"/>
      <c r="CU26" s="611"/>
      <c r="CV26" s="611"/>
      <c r="CW26" s="611"/>
      <c r="CX26" s="611"/>
      <c r="CY26" s="612"/>
      <c r="CZ26" s="615">
        <v>9.5</v>
      </c>
      <c r="DA26" s="640"/>
      <c r="DB26" s="640"/>
      <c r="DC26" s="644"/>
      <c r="DD26" s="619">
        <v>3133763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35986</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8164566</v>
      </c>
      <c r="BH27" s="611"/>
      <c r="BI27" s="611"/>
      <c r="BJ27" s="611"/>
      <c r="BK27" s="611"/>
      <c r="BL27" s="611"/>
      <c r="BM27" s="611"/>
      <c r="BN27" s="612"/>
      <c r="BO27" s="613">
        <v>100</v>
      </c>
      <c r="BP27" s="613"/>
      <c r="BQ27" s="613"/>
      <c r="BR27" s="613"/>
      <c r="BS27" s="614">
        <v>80449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6184147</v>
      </c>
      <c r="CS27" s="642"/>
      <c r="CT27" s="642"/>
      <c r="CU27" s="642"/>
      <c r="CV27" s="642"/>
      <c r="CW27" s="642"/>
      <c r="CX27" s="642"/>
      <c r="CY27" s="643"/>
      <c r="CZ27" s="615">
        <v>17.600000000000001</v>
      </c>
      <c r="DA27" s="640"/>
      <c r="DB27" s="640"/>
      <c r="DC27" s="644"/>
      <c r="DD27" s="619">
        <v>2369249</v>
      </c>
      <c r="DE27" s="642"/>
      <c r="DF27" s="642"/>
      <c r="DG27" s="642"/>
      <c r="DH27" s="642"/>
      <c r="DI27" s="642"/>
      <c r="DJ27" s="642"/>
      <c r="DK27" s="643"/>
      <c r="DL27" s="619">
        <v>1678927</v>
      </c>
      <c r="DM27" s="642"/>
      <c r="DN27" s="642"/>
      <c r="DO27" s="642"/>
      <c r="DP27" s="642"/>
      <c r="DQ27" s="642"/>
      <c r="DR27" s="642"/>
      <c r="DS27" s="642"/>
      <c r="DT27" s="642"/>
      <c r="DU27" s="642"/>
      <c r="DV27" s="643"/>
      <c r="DW27" s="615">
        <v>7.9</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274261</v>
      </c>
      <c r="S28" s="611"/>
      <c r="T28" s="611"/>
      <c r="U28" s="611"/>
      <c r="V28" s="611"/>
      <c r="W28" s="611"/>
      <c r="X28" s="611"/>
      <c r="Y28" s="612"/>
      <c r="Z28" s="613">
        <v>0.7</v>
      </c>
      <c r="AA28" s="613"/>
      <c r="AB28" s="613"/>
      <c r="AC28" s="613"/>
      <c r="AD28" s="614">
        <v>64396</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5400229</v>
      </c>
      <c r="CS28" s="611"/>
      <c r="CT28" s="611"/>
      <c r="CU28" s="611"/>
      <c r="CV28" s="611"/>
      <c r="CW28" s="611"/>
      <c r="CX28" s="611"/>
      <c r="CY28" s="612"/>
      <c r="CZ28" s="615">
        <v>15.4</v>
      </c>
      <c r="DA28" s="640"/>
      <c r="DB28" s="640"/>
      <c r="DC28" s="644"/>
      <c r="DD28" s="619">
        <v>5285515</v>
      </c>
      <c r="DE28" s="611"/>
      <c r="DF28" s="611"/>
      <c r="DG28" s="611"/>
      <c r="DH28" s="611"/>
      <c r="DI28" s="611"/>
      <c r="DJ28" s="611"/>
      <c r="DK28" s="612"/>
      <c r="DL28" s="619">
        <v>4225575</v>
      </c>
      <c r="DM28" s="611"/>
      <c r="DN28" s="611"/>
      <c r="DO28" s="611"/>
      <c r="DP28" s="611"/>
      <c r="DQ28" s="611"/>
      <c r="DR28" s="611"/>
      <c r="DS28" s="611"/>
      <c r="DT28" s="611"/>
      <c r="DU28" s="611"/>
      <c r="DV28" s="612"/>
      <c r="DW28" s="615">
        <v>20</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320041</v>
      </c>
      <c r="S29" s="611"/>
      <c r="T29" s="611"/>
      <c r="U29" s="611"/>
      <c r="V29" s="611"/>
      <c r="W29" s="611"/>
      <c r="X29" s="611"/>
      <c r="Y29" s="612"/>
      <c r="Z29" s="613">
        <v>0.9</v>
      </c>
      <c r="AA29" s="613"/>
      <c r="AB29" s="613"/>
      <c r="AC29" s="613"/>
      <c r="AD29" s="614">
        <v>1787</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5400051</v>
      </c>
      <c r="CS29" s="642"/>
      <c r="CT29" s="642"/>
      <c r="CU29" s="642"/>
      <c r="CV29" s="642"/>
      <c r="CW29" s="642"/>
      <c r="CX29" s="642"/>
      <c r="CY29" s="643"/>
      <c r="CZ29" s="615">
        <v>15.4</v>
      </c>
      <c r="DA29" s="640"/>
      <c r="DB29" s="640"/>
      <c r="DC29" s="644"/>
      <c r="DD29" s="619">
        <v>5285337</v>
      </c>
      <c r="DE29" s="642"/>
      <c r="DF29" s="642"/>
      <c r="DG29" s="642"/>
      <c r="DH29" s="642"/>
      <c r="DI29" s="642"/>
      <c r="DJ29" s="642"/>
      <c r="DK29" s="643"/>
      <c r="DL29" s="619">
        <v>4225397</v>
      </c>
      <c r="DM29" s="642"/>
      <c r="DN29" s="642"/>
      <c r="DO29" s="642"/>
      <c r="DP29" s="642"/>
      <c r="DQ29" s="642"/>
      <c r="DR29" s="642"/>
      <c r="DS29" s="642"/>
      <c r="DT29" s="642"/>
      <c r="DU29" s="642"/>
      <c r="DV29" s="643"/>
      <c r="DW29" s="615">
        <v>20</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4729853</v>
      </c>
      <c r="S30" s="611"/>
      <c r="T30" s="611"/>
      <c r="U30" s="611"/>
      <c r="V30" s="611"/>
      <c r="W30" s="611"/>
      <c r="X30" s="611"/>
      <c r="Y30" s="612"/>
      <c r="Z30" s="613">
        <v>12.8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5293383</v>
      </c>
      <c r="CS30" s="611"/>
      <c r="CT30" s="611"/>
      <c r="CU30" s="611"/>
      <c r="CV30" s="611"/>
      <c r="CW30" s="611"/>
      <c r="CX30" s="611"/>
      <c r="CY30" s="612"/>
      <c r="CZ30" s="615">
        <v>15.1</v>
      </c>
      <c r="DA30" s="640"/>
      <c r="DB30" s="640"/>
      <c r="DC30" s="644"/>
      <c r="DD30" s="619">
        <v>5179897</v>
      </c>
      <c r="DE30" s="611"/>
      <c r="DF30" s="611"/>
      <c r="DG30" s="611"/>
      <c r="DH30" s="611"/>
      <c r="DI30" s="611"/>
      <c r="DJ30" s="611"/>
      <c r="DK30" s="612"/>
      <c r="DL30" s="619">
        <v>4119957</v>
      </c>
      <c r="DM30" s="611"/>
      <c r="DN30" s="611"/>
      <c r="DO30" s="611"/>
      <c r="DP30" s="611"/>
      <c r="DQ30" s="611"/>
      <c r="DR30" s="611"/>
      <c r="DS30" s="611"/>
      <c r="DT30" s="611"/>
      <c r="DU30" s="611"/>
      <c r="DV30" s="612"/>
      <c r="DW30" s="615">
        <v>19.5</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99.3</v>
      </c>
      <c r="BH31" s="654"/>
      <c r="BI31" s="654"/>
      <c r="BJ31" s="654"/>
      <c r="BK31" s="654"/>
      <c r="BL31" s="654"/>
      <c r="BM31" s="605">
        <v>97.4</v>
      </c>
      <c r="BN31" s="654"/>
      <c r="BO31" s="654"/>
      <c r="BP31" s="654"/>
      <c r="BQ31" s="655"/>
      <c r="BR31" s="666">
        <v>99.3</v>
      </c>
      <c r="BS31" s="654"/>
      <c r="BT31" s="654"/>
      <c r="BU31" s="654"/>
      <c r="BV31" s="654"/>
      <c r="BW31" s="654"/>
      <c r="BX31" s="605">
        <v>97.3</v>
      </c>
      <c r="BY31" s="654"/>
      <c r="BZ31" s="654"/>
      <c r="CA31" s="654"/>
      <c r="CB31" s="655"/>
      <c r="CD31" s="648"/>
      <c r="CE31" s="649"/>
      <c r="CF31" s="607" t="s">
        <v>300</v>
      </c>
      <c r="CG31" s="608"/>
      <c r="CH31" s="608"/>
      <c r="CI31" s="608"/>
      <c r="CJ31" s="608"/>
      <c r="CK31" s="608"/>
      <c r="CL31" s="608"/>
      <c r="CM31" s="608"/>
      <c r="CN31" s="608"/>
      <c r="CO31" s="608"/>
      <c r="CP31" s="608"/>
      <c r="CQ31" s="609"/>
      <c r="CR31" s="610">
        <v>106668</v>
      </c>
      <c r="CS31" s="642"/>
      <c r="CT31" s="642"/>
      <c r="CU31" s="642"/>
      <c r="CV31" s="642"/>
      <c r="CW31" s="642"/>
      <c r="CX31" s="642"/>
      <c r="CY31" s="643"/>
      <c r="CZ31" s="615">
        <v>0.3</v>
      </c>
      <c r="DA31" s="640"/>
      <c r="DB31" s="640"/>
      <c r="DC31" s="644"/>
      <c r="DD31" s="619">
        <v>105440</v>
      </c>
      <c r="DE31" s="642"/>
      <c r="DF31" s="642"/>
      <c r="DG31" s="642"/>
      <c r="DH31" s="642"/>
      <c r="DI31" s="642"/>
      <c r="DJ31" s="642"/>
      <c r="DK31" s="643"/>
      <c r="DL31" s="619">
        <v>105440</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2469529</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99.4</v>
      </c>
      <c r="BH32" s="642"/>
      <c r="BI32" s="642"/>
      <c r="BJ32" s="642"/>
      <c r="BK32" s="642"/>
      <c r="BL32" s="642"/>
      <c r="BM32" s="616">
        <v>98</v>
      </c>
      <c r="BN32" s="642"/>
      <c r="BO32" s="642"/>
      <c r="BP32" s="642"/>
      <c r="BQ32" s="665"/>
      <c r="BR32" s="667">
        <v>99.4</v>
      </c>
      <c r="BS32" s="642"/>
      <c r="BT32" s="642"/>
      <c r="BU32" s="642"/>
      <c r="BV32" s="642"/>
      <c r="BW32" s="642"/>
      <c r="BX32" s="616">
        <v>98</v>
      </c>
      <c r="BY32" s="642"/>
      <c r="BZ32" s="642"/>
      <c r="CA32" s="642"/>
      <c r="CB32" s="665"/>
      <c r="CD32" s="650"/>
      <c r="CE32" s="651"/>
      <c r="CF32" s="607" t="s">
        <v>304</v>
      </c>
      <c r="CG32" s="608"/>
      <c r="CH32" s="608"/>
      <c r="CI32" s="608"/>
      <c r="CJ32" s="608"/>
      <c r="CK32" s="608"/>
      <c r="CL32" s="608"/>
      <c r="CM32" s="608"/>
      <c r="CN32" s="608"/>
      <c r="CO32" s="608"/>
      <c r="CP32" s="608"/>
      <c r="CQ32" s="609"/>
      <c r="CR32" s="610">
        <v>178</v>
      </c>
      <c r="CS32" s="611"/>
      <c r="CT32" s="611"/>
      <c r="CU32" s="611"/>
      <c r="CV32" s="611"/>
      <c r="CW32" s="611"/>
      <c r="CX32" s="611"/>
      <c r="CY32" s="612"/>
      <c r="CZ32" s="615">
        <v>0</v>
      </c>
      <c r="DA32" s="640"/>
      <c r="DB32" s="640"/>
      <c r="DC32" s="644"/>
      <c r="DD32" s="619">
        <v>178</v>
      </c>
      <c r="DE32" s="611"/>
      <c r="DF32" s="611"/>
      <c r="DG32" s="611"/>
      <c r="DH32" s="611"/>
      <c r="DI32" s="611"/>
      <c r="DJ32" s="611"/>
      <c r="DK32" s="612"/>
      <c r="DL32" s="619">
        <v>178</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70403</v>
      </c>
      <c r="S33" s="611"/>
      <c r="T33" s="611"/>
      <c r="U33" s="611"/>
      <c r="V33" s="611"/>
      <c r="W33" s="611"/>
      <c r="X33" s="611"/>
      <c r="Y33" s="612"/>
      <c r="Z33" s="613">
        <v>0.2</v>
      </c>
      <c r="AA33" s="613"/>
      <c r="AB33" s="613"/>
      <c r="AC33" s="613"/>
      <c r="AD33" s="614">
        <v>4033</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99.2</v>
      </c>
      <c r="BH33" s="669"/>
      <c r="BI33" s="669"/>
      <c r="BJ33" s="669"/>
      <c r="BK33" s="669"/>
      <c r="BL33" s="669"/>
      <c r="BM33" s="670">
        <v>96.9</v>
      </c>
      <c r="BN33" s="669"/>
      <c r="BO33" s="669"/>
      <c r="BP33" s="669"/>
      <c r="BQ33" s="671"/>
      <c r="BR33" s="668">
        <v>99.2</v>
      </c>
      <c r="BS33" s="669"/>
      <c r="BT33" s="669"/>
      <c r="BU33" s="669"/>
      <c r="BV33" s="669"/>
      <c r="BW33" s="669"/>
      <c r="BX33" s="670">
        <v>96.6</v>
      </c>
      <c r="BY33" s="669"/>
      <c r="BZ33" s="669"/>
      <c r="CA33" s="669"/>
      <c r="CB33" s="671"/>
      <c r="CD33" s="607" t="s">
        <v>307</v>
      </c>
      <c r="CE33" s="608"/>
      <c r="CF33" s="608"/>
      <c r="CG33" s="608"/>
      <c r="CH33" s="608"/>
      <c r="CI33" s="608"/>
      <c r="CJ33" s="608"/>
      <c r="CK33" s="608"/>
      <c r="CL33" s="608"/>
      <c r="CM33" s="608"/>
      <c r="CN33" s="608"/>
      <c r="CO33" s="608"/>
      <c r="CP33" s="608"/>
      <c r="CQ33" s="609"/>
      <c r="CR33" s="610">
        <v>15447927</v>
      </c>
      <c r="CS33" s="642"/>
      <c r="CT33" s="642"/>
      <c r="CU33" s="642"/>
      <c r="CV33" s="642"/>
      <c r="CW33" s="642"/>
      <c r="CX33" s="642"/>
      <c r="CY33" s="643"/>
      <c r="CZ33" s="615">
        <v>44</v>
      </c>
      <c r="DA33" s="640"/>
      <c r="DB33" s="640"/>
      <c r="DC33" s="644"/>
      <c r="DD33" s="619">
        <v>11059441</v>
      </c>
      <c r="DE33" s="642"/>
      <c r="DF33" s="642"/>
      <c r="DG33" s="642"/>
      <c r="DH33" s="642"/>
      <c r="DI33" s="642"/>
      <c r="DJ33" s="642"/>
      <c r="DK33" s="643"/>
      <c r="DL33" s="619">
        <v>7980996</v>
      </c>
      <c r="DM33" s="642"/>
      <c r="DN33" s="642"/>
      <c r="DO33" s="642"/>
      <c r="DP33" s="642"/>
      <c r="DQ33" s="642"/>
      <c r="DR33" s="642"/>
      <c r="DS33" s="642"/>
      <c r="DT33" s="642"/>
      <c r="DU33" s="642"/>
      <c r="DV33" s="643"/>
      <c r="DW33" s="615">
        <v>37.700000000000003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407446</v>
      </c>
      <c r="S34" s="611"/>
      <c r="T34" s="611"/>
      <c r="U34" s="611"/>
      <c r="V34" s="611"/>
      <c r="W34" s="611"/>
      <c r="X34" s="611"/>
      <c r="Y34" s="612"/>
      <c r="Z34" s="613">
        <v>1.1000000000000001</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5206727</v>
      </c>
      <c r="CS34" s="611"/>
      <c r="CT34" s="611"/>
      <c r="CU34" s="611"/>
      <c r="CV34" s="611"/>
      <c r="CW34" s="611"/>
      <c r="CX34" s="611"/>
      <c r="CY34" s="612"/>
      <c r="CZ34" s="615">
        <v>14.8</v>
      </c>
      <c r="DA34" s="640"/>
      <c r="DB34" s="640"/>
      <c r="DC34" s="644"/>
      <c r="DD34" s="619">
        <v>3392057</v>
      </c>
      <c r="DE34" s="611"/>
      <c r="DF34" s="611"/>
      <c r="DG34" s="611"/>
      <c r="DH34" s="611"/>
      <c r="DI34" s="611"/>
      <c r="DJ34" s="611"/>
      <c r="DK34" s="612"/>
      <c r="DL34" s="619">
        <v>2771375</v>
      </c>
      <c r="DM34" s="611"/>
      <c r="DN34" s="611"/>
      <c r="DO34" s="611"/>
      <c r="DP34" s="611"/>
      <c r="DQ34" s="611"/>
      <c r="DR34" s="611"/>
      <c r="DS34" s="611"/>
      <c r="DT34" s="611"/>
      <c r="DU34" s="611"/>
      <c r="DV34" s="612"/>
      <c r="DW34" s="615">
        <v>13.1</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1851363</v>
      </c>
      <c r="S35" s="611"/>
      <c r="T35" s="611"/>
      <c r="U35" s="611"/>
      <c r="V35" s="611"/>
      <c r="W35" s="611"/>
      <c r="X35" s="611"/>
      <c r="Y35" s="612"/>
      <c r="Z35" s="613">
        <v>5</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423856</v>
      </c>
      <c r="CS35" s="642"/>
      <c r="CT35" s="642"/>
      <c r="CU35" s="642"/>
      <c r="CV35" s="642"/>
      <c r="CW35" s="642"/>
      <c r="CX35" s="642"/>
      <c r="CY35" s="643"/>
      <c r="CZ35" s="615">
        <v>1.2</v>
      </c>
      <c r="DA35" s="640"/>
      <c r="DB35" s="640"/>
      <c r="DC35" s="644"/>
      <c r="DD35" s="619">
        <v>362313</v>
      </c>
      <c r="DE35" s="642"/>
      <c r="DF35" s="642"/>
      <c r="DG35" s="642"/>
      <c r="DH35" s="642"/>
      <c r="DI35" s="642"/>
      <c r="DJ35" s="642"/>
      <c r="DK35" s="643"/>
      <c r="DL35" s="619">
        <v>361113</v>
      </c>
      <c r="DM35" s="642"/>
      <c r="DN35" s="642"/>
      <c r="DO35" s="642"/>
      <c r="DP35" s="642"/>
      <c r="DQ35" s="642"/>
      <c r="DR35" s="642"/>
      <c r="DS35" s="642"/>
      <c r="DT35" s="642"/>
      <c r="DU35" s="642"/>
      <c r="DV35" s="643"/>
      <c r="DW35" s="615">
        <v>1.7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1659613</v>
      </c>
      <c r="S36" s="611"/>
      <c r="T36" s="611"/>
      <c r="U36" s="611"/>
      <c r="V36" s="611"/>
      <c r="W36" s="611"/>
      <c r="X36" s="611"/>
      <c r="Y36" s="612"/>
      <c r="Z36" s="613">
        <v>4.5</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4753777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124913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4937539</v>
      </c>
      <c r="CS36" s="611"/>
      <c r="CT36" s="611"/>
      <c r="CU36" s="611"/>
      <c r="CV36" s="611"/>
      <c r="CW36" s="611"/>
      <c r="CX36" s="611"/>
      <c r="CY36" s="612"/>
      <c r="CZ36" s="615">
        <v>14.1</v>
      </c>
      <c r="DA36" s="640"/>
      <c r="DB36" s="640"/>
      <c r="DC36" s="644"/>
      <c r="DD36" s="619">
        <v>3610662</v>
      </c>
      <c r="DE36" s="611"/>
      <c r="DF36" s="611"/>
      <c r="DG36" s="611"/>
      <c r="DH36" s="611"/>
      <c r="DI36" s="611"/>
      <c r="DJ36" s="611"/>
      <c r="DK36" s="612"/>
      <c r="DL36" s="619">
        <v>2201200</v>
      </c>
      <c r="DM36" s="611"/>
      <c r="DN36" s="611"/>
      <c r="DO36" s="611"/>
      <c r="DP36" s="611"/>
      <c r="DQ36" s="611"/>
      <c r="DR36" s="611"/>
      <c r="DS36" s="611"/>
      <c r="DT36" s="611"/>
      <c r="DU36" s="611"/>
      <c r="DV36" s="612"/>
      <c r="DW36" s="615">
        <v>10.4</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1031111</v>
      </c>
      <c r="S37" s="611"/>
      <c r="T37" s="611"/>
      <c r="U37" s="611"/>
      <c r="V37" s="611"/>
      <c r="W37" s="611"/>
      <c r="X37" s="611"/>
      <c r="Y37" s="612"/>
      <c r="Z37" s="613">
        <v>2.8</v>
      </c>
      <c r="AA37" s="613"/>
      <c r="AB37" s="613"/>
      <c r="AC37" s="613"/>
      <c r="AD37" s="614">
        <v>1293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1273339</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142321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197335</v>
      </c>
      <c r="CS37" s="642"/>
      <c r="CT37" s="642"/>
      <c r="CU37" s="642"/>
      <c r="CV37" s="642"/>
      <c r="CW37" s="642"/>
      <c r="CX37" s="642"/>
      <c r="CY37" s="643"/>
      <c r="CZ37" s="615">
        <v>0.6</v>
      </c>
      <c r="DA37" s="640"/>
      <c r="DB37" s="640"/>
      <c r="DC37" s="644"/>
      <c r="DD37" s="619">
        <v>197205</v>
      </c>
      <c r="DE37" s="642"/>
      <c r="DF37" s="642"/>
      <c r="DG37" s="642"/>
      <c r="DH37" s="642"/>
      <c r="DI37" s="642"/>
      <c r="DJ37" s="642"/>
      <c r="DK37" s="643"/>
      <c r="DL37" s="619">
        <v>186061</v>
      </c>
      <c r="DM37" s="642"/>
      <c r="DN37" s="642"/>
      <c r="DO37" s="642"/>
      <c r="DP37" s="642"/>
      <c r="DQ37" s="642"/>
      <c r="DR37" s="642"/>
      <c r="DS37" s="642"/>
      <c r="DT37" s="642"/>
      <c r="DU37" s="642"/>
      <c r="DV37" s="643"/>
      <c r="DW37" s="615">
        <v>0.9</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1532300</v>
      </c>
      <c r="S38" s="611"/>
      <c r="T38" s="611"/>
      <c r="U38" s="611"/>
      <c r="V38" s="611"/>
      <c r="W38" s="611"/>
      <c r="X38" s="611"/>
      <c r="Y38" s="612"/>
      <c r="Z38" s="613">
        <v>4.0999999999999996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436083</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7457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3029971</v>
      </c>
      <c r="CS38" s="611"/>
      <c r="CT38" s="611"/>
      <c r="CU38" s="611"/>
      <c r="CV38" s="611"/>
      <c r="CW38" s="611"/>
      <c r="CX38" s="611"/>
      <c r="CY38" s="612"/>
      <c r="CZ38" s="615">
        <v>8.6</v>
      </c>
      <c r="DA38" s="640"/>
      <c r="DB38" s="640"/>
      <c r="DC38" s="644"/>
      <c r="DD38" s="619">
        <v>2501451</v>
      </c>
      <c r="DE38" s="611"/>
      <c r="DF38" s="611"/>
      <c r="DG38" s="611"/>
      <c r="DH38" s="611"/>
      <c r="DI38" s="611"/>
      <c r="DJ38" s="611"/>
      <c r="DK38" s="612"/>
      <c r="DL38" s="619">
        <v>2479029</v>
      </c>
      <c r="DM38" s="611"/>
      <c r="DN38" s="611"/>
      <c r="DO38" s="611"/>
      <c r="DP38" s="611"/>
      <c r="DQ38" s="611"/>
      <c r="DR38" s="611"/>
      <c r="DS38" s="611"/>
      <c r="DT38" s="611"/>
      <c r="DU38" s="611"/>
      <c r="DV38" s="612"/>
      <c r="DW38" s="615">
        <v>11.7</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41163</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11172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1196355</v>
      </c>
      <c r="CS39" s="642"/>
      <c r="CT39" s="642"/>
      <c r="CU39" s="642"/>
      <c r="CV39" s="642"/>
      <c r="CW39" s="642"/>
      <c r="CX39" s="642"/>
      <c r="CY39" s="643"/>
      <c r="CZ39" s="615">
        <v>3.4</v>
      </c>
      <c r="DA39" s="640"/>
      <c r="DB39" s="640"/>
      <c r="DC39" s="644"/>
      <c r="DD39" s="619">
        <v>724679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129900</v>
      </c>
      <c r="S40" s="611"/>
      <c r="T40" s="611"/>
      <c r="U40" s="611"/>
      <c r="V40" s="611"/>
      <c r="W40" s="611"/>
      <c r="X40" s="611"/>
      <c r="Y40" s="612"/>
      <c r="Z40" s="613">
        <v>0.4</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14384</v>
      </c>
      <c r="BA40" s="611"/>
      <c r="BB40" s="611"/>
      <c r="BC40" s="611"/>
      <c r="BD40" s="642"/>
      <c r="BE40" s="642"/>
      <c r="BF40" s="665"/>
      <c r="BG40" s="658" t="s">
        <v>332</v>
      </c>
      <c r="BH40" s="659"/>
      <c r="BI40" s="659"/>
      <c r="BJ40" s="659"/>
      <c r="BK40" s="659"/>
      <c r="BL40" s="214"/>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653479</v>
      </c>
      <c r="CS40" s="611"/>
      <c r="CT40" s="611"/>
      <c r="CU40" s="611"/>
      <c r="CV40" s="611"/>
      <c r="CW40" s="611"/>
      <c r="CX40" s="611"/>
      <c r="CY40" s="612"/>
      <c r="CZ40" s="615">
        <v>1.9</v>
      </c>
      <c r="DA40" s="640"/>
      <c r="DB40" s="640"/>
      <c r="DC40" s="644"/>
      <c r="DD40" s="619">
        <v>468279</v>
      </c>
      <c r="DE40" s="611"/>
      <c r="DF40" s="611"/>
      <c r="DG40" s="611"/>
      <c r="DH40" s="611"/>
      <c r="DI40" s="611"/>
      <c r="DJ40" s="611"/>
      <c r="DK40" s="612"/>
      <c r="DL40" s="619">
        <v>168279</v>
      </c>
      <c r="DM40" s="611"/>
      <c r="DN40" s="611"/>
      <c r="DO40" s="611"/>
      <c r="DP40" s="611"/>
      <c r="DQ40" s="611"/>
      <c r="DR40" s="611"/>
      <c r="DS40" s="611"/>
      <c r="DT40" s="611"/>
      <c r="DU40" s="611"/>
      <c r="DV40" s="612"/>
      <c r="DW40" s="615">
        <v>0.8</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36942753</v>
      </c>
      <c r="S41" s="683"/>
      <c r="T41" s="683"/>
      <c r="U41" s="683"/>
      <c r="V41" s="683"/>
      <c r="W41" s="683"/>
      <c r="X41" s="683"/>
      <c r="Y41" s="687"/>
      <c r="Z41" s="688">
        <v>100</v>
      </c>
      <c r="AA41" s="688"/>
      <c r="AB41" s="688"/>
      <c r="AC41" s="688"/>
      <c r="AD41" s="689">
        <v>21037090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579097</v>
      </c>
      <c r="BA41" s="611"/>
      <c r="BB41" s="611"/>
      <c r="BC41" s="611"/>
      <c r="BD41" s="642"/>
      <c r="BE41" s="642"/>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331</v>
      </c>
      <c r="AR42" s="680"/>
      <c r="AS42" s="680"/>
      <c r="AT42" s="680"/>
      <c r="AU42" s="680"/>
      <c r="AV42" s="680"/>
      <c r="AW42" s="680"/>
      <c r="AX42" s="680"/>
      <c r="AY42" s="681"/>
      <c r="AZ42" s="682">
        <v>2409711</v>
      </c>
      <c r="BA42" s="683"/>
      <c r="BB42" s="683"/>
      <c r="BC42" s="683"/>
      <c r="BD42" s="669"/>
      <c r="BE42" s="669"/>
      <c r="BF42" s="671"/>
      <c r="BG42" s="660"/>
      <c r="BH42" s="661"/>
      <c r="BI42" s="661"/>
      <c r="BJ42" s="661"/>
      <c r="BK42" s="661"/>
      <c r="BL42" s="215"/>
      <c r="BM42" s="632" t="s">
        <v>339</v>
      </c>
      <c r="BN42" s="632"/>
      <c r="BO42" s="632"/>
      <c r="BP42" s="632"/>
      <c r="BQ42" s="632"/>
      <c r="BR42" s="632"/>
      <c r="BS42" s="632"/>
      <c r="BT42" s="632"/>
      <c r="BU42" s="633"/>
      <c r="BV42" s="682">
        <v>403</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2148584</v>
      </c>
      <c r="CS42" s="642"/>
      <c r="CT42" s="642"/>
      <c r="CU42" s="642"/>
      <c r="CV42" s="642"/>
      <c r="CW42" s="642"/>
      <c r="CX42" s="642"/>
      <c r="CY42" s="643"/>
      <c r="CZ42" s="615">
        <v>6.1</v>
      </c>
      <c r="DA42" s="640"/>
      <c r="DB42" s="640"/>
      <c r="DC42" s="644"/>
      <c r="DD42" s="619">
        <v>292574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341</v>
      </c>
      <c r="CD43" s="607" t="s">
        <v>342</v>
      </c>
      <c r="CE43" s="608"/>
      <c r="CF43" s="608"/>
      <c r="CG43" s="608"/>
      <c r="CH43" s="608"/>
      <c r="CI43" s="608"/>
      <c r="CJ43" s="608"/>
      <c r="CK43" s="608"/>
      <c r="CL43" s="608"/>
      <c r="CM43" s="608"/>
      <c r="CN43" s="608"/>
      <c r="CO43" s="608"/>
      <c r="CP43" s="608"/>
      <c r="CQ43" s="609"/>
      <c r="CR43" s="610" t="s">
        <v>122</v>
      </c>
      <c r="CS43" s="642"/>
      <c r="CT43" s="642"/>
      <c r="CU43" s="642"/>
      <c r="CV43" s="642"/>
      <c r="CW43" s="642"/>
      <c r="CX43" s="642"/>
      <c r="CY43" s="643"/>
      <c r="CZ43" s="615" t="s">
        <v>122</v>
      </c>
      <c r="DA43" s="640"/>
      <c r="DB43" s="640"/>
      <c r="DC43" s="644"/>
      <c r="DD43" s="619" t="s">
        <v>122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344</v>
      </c>
      <c r="CG44" s="608"/>
      <c r="CH44" s="608"/>
      <c r="CI44" s="608"/>
      <c r="CJ44" s="608"/>
      <c r="CK44" s="608"/>
      <c r="CL44" s="608"/>
      <c r="CM44" s="608"/>
      <c r="CN44" s="608"/>
      <c r="CO44" s="608"/>
      <c r="CP44" s="608"/>
      <c r="CQ44" s="609"/>
      <c r="CR44" s="610">
        <v>2084062</v>
      </c>
      <c r="CS44" s="611"/>
      <c r="CT44" s="611"/>
      <c r="CU44" s="611"/>
      <c r="CV44" s="611"/>
      <c r="CW44" s="611"/>
      <c r="CX44" s="611"/>
      <c r="CY44" s="612"/>
      <c r="CZ44" s="615">
        <v>5.9</v>
      </c>
      <c r="DA44" s="616"/>
      <c r="DB44" s="616"/>
      <c r="DC44" s="622"/>
      <c r="DD44" s="619">
        <v>275211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963804</v>
      </c>
      <c r="CS45" s="642"/>
      <c r="CT45" s="642"/>
      <c r="CU45" s="642"/>
      <c r="CV45" s="642"/>
      <c r="CW45" s="642"/>
      <c r="CX45" s="642"/>
      <c r="CY45" s="643"/>
      <c r="CZ45" s="615">
        <v>2.7</v>
      </c>
      <c r="DA45" s="640"/>
      <c r="DB45" s="640"/>
      <c r="DC45" s="644"/>
      <c r="DD45" s="619">
        <v>65959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347</v>
      </c>
      <c r="CG46" s="608"/>
      <c r="CH46" s="608"/>
      <c r="CI46" s="608"/>
      <c r="CJ46" s="608"/>
      <c r="CK46" s="608"/>
      <c r="CL46" s="608"/>
      <c r="CM46" s="608"/>
      <c r="CN46" s="608"/>
      <c r="CO46" s="608"/>
      <c r="CP46" s="608"/>
      <c r="CQ46" s="609"/>
      <c r="CR46" s="610">
        <v>1038535</v>
      </c>
      <c r="CS46" s="611"/>
      <c r="CT46" s="611"/>
      <c r="CU46" s="611"/>
      <c r="CV46" s="611"/>
      <c r="CW46" s="611"/>
      <c r="CX46" s="611"/>
      <c r="CY46" s="612"/>
      <c r="CZ46" s="615">
        <v>3</v>
      </c>
      <c r="DA46" s="616"/>
      <c r="DB46" s="616"/>
      <c r="DC46" s="622"/>
      <c r="DD46" s="619">
        <v>199285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348</v>
      </c>
      <c r="CG47" s="608"/>
      <c r="CH47" s="608"/>
      <c r="CI47" s="608"/>
      <c r="CJ47" s="608"/>
      <c r="CK47" s="608"/>
      <c r="CL47" s="608"/>
      <c r="CM47" s="608"/>
      <c r="CN47" s="608"/>
      <c r="CO47" s="608"/>
      <c r="CP47" s="608"/>
      <c r="CQ47" s="609"/>
      <c r="CR47" s="610">
        <v>64522</v>
      </c>
      <c r="CS47" s="642"/>
      <c r="CT47" s="642"/>
      <c r="CU47" s="642"/>
      <c r="CV47" s="642"/>
      <c r="CW47" s="642"/>
      <c r="CX47" s="642"/>
      <c r="CY47" s="643"/>
      <c r="CZ47" s="615">
        <v>0.2</v>
      </c>
      <c r="DA47" s="640"/>
      <c r="DB47" s="640"/>
      <c r="DC47" s="644"/>
      <c r="DD47" s="619">
        <v>17363</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350</v>
      </c>
      <c r="CE49" s="632"/>
      <c r="CF49" s="632"/>
      <c r="CG49" s="632"/>
      <c r="CH49" s="632"/>
      <c r="CI49" s="632"/>
      <c r="CJ49" s="632"/>
      <c r="CK49" s="632"/>
      <c r="CL49" s="632"/>
      <c r="CM49" s="632"/>
      <c r="CN49" s="632"/>
      <c r="CO49" s="632"/>
      <c r="CP49" s="632"/>
      <c r="CQ49" s="633"/>
      <c r="CR49" s="682">
        <v>35117651</v>
      </c>
      <c r="CS49" s="669"/>
      <c r="CT49" s="669"/>
      <c r="CU49" s="669"/>
      <c r="CV49" s="669"/>
      <c r="CW49" s="669"/>
      <c r="CX49" s="669"/>
      <c r="CY49" s="698"/>
      <c r="CZ49" s="690">
        <v>100</v>
      </c>
      <c r="DA49" s="699"/>
      <c r="DB49" s="699"/>
      <c r="DC49" s="700"/>
      <c r="DD49" s="701">
        <v>24461917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ElYtHkxKvkk8aeVGk3n7lpStXq+ybgY/kMX6ljKYLoNfzHmtfQSA9lAz+hexvvC4sZ3+FurY9dOB7p0LPjrUQ==" saltValue="xVnWWrcr3oiTyQVq5BbJ8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352</v>
      </c>
      <c r="DK2" s="710"/>
      <c r="DL2" s="710"/>
      <c r="DM2" s="710"/>
      <c r="DN2" s="710"/>
      <c r="DO2" s="711"/>
      <c r="DP2" s="222"/>
      <c r="DQ2" s="709" t="s">
        <v>353</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26"/>
      <c r="BA5" s="226"/>
      <c r="BB5" s="226"/>
      <c r="BC5" s="226"/>
      <c r="BD5" s="226"/>
      <c r="BE5" s="227"/>
      <c r="BF5" s="227"/>
      <c r="BG5" s="227"/>
      <c r="BH5" s="227"/>
      <c r="BI5" s="227"/>
      <c r="BJ5" s="227"/>
      <c r="BK5" s="227"/>
      <c r="BL5" s="227"/>
      <c r="BM5" s="227"/>
      <c r="BN5" s="227"/>
      <c r="BO5" s="227"/>
      <c r="BP5" s="227"/>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373</v>
      </c>
      <c r="C7" s="737"/>
      <c r="D7" s="737"/>
      <c r="E7" s="737"/>
      <c r="F7" s="737"/>
      <c r="G7" s="737"/>
      <c r="H7" s="737"/>
      <c r="I7" s="737"/>
      <c r="J7" s="737"/>
      <c r="K7" s="737"/>
      <c r="L7" s="737"/>
      <c r="M7" s="737"/>
      <c r="N7" s="737"/>
      <c r="O7" s="737"/>
      <c r="P7" s="738"/>
      <c r="Q7" s="739">
        <v>36813</v>
      </c>
      <c r="R7" s="740"/>
      <c r="S7" s="740"/>
      <c r="T7" s="740"/>
      <c r="U7" s="740"/>
      <c r="V7" s="740">
        <v>35000</v>
      </c>
      <c r="W7" s="740"/>
      <c r="X7" s="740"/>
      <c r="Y7" s="740"/>
      <c r="Z7" s="740"/>
      <c r="AA7" s="740">
        <v>1814</v>
      </c>
      <c r="AB7" s="740"/>
      <c r="AC7" s="740"/>
      <c r="AD7" s="740"/>
      <c r="AE7" s="741"/>
      <c r="AF7" s="742">
        <v>1590</v>
      </c>
      <c r="AG7" s="743"/>
      <c r="AH7" s="743"/>
      <c r="AI7" s="743"/>
      <c r="AJ7" s="744"/>
      <c r="AK7" s="745">
        <v>1851</v>
      </c>
      <c r="AL7" s="746"/>
      <c r="AM7" s="746"/>
      <c r="AN7" s="746"/>
      <c r="AO7" s="746"/>
      <c r="AP7" s="746">
        <v>27909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553</v>
      </c>
      <c r="BT7" s="734"/>
      <c r="BU7" s="734"/>
      <c r="BV7" s="734"/>
      <c r="BW7" s="734"/>
      <c r="BX7" s="734"/>
      <c r="BY7" s="734"/>
      <c r="BZ7" s="734"/>
      <c r="CA7" s="734"/>
      <c r="CB7" s="734"/>
      <c r="CC7" s="734"/>
      <c r="CD7" s="734"/>
      <c r="CE7" s="734"/>
      <c r="CF7" s="734"/>
      <c r="CG7" s="749"/>
      <c r="CH7" s="730">
        <v>-7</v>
      </c>
      <c r="CI7" s="731"/>
      <c r="CJ7" s="731"/>
      <c r="CK7" s="731"/>
      <c r="CL7" s="732"/>
      <c r="CM7" s="730">
        <v>235</v>
      </c>
      <c r="CN7" s="731"/>
      <c r="CO7" s="731"/>
      <c r="CP7" s="731"/>
      <c r="CQ7" s="732"/>
      <c r="CR7" s="730">
        <v>120</v>
      </c>
      <c r="CS7" s="731"/>
      <c r="CT7" s="731"/>
      <c r="CU7" s="731"/>
      <c r="CV7" s="732"/>
      <c r="CW7" s="730">
        <v>11</v>
      </c>
      <c r="CX7" s="731"/>
      <c r="CY7" s="731"/>
      <c r="CZ7" s="731"/>
      <c r="DA7" s="732"/>
      <c r="DB7" s="730" t="s">
        <v>552</v>
      </c>
      <c r="DC7" s="731"/>
      <c r="DD7" s="731"/>
      <c r="DE7" s="731"/>
      <c r="DF7" s="732"/>
      <c r="DG7" s="730" t="s">
        <v>552</v>
      </c>
      <c r="DH7" s="731"/>
      <c r="DI7" s="731"/>
      <c r="DJ7" s="731"/>
      <c r="DK7" s="732"/>
      <c r="DL7" s="730" t="s">
        <v>552</v>
      </c>
      <c r="DM7" s="731"/>
      <c r="DN7" s="731"/>
      <c r="DO7" s="731"/>
      <c r="DP7" s="732"/>
      <c r="DQ7" s="730" t="s">
        <v>552</v>
      </c>
      <c r="DR7" s="731"/>
      <c r="DS7" s="731"/>
      <c r="DT7" s="731"/>
      <c r="DU7" s="732"/>
      <c r="DV7" s="733"/>
      <c r="DW7" s="734"/>
      <c r="DX7" s="734"/>
      <c r="DY7" s="734"/>
      <c r="DZ7" s="735"/>
      <c r="EA7" s="229"/>
    </row>
    <row r="8" spans="1:131" s="230" customFormat="1" ht="26.25" customHeight="1" x14ac:dyDescent="0.15">
      <c r="A8" s="233">
        <v>2</v>
      </c>
      <c r="B8" s="767" t="s">
        <v>374</v>
      </c>
      <c r="C8" s="768"/>
      <c r="D8" s="768"/>
      <c r="E8" s="768"/>
      <c r="F8" s="768"/>
      <c r="G8" s="768"/>
      <c r="H8" s="768"/>
      <c r="I8" s="768"/>
      <c r="J8" s="768"/>
      <c r="K8" s="768"/>
      <c r="L8" s="768"/>
      <c r="M8" s="768"/>
      <c r="N8" s="768"/>
      <c r="O8" s="768"/>
      <c r="P8" s="769"/>
      <c r="Q8" s="770">
        <v>164</v>
      </c>
      <c r="R8" s="771"/>
      <c r="S8" s="771"/>
      <c r="T8" s="771"/>
      <c r="U8" s="771"/>
      <c r="V8" s="771">
        <v>152</v>
      </c>
      <c r="W8" s="771"/>
      <c r="X8" s="771"/>
      <c r="Y8" s="771"/>
      <c r="Z8" s="771"/>
      <c r="AA8" s="771">
        <v>11</v>
      </c>
      <c r="AB8" s="771"/>
      <c r="AC8" s="771"/>
      <c r="AD8" s="771"/>
      <c r="AE8" s="772"/>
      <c r="AF8" s="773">
        <v>11</v>
      </c>
      <c r="AG8" s="774"/>
      <c r="AH8" s="774"/>
      <c r="AI8" s="774"/>
      <c r="AJ8" s="775"/>
      <c r="AK8" s="756" t="s">
        <v>550</v>
      </c>
      <c r="AL8" s="757"/>
      <c r="AM8" s="757"/>
      <c r="AN8" s="757"/>
      <c r="AO8" s="757"/>
      <c r="AP8" s="757" t="s">
        <v>550</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554</v>
      </c>
      <c r="BT8" s="761"/>
      <c r="BU8" s="761"/>
      <c r="BV8" s="761"/>
      <c r="BW8" s="761"/>
      <c r="BX8" s="761"/>
      <c r="BY8" s="761"/>
      <c r="BZ8" s="761"/>
      <c r="CA8" s="761"/>
      <c r="CB8" s="761"/>
      <c r="CC8" s="761"/>
      <c r="CD8" s="761"/>
      <c r="CE8" s="761"/>
      <c r="CF8" s="761"/>
      <c r="CG8" s="762"/>
      <c r="CH8" s="763">
        <v>8</v>
      </c>
      <c r="CI8" s="764"/>
      <c r="CJ8" s="764"/>
      <c r="CK8" s="764"/>
      <c r="CL8" s="765"/>
      <c r="CM8" s="763">
        <v>682</v>
      </c>
      <c r="CN8" s="764"/>
      <c r="CO8" s="764"/>
      <c r="CP8" s="764"/>
      <c r="CQ8" s="765"/>
      <c r="CR8" s="763">
        <v>510</v>
      </c>
      <c r="CS8" s="764"/>
      <c r="CT8" s="764"/>
      <c r="CU8" s="764"/>
      <c r="CV8" s="765"/>
      <c r="CW8" s="763">
        <v>11</v>
      </c>
      <c r="CX8" s="764"/>
      <c r="CY8" s="764"/>
      <c r="CZ8" s="764"/>
      <c r="DA8" s="765"/>
      <c r="DB8" s="763" t="s">
        <v>552</v>
      </c>
      <c r="DC8" s="764"/>
      <c r="DD8" s="764"/>
      <c r="DE8" s="764"/>
      <c r="DF8" s="765"/>
      <c r="DG8" s="763" t="s">
        <v>552</v>
      </c>
      <c r="DH8" s="764"/>
      <c r="DI8" s="764"/>
      <c r="DJ8" s="764"/>
      <c r="DK8" s="765"/>
      <c r="DL8" s="763" t="s">
        <v>552</v>
      </c>
      <c r="DM8" s="764"/>
      <c r="DN8" s="764"/>
      <c r="DO8" s="764"/>
      <c r="DP8" s="765"/>
      <c r="DQ8" s="763" t="s">
        <v>552</v>
      </c>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555</v>
      </c>
      <c r="BT9" s="761"/>
      <c r="BU9" s="761"/>
      <c r="BV9" s="761"/>
      <c r="BW9" s="761"/>
      <c r="BX9" s="761"/>
      <c r="BY9" s="761"/>
      <c r="BZ9" s="761"/>
      <c r="CA9" s="761"/>
      <c r="CB9" s="761"/>
      <c r="CC9" s="761"/>
      <c r="CD9" s="761"/>
      <c r="CE9" s="761"/>
      <c r="CF9" s="761"/>
      <c r="CG9" s="762"/>
      <c r="CH9" s="763">
        <v>3</v>
      </c>
      <c r="CI9" s="764"/>
      <c r="CJ9" s="764"/>
      <c r="CK9" s="764"/>
      <c r="CL9" s="765"/>
      <c r="CM9" s="763">
        <v>23</v>
      </c>
      <c r="CN9" s="764"/>
      <c r="CO9" s="764"/>
      <c r="CP9" s="764"/>
      <c r="CQ9" s="765"/>
      <c r="CR9" s="763">
        <v>10</v>
      </c>
      <c r="CS9" s="764"/>
      <c r="CT9" s="764"/>
      <c r="CU9" s="764"/>
      <c r="CV9" s="765"/>
      <c r="CW9" s="763">
        <v>3</v>
      </c>
      <c r="CX9" s="764"/>
      <c r="CY9" s="764"/>
      <c r="CZ9" s="764"/>
      <c r="DA9" s="765"/>
      <c r="DB9" s="763" t="s">
        <v>552</v>
      </c>
      <c r="DC9" s="764"/>
      <c r="DD9" s="764"/>
      <c r="DE9" s="764"/>
      <c r="DF9" s="765"/>
      <c r="DG9" s="763" t="s">
        <v>552</v>
      </c>
      <c r="DH9" s="764"/>
      <c r="DI9" s="764"/>
      <c r="DJ9" s="764"/>
      <c r="DK9" s="765"/>
      <c r="DL9" s="763" t="s">
        <v>552</v>
      </c>
      <c r="DM9" s="764"/>
      <c r="DN9" s="764"/>
      <c r="DO9" s="764"/>
      <c r="DP9" s="765"/>
      <c r="DQ9" s="763" t="s">
        <v>552</v>
      </c>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9"/>
      <c r="R22" s="790"/>
      <c r="S22" s="790"/>
      <c r="T22" s="790"/>
      <c r="U22" s="790"/>
      <c r="V22" s="790"/>
      <c r="W22" s="790"/>
      <c r="X22" s="790"/>
      <c r="Y22" s="790"/>
      <c r="Z22" s="790"/>
      <c r="AA22" s="790"/>
      <c r="AB22" s="790"/>
      <c r="AC22" s="790"/>
      <c r="AD22" s="790"/>
      <c r="AE22" s="791"/>
      <c r="AF22" s="773"/>
      <c r="AG22" s="774"/>
      <c r="AH22" s="774"/>
      <c r="AI22" s="774"/>
      <c r="AJ22" s="775"/>
      <c r="AK22" s="792"/>
      <c r="AL22" s="793"/>
      <c r="AM22" s="793"/>
      <c r="AN22" s="793"/>
      <c r="AO22" s="793"/>
      <c r="AP22" s="793"/>
      <c r="AQ22" s="793"/>
      <c r="AR22" s="793"/>
      <c r="AS22" s="793"/>
      <c r="AT22" s="793"/>
      <c r="AU22" s="794"/>
      <c r="AV22" s="794"/>
      <c r="AW22" s="794"/>
      <c r="AX22" s="794"/>
      <c r="AY22" s="795"/>
      <c r="AZ22" s="796" t="s">
        <v>375</v>
      </c>
      <c r="BA22" s="796"/>
      <c r="BB22" s="796"/>
      <c r="BC22" s="796"/>
      <c r="BD22" s="797"/>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376</v>
      </c>
      <c r="B23" s="776" t="s">
        <v>377</v>
      </c>
      <c r="C23" s="777"/>
      <c r="D23" s="777"/>
      <c r="E23" s="777"/>
      <c r="F23" s="777"/>
      <c r="G23" s="777"/>
      <c r="H23" s="777"/>
      <c r="I23" s="777"/>
      <c r="J23" s="777"/>
      <c r="K23" s="777"/>
      <c r="L23" s="777"/>
      <c r="M23" s="777"/>
      <c r="N23" s="777"/>
      <c r="O23" s="777"/>
      <c r="P23" s="778"/>
      <c r="Q23" s="779">
        <f>Q7+Q8</f>
        <v>36977</v>
      </c>
      <c r="R23" s="780"/>
      <c r="S23" s="780"/>
      <c r="T23" s="780"/>
      <c r="U23" s="780"/>
      <c r="V23" s="781">
        <f>V7+V8</f>
        <v>35152</v>
      </c>
      <c r="W23" s="782"/>
      <c r="X23" s="782"/>
      <c r="Y23" s="782"/>
      <c r="Z23" s="783"/>
      <c r="AA23" s="781">
        <f>AA7+AA8</f>
        <v>1825</v>
      </c>
      <c r="AB23" s="782"/>
      <c r="AC23" s="782"/>
      <c r="AD23" s="782"/>
      <c r="AE23" s="784"/>
      <c r="AF23" s="785">
        <v>1601</v>
      </c>
      <c r="AG23" s="780"/>
      <c r="AH23" s="780"/>
      <c r="AI23" s="780"/>
      <c r="AJ23" s="786"/>
      <c r="AK23" s="787"/>
      <c r="AL23" s="788"/>
      <c r="AM23" s="788"/>
      <c r="AN23" s="788"/>
      <c r="AO23" s="788"/>
      <c r="AP23" s="780">
        <v>27909</v>
      </c>
      <c r="AQ23" s="780"/>
      <c r="AR23" s="780"/>
      <c r="AS23" s="780"/>
      <c r="AT23" s="780"/>
      <c r="AU23" s="799"/>
      <c r="AV23" s="799"/>
      <c r="AW23" s="799"/>
      <c r="AX23" s="799"/>
      <c r="AY23" s="800"/>
      <c r="AZ23" s="801" t="s">
        <v>122</v>
      </c>
      <c r="BA23" s="782"/>
      <c r="BB23" s="782"/>
      <c r="BC23" s="782"/>
      <c r="BD23" s="784"/>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8" t="s">
        <v>378</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2" t="s">
        <v>383</v>
      </c>
      <c r="AG26" s="803"/>
      <c r="AH26" s="803"/>
      <c r="AI26" s="803"/>
      <c r="AJ26" s="804"/>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363</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388</v>
      </c>
      <c r="C28" s="737"/>
      <c r="D28" s="737"/>
      <c r="E28" s="737"/>
      <c r="F28" s="737"/>
      <c r="G28" s="737"/>
      <c r="H28" s="737"/>
      <c r="I28" s="737"/>
      <c r="J28" s="737"/>
      <c r="K28" s="737"/>
      <c r="L28" s="737"/>
      <c r="M28" s="737"/>
      <c r="N28" s="737"/>
      <c r="O28" s="737"/>
      <c r="P28" s="738"/>
      <c r="Q28" s="810">
        <v>6585</v>
      </c>
      <c r="R28" s="811"/>
      <c r="S28" s="811"/>
      <c r="T28" s="811"/>
      <c r="U28" s="811"/>
      <c r="V28" s="811">
        <v>6460</v>
      </c>
      <c r="W28" s="811"/>
      <c r="X28" s="811"/>
      <c r="Y28" s="811"/>
      <c r="Z28" s="811"/>
      <c r="AA28" s="811">
        <v>125</v>
      </c>
      <c r="AB28" s="811"/>
      <c r="AC28" s="811"/>
      <c r="AD28" s="811"/>
      <c r="AE28" s="812"/>
      <c r="AF28" s="813">
        <v>125</v>
      </c>
      <c r="AG28" s="811"/>
      <c r="AH28" s="811"/>
      <c r="AI28" s="811"/>
      <c r="AJ28" s="814"/>
      <c r="AK28" s="815">
        <v>582</v>
      </c>
      <c r="AL28" s="816"/>
      <c r="AM28" s="816"/>
      <c r="AN28" s="816"/>
      <c r="AO28" s="816"/>
      <c r="AP28" s="816" t="s">
        <v>550</v>
      </c>
      <c r="AQ28" s="816"/>
      <c r="AR28" s="816"/>
      <c r="AS28" s="816"/>
      <c r="AT28" s="816"/>
      <c r="AU28" s="816" t="s">
        <v>550</v>
      </c>
      <c r="AV28" s="816"/>
      <c r="AW28" s="816"/>
      <c r="AX28" s="816"/>
      <c r="AY28" s="816"/>
      <c r="AZ28" s="817" t="s">
        <v>550</v>
      </c>
      <c r="BA28" s="817"/>
      <c r="BB28" s="817"/>
      <c r="BC28" s="817"/>
      <c r="BD28" s="817"/>
      <c r="BE28" s="808"/>
      <c r="BF28" s="808"/>
      <c r="BG28" s="808"/>
      <c r="BH28" s="808"/>
      <c r="BI28" s="809"/>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389</v>
      </c>
      <c r="C29" s="768"/>
      <c r="D29" s="768"/>
      <c r="E29" s="768"/>
      <c r="F29" s="768"/>
      <c r="G29" s="768"/>
      <c r="H29" s="768"/>
      <c r="I29" s="768"/>
      <c r="J29" s="768"/>
      <c r="K29" s="768"/>
      <c r="L29" s="768"/>
      <c r="M29" s="768"/>
      <c r="N29" s="768"/>
      <c r="O29" s="768"/>
      <c r="P29" s="769"/>
      <c r="Q29" s="770">
        <v>289</v>
      </c>
      <c r="R29" s="771"/>
      <c r="S29" s="771"/>
      <c r="T29" s="771"/>
      <c r="U29" s="771"/>
      <c r="V29" s="771">
        <v>260</v>
      </c>
      <c r="W29" s="771"/>
      <c r="X29" s="771"/>
      <c r="Y29" s="771"/>
      <c r="Z29" s="771"/>
      <c r="AA29" s="771">
        <v>29</v>
      </c>
      <c r="AB29" s="771"/>
      <c r="AC29" s="771"/>
      <c r="AD29" s="771"/>
      <c r="AE29" s="772"/>
      <c r="AF29" s="773">
        <v>29</v>
      </c>
      <c r="AG29" s="774"/>
      <c r="AH29" s="774"/>
      <c r="AI29" s="774"/>
      <c r="AJ29" s="775"/>
      <c r="AK29" s="822">
        <v>72</v>
      </c>
      <c r="AL29" s="818"/>
      <c r="AM29" s="818"/>
      <c r="AN29" s="818"/>
      <c r="AO29" s="818"/>
      <c r="AP29" s="818">
        <v>170</v>
      </c>
      <c r="AQ29" s="818"/>
      <c r="AR29" s="818"/>
      <c r="AS29" s="818"/>
      <c r="AT29" s="818"/>
      <c r="AU29" s="818">
        <v>46</v>
      </c>
      <c r="AV29" s="818"/>
      <c r="AW29" s="818"/>
      <c r="AX29" s="818"/>
      <c r="AY29" s="818"/>
      <c r="AZ29" s="819" t="s">
        <v>550</v>
      </c>
      <c r="BA29" s="819"/>
      <c r="BB29" s="819"/>
      <c r="BC29" s="819"/>
      <c r="BD29" s="819"/>
      <c r="BE29" s="820"/>
      <c r="BF29" s="820"/>
      <c r="BG29" s="820"/>
      <c r="BH29" s="820"/>
      <c r="BI29" s="821"/>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390</v>
      </c>
      <c r="C30" s="768"/>
      <c r="D30" s="768"/>
      <c r="E30" s="768"/>
      <c r="F30" s="768"/>
      <c r="G30" s="768"/>
      <c r="H30" s="768"/>
      <c r="I30" s="768"/>
      <c r="J30" s="768"/>
      <c r="K30" s="768"/>
      <c r="L30" s="768"/>
      <c r="M30" s="768"/>
      <c r="N30" s="768"/>
      <c r="O30" s="768"/>
      <c r="P30" s="769"/>
      <c r="Q30" s="770">
        <v>8005</v>
      </c>
      <c r="R30" s="771"/>
      <c r="S30" s="771"/>
      <c r="T30" s="771"/>
      <c r="U30" s="771"/>
      <c r="V30" s="771">
        <v>7620</v>
      </c>
      <c r="W30" s="771"/>
      <c r="X30" s="771"/>
      <c r="Y30" s="771"/>
      <c r="Z30" s="771"/>
      <c r="AA30" s="771">
        <v>386</v>
      </c>
      <c r="AB30" s="771"/>
      <c r="AC30" s="771"/>
      <c r="AD30" s="771"/>
      <c r="AE30" s="772"/>
      <c r="AF30" s="773">
        <v>386</v>
      </c>
      <c r="AG30" s="774"/>
      <c r="AH30" s="774"/>
      <c r="AI30" s="774"/>
      <c r="AJ30" s="775"/>
      <c r="AK30" s="822">
        <v>1276</v>
      </c>
      <c r="AL30" s="818"/>
      <c r="AM30" s="818"/>
      <c r="AN30" s="818"/>
      <c r="AO30" s="818"/>
      <c r="AP30" s="818" t="s">
        <v>550</v>
      </c>
      <c r="AQ30" s="818"/>
      <c r="AR30" s="818"/>
      <c r="AS30" s="818"/>
      <c r="AT30" s="818"/>
      <c r="AU30" s="818" t="s">
        <v>550</v>
      </c>
      <c r="AV30" s="818"/>
      <c r="AW30" s="818"/>
      <c r="AX30" s="818"/>
      <c r="AY30" s="818"/>
      <c r="AZ30" s="819" t="s">
        <v>550</v>
      </c>
      <c r="BA30" s="819"/>
      <c r="BB30" s="819"/>
      <c r="BC30" s="819"/>
      <c r="BD30" s="819"/>
      <c r="BE30" s="820"/>
      <c r="BF30" s="820"/>
      <c r="BG30" s="820"/>
      <c r="BH30" s="820"/>
      <c r="BI30" s="821"/>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391</v>
      </c>
      <c r="C31" s="768"/>
      <c r="D31" s="768"/>
      <c r="E31" s="768"/>
      <c r="F31" s="768"/>
      <c r="G31" s="768"/>
      <c r="H31" s="768"/>
      <c r="I31" s="768"/>
      <c r="J31" s="768"/>
      <c r="K31" s="768"/>
      <c r="L31" s="768"/>
      <c r="M31" s="768"/>
      <c r="N31" s="768"/>
      <c r="O31" s="768"/>
      <c r="P31" s="769"/>
      <c r="Q31" s="770">
        <v>1081</v>
      </c>
      <c r="R31" s="771"/>
      <c r="S31" s="771"/>
      <c r="T31" s="771"/>
      <c r="U31" s="771"/>
      <c r="V31" s="771">
        <v>1058</v>
      </c>
      <c r="W31" s="771"/>
      <c r="X31" s="771"/>
      <c r="Y31" s="771"/>
      <c r="Z31" s="771"/>
      <c r="AA31" s="771">
        <v>23</v>
      </c>
      <c r="AB31" s="771"/>
      <c r="AC31" s="771"/>
      <c r="AD31" s="771"/>
      <c r="AE31" s="772"/>
      <c r="AF31" s="773">
        <v>23</v>
      </c>
      <c r="AG31" s="774"/>
      <c r="AH31" s="774"/>
      <c r="AI31" s="774"/>
      <c r="AJ31" s="775"/>
      <c r="AK31" s="822">
        <v>257</v>
      </c>
      <c r="AL31" s="818"/>
      <c r="AM31" s="818"/>
      <c r="AN31" s="818"/>
      <c r="AO31" s="818"/>
      <c r="AP31" s="818" t="s">
        <v>550</v>
      </c>
      <c r="AQ31" s="818"/>
      <c r="AR31" s="818"/>
      <c r="AS31" s="818"/>
      <c r="AT31" s="818"/>
      <c r="AU31" s="818" t="s">
        <v>550</v>
      </c>
      <c r="AV31" s="818"/>
      <c r="AW31" s="818"/>
      <c r="AX31" s="818"/>
      <c r="AY31" s="818"/>
      <c r="AZ31" s="819" t="s">
        <v>550</v>
      </c>
      <c r="BA31" s="819"/>
      <c r="BB31" s="819"/>
      <c r="BC31" s="819"/>
      <c r="BD31" s="819"/>
      <c r="BE31" s="820"/>
      <c r="BF31" s="820"/>
      <c r="BG31" s="820"/>
      <c r="BH31" s="820"/>
      <c r="BI31" s="821"/>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392</v>
      </c>
      <c r="C32" s="768"/>
      <c r="D32" s="768"/>
      <c r="E32" s="768"/>
      <c r="F32" s="768"/>
      <c r="G32" s="768"/>
      <c r="H32" s="768"/>
      <c r="I32" s="768"/>
      <c r="J32" s="768"/>
      <c r="K32" s="768"/>
      <c r="L32" s="768"/>
      <c r="M32" s="768"/>
      <c r="N32" s="768"/>
      <c r="O32" s="768"/>
      <c r="P32" s="769"/>
      <c r="Q32" s="770">
        <v>53</v>
      </c>
      <c r="R32" s="771"/>
      <c r="S32" s="771"/>
      <c r="T32" s="771"/>
      <c r="U32" s="771"/>
      <c r="V32" s="771">
        <v>51</v>
      </c>
      <c r="W32" s="771"/>
      <c r="X32" s="771"/>
      <c r="Y32" s="771"/>
      <c r="Z32" s="771"/>
      <c r="AA32" s="771">
        <v>2</v>
      </c>
      <c r="AB32" s="771"/>
      <c r="AC32" s="771"/>
      <c r="AD32" s="771"/>
      <c r="AE32" s="772"/>
      <c r="AF32" s="773">
        <v>2</v>
      </c>
      <c r="AG32" s="774"/>
      <c r="AH32" s="774"/>
      <c r="AI32" s="774"/>
      <c r="AJ32" s="775"/>
      <c r="AK32" s="822">
        <v>41</v>
      </c>
      <c r="AL32" s="818"/>
      <c r="AM32" s="818"/>
      <c r="AN32" s="818"/>
      <c r="AO32" s="818"/>
      <c r="AP32" s="818" t="s">
        <v>550</v>
      </c>
      <c r="AQ32" s="818"/>
      <c r="AR32" s="818"/>
      <c r="AS32" s="818"/>
      <c r="AT32" s="818"/>
      <c r="AU32" s="818" t="s">
        <v>550</v>
      </c>
      <c r="AV32" s="818"/>
      <c r="AW32" s="818"/>
      <c r="AX32" s="818"/>
      <c r="AY32" s="818"/>
      <c r="AZ32" s="819" t="s">
        <v>550</v>
      </c>
      <c r="BA32" s="819"/>
      <c r="BB32" s="819"/>
      <c r="BC32" s="819"/>
      <c r="BD32" s="819"/>
      <c r="BE32" s="820"/>
      <c r="BF32" s="820"/>
      <c r="BG32" s="820"/>
      <c r="BH32" s="820"/>
      <c r="BI32" s="821"/>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393</v>
      </c>
      <c r="C33" s="768"/>
      <c r="D33" s="768"/>
      <c r="E33" s="768"/>
      <c r="F33" s="768"/>
      <c r="G33" s="768"/>
      <c r="H33" s="768"/>
      <c r="I33" s="768"/>
      <c r="J33" s="768"/>
      <c r="K33" s="768"/>
      <c r="L33" s="768"/>
      <c r="M33" s="768"/>
      <c r="N33" s="768"/>
      <c r="O33" s="768"/>
      <c r="P33" s="769"/>
      <c r="Q33" s="770">
        <v>11</v>
      </c>
      <c r="R33" s="771"/>
      <c r="S33" s="771"/>
      <c r="T33" s="771"/>
      <c r="U33" s="771"/>
      <c r="V33" s="771">
        <v>10</v>
      </c>
      <c r="W33" s="771"/>
      <c r="X33" s="771"/>
      <c r="Y33" s="771"/>
      <c r="Z33" s="771"/>
      <c r="AA33" s="771">
        <v>1</v>
      </c>
      <c r="AB33" s="771"/>
      <c r="AC33" s="771"/>
      <c r="AD33" s="771"/>
      <c r="AE33" s="772"/>
      <c r="AF33" s="773">
        <v>1</v>
      </c>
      <c r="AG33" s="774"/>
      <c r="AH33" s="774"/>
      <c r="AI33" s="774"/>
      <c r="AJ33" s="775"/>
      <c r="AK33" s="822" t="s">
        <v>550</v>
      </c>
      <c r="AL33" s="818"/>
      <c r="AM33" s="818"/>
      <c r="AN33" s="818"/>
      <c r="AO33" s="818"/>
      <c r="AP33" s="818" t="s">
        <v>550</v>
      </c>
      <c r="AQ33" s="818"/>
      <c r="AR33" s="818"/>
      <c r="AS33" s="818"/>
      <c r="AT33" s="818"/>
      <c r="AU33" s="818" t="s">
        <v>550</v>
      </c>
      <c r="AV33" s="818"/>
      <c r="AW33" s="818"/>
      <c r="AX33" s="818"/>
      <c r="AY33" s="818"/>
      <c r="AZ33" s="819" t="s">
        <v>550</v>
      </c>
      <c r="BA33" s="819"/>
      <c r="BB33" s="819"/>
      <c r="BC33" s="819"/>
      <c r="BD33" s="819"/>
      <c r="BE33" s="820"/>
      <c r="BF33" s="820"/>
      <c r="BG33" s="820"/>
      <c r="BH33" s="820"/>
      <c r="BI33" s="821"/>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394</v>
      </c>
      <c r="C34" s="768"/>
      <c r="D34" s="768"/>
      <c r="E34" s="768"/>
      <c r="F34" s="768"/>
      <c r="G34" s="768"/>
      <c r="H34" s="768"/>
      <c r="I34" s="768"/>
      <c r="J34" s="768"/>
      <c r="K34" s="768"/>
      <c r="L34" s="768"/>
      <c r="M34" s="768"/>
      <c r="N34" s="768"/>
      <c r="O34" s="768"/>
      <c r="P34" s="769"/>
      <c r="Q34" s="770">
        <v>1789</v>
      </c>
      <c r="R34" s="771"/>
      <c r="S34" s="771"/>
      <c r="T34" s="771"/>
      <c r="U34" s="771"/>
      <c r="V34" s="771">
        <v>1948</v>
      </c>
      <c r="W34" s="771"/>
      <c r="X34" s="771"/>
      <c r="Y34" s="771"/>
      <c r="Z34" s="771"/>
      <c r="AA34" s="771">
        <v>-159</v>
      </c>
      <c r="AB34" s="771"/>
      <c r="AC34" s="771"/>
      <c r="AD34" s="771"/>
      <c r="AE34" s="772"/>
      <c r="AF34" s="773">
        <v>3682</v>
      </c>
      <c r="AG34" s="774"/>
      <c r="AH34" s="774"/>
      <c r="AI34" s="774"/>
      <c r="AJ34" s="775"/>
      <c r="AK34" s="822">
        <v>436</v>
      </c>
      <c r="AL34" s="818"/>
      <c r="AM34" s="818"/>
      <c r="AN34" s="818"/>
      <c r="AO34" s="818"/>
      <c r="AP34" s="818">
        <v>8647</v>
      </c>
      <c r="AQ34" s="818"/>
      <c r="AR34" s="818"/>
      <c r="AS34" s="818"/>
      <c r="AT34" s="818"/>
      <c r="AU34" s="818">
        <v>821</v>
      </c>
      <c r="AV34" s="818"/>
      <c r="AW34" s="818"/>
      <c r="AX34" s="818"/>
      <c r="AY34" s="818"/>
      <c r="AZ34" s="819" t="s">
        <v>550</v>
      </c>
      <c r="BA34" s="819"/>
      <c r="BB34" s="819"/>
      <c r="BC34" s="819"/>
      <c r="BD34" s="819"/>
      <c r="BE34" s="820" t="s">
        <v>395</v>
      </c>
      <c r="BF34" s="820"/>
      <c r="BG34" s="820"/>
      <c r="BH34" s="820"/>
      <c r="BI34" s="821"/>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t="s">
        <v>396</v>
      </c>
      <c r="C35" s="768"/>
      <c r="D35" s="768"/>
      <c r="E35" s="768"/>
      <c r="F35" s="768"/>
      <c r="G35" s="768"/>
      <c r="H35" s="768"/>
      <c r="I35" s="768"/>
      <c r="J35" s="768"/>
      <c r="K35" s="768"/>
      <c r="L35" s="768"/>
      <c r="M35" s="768"/>
      <c r="N35" s="768"/>
      <c r="O35" s="768"/>
      <c r="P35" s="769"/>
      <c r="Q35" s="770">
        <v>2653</v>
      </c>
      <c r="R35" s="771"/>
      <c r="S35" s="771"/>
      <c r="T35" s="771"/>
      <c r="U35" s="771"/>
      <c r="V35" s="771">
        <v>2652</v>
      </c>
      <c r="W35" s="771"/>
      <c r="X35" s="771"/>
      <c r="Y35" s="771"/>
      <c r="Z35" s="771"/>
      <c r="AA35" s="771">
        <v>1</v>
      </c>
      <c r="AB35" s="771"/>
      <c r="AC35" s="771"/>
      <c r="AD35" s="771"/>
      <c r="AE35" s="772"/>
      <c r="AF35" s="773">
        <v>2651</v>
      </c>
      <c r="AG35" s="774"/>
      <c r="AH35" s="774"/>
      <c r="AI35" s="774"/>
      <c r="AJ35" s="775"/>
      <c r="AK35" s="822">
        <v>1288</v>
      </c>
      <c r="AL35" s="818"/>
      <c r="AM35" s="818"/>
      <c r="AN35" s="818"/>
      <c r="AO35" s="818"/>
      <c r="AP35" s="818">
        <v>19371</v>
      </c>
      <c r="AQ35" s="818"/>
      <c r="AR35" s="818"/>
      <c r="AS35" s="818"/>
      <c r="AT35" s="818"/>
      <c r="AU35" s="818">
        <v>13715</v>
      </c>
      <c r="AV35" s="818"/>
      <c r="AW35" s="818"/>
      <c r="AX35" s="818"/>
      <c r="AY35" s="818"/>
      <c r="AZ35" s="819" t="s">
        <v>550</v>
      </c>
      <c r="BA35" s="819"/>
      <c r="BB35" s="819"/>
      <c r="BC35" s="819"/>
      <c r="BD35" s="819"/>
      <c r="BE35" s="820" t="s">
        <v>395</v>
      </c>
      <c r="BF35" s="820"/>
      <c r="BG35" s="820"/>
      <c r="BH35" s="820"/>
      <c r="BI35" s="821"/>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t="s">
        <v>397</v>
      </c>
      <c r="C36" s="768"/>
      <c r="D36" s="768"/>
      <c r="E36" s="768"/>
      <c r="F36" s="768"/>
      <c r="G36" s="768"/>
      <c r="H36" s="768"/>
      <c r="I36" s="768"/>
      <c r="J36" s="768"/>
      <c r="K36" s="768"/>
      <c r="L36" s="768"/>
      <c r="M36" s="768"/>
      <c r="N36" s="768"/>
      <c r="O36" s="768"/>
      <c r="P36" s="769"/>
      <c r="Q36" s="770">
        <v>3</v>
      </c>
      <c r="R36" s="771"/>
      <c r="S36" s="771"/>
      <c r="T36" s="771"/>
      <c r="U36" s="771"/>
      <c r="V36" s="771">
        <v>2</v>
      </c>
      <c r="W36" s="771"/>
      <c r="X36" s="771"/>
      <c r="Y36" s="771"/>
      <c r="Z36" s="771"/>
      <c r="AA36" s="771">
        <v>0</v>
      </c>
      <c r="AB36" s="771"/>
      <c r="AC36" s="771"/>
      <c r="AD36" s="771"/>
      <c r="AE36" s="772"/>
      <c r="AF36" s="773">
        <v>0</v>
      </c>
      <c r="AG36" s="774"/>
      <c r="AH36" s="774"/>
      <c r="AI36" s="774"/>
      <c r="AJ36" s="775"/>
      <c r="AK36" s="822" t="s">
        <v>550</v>
      </c>
      <c r="AL36" s="818"/>
      <c r="AM36" s="818"/>
      <c r="AN36" s="818"/>
      <c r="AO36" s="818"/>
      <c r="AP36" s="818" t="s">
        <v>550</v>
      </c>
      <c r="AQ36" s="818"/>
      <c r="AR36" s="818"/>
      <c r="AS36" s="818"/>
      <c r="AT36" s="818"/>
      <c r="AU36" s="818" t="s">
        <v>550</v>
      </c>
      <c r="AV36" s="818"/>
      <c r="AW36" s="818"/>
      <c r="AX36" s="818"/>
      <c r="AY36" s="818"/>
      <c r="AZ36" s="819" t="s">
        <v>550</v>
      </c>
      <c r="BA36" s="819"/>
      <c r="BB36" s="819"/>
      <c r="BC36" s="819"/>
      <c r="BD36" s="819"/>
      <c r="BE36" s="820" t="s">
        <v>398</v>
      </c>
      <c r="BF36" s="820"/>
      <c r="BG36" s="820"/>
      <c r="BH36" s="820"/>
      <c r="BI36" s="821"/>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2"/>
      <c r="AL37" s="818"/>
      <c r="AM37" s="818"/>
      <c r="AN37" s="818"/>
      <c r="AO37" s="818"/>
      <c r="AP37" s="818"/>
      <c r="AQ37" s="818"/>
      <c r="AR37" s="818"/>
      <c r="AS37" s="818"/>
      <c r="AT37" s="818"/>
      <c r="AU37" s="818"/>
      <c r="AV37" s="818"/>
      <c r="AW37" s="818"/>
      <c r="AX37" s="818"/>
      <c r="AY37" s="818"/>
      <c r="AZ37" s="819"/>
      <c r="BA37" s="819"/>
      <c r="BB37" s="819"/>
      <c r="BC37" s="819"/>
      <c r="BD37" s="819"/>
      <c r="BE37" s="820"/>
      <c r="BF37" s="820"/>
      <c r="BG37" s="820"/>
      <c r="BH37" s="820"/>
      <c r="BI37" s="821"/>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399</v>
      </c>
      <c r="BK62" s="796"/>
      <c r="BL62" s="796"/>
      <c r="BM62" s="796"/>
      <c r="BN62" s="797"/>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376</v>
      </c>
      <c r="B63" s="776" t="s">
        <v>400</v>
      </c>
      <c r="C63" s="777"/>
      <c r="D63" s="777"/>
      <c r="E63" s="777"/>
      <c r="F63" s="777"/>
      <c r="G63" s="777"/>
      <c r="H63" s="777"/>
      <c r="I63" s="777"/>
      <c r="J63" s="777"/>
      <c r="K63" s="777"/>
      <c r="L63" s="777"/>
      <c r="M63" s="777"/>
      <c r="N63" s="777"/>
      <c r="O63" s="777"/>
      <c r="P63" s="778"/>
      <c r="Q63" s="828"/>
      <c r="R63" s="829"/>
      <c r="S63" s="829"/>
      <c r="T63" s="829"/>
      <c r="U63" s="829"/>
      <c r="V63" s="829"/>
      <c r="W63" s="829"/>
      <c r="X63" s="829"/>
      <c r="Y63" s="829"/>
      <c r="Z63" s="829"/>
      <c r="AA63" s="829"/>
      <c r="AB63" s="829"/>
      <c r="AC63" s="829"/>
      <c r="AD63" s="829"/>
      <c r="AE63" s="830"/>
      <c r="AF63" s="831">
        <v>6899</v>
      </c>
      <c r="AG63" s="832"/>
      <c r="AH63" s="832"/>
      <c r="AI63" s="832"/>
      <c r="AJ63" s="833"/>
      <c r="AK63" s="834"/>
      <c r="AL63" s="829"/>
      <c r="AM63" s="829"/>
      <c r="AN63" s="829"/>
      <c r="AO63" s="829"/>
      <c r="AP63" s="832">
        <v>28188</v>
      </c>
      <c r="AQ63" s="832"/>
      <c r="AR63" s="832"/>
      <c r="AS63" s="832"/>
      <c r="AT63" s="832"/>
      <c r="AU63" s="832">
        <v>14582</v>
      </c>
      <c r="AV63" s="832"/>
      <c r="AW63" s="832"/>
      <c r="AX63" s="832"/>
      <c r="AY63" s="832"/>
      <c r="AZ63" s="836"/>
      <c r="BA63" s="836"/>
      <c r="BB63" s="836"/>
      <c r="BC63" s="836"/>
      <c r="BD63" s="836"/>
      <c r="BE63" s="837"/>
      <c r="BF63" s="837"/>
      <c r="BG63" s="837"/>
      <c r="BH63" s="837"/>
      <c r="BI63" s="838"/>
      <c r="BJ63" s="839" t="s">
        <v>122</v>
      </c>
      <c r="BK63" s="840"/>
      <c r="BL63" s="840"/>
      <c r="BM63" s="840"/>
      <c r="BN63" s="841"/>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2" t="s">
        <v>383</v>
      </c>
      <c r="AG66" s="803"/>
      <c r="AH66" s="803"/>
      <c r="AI66" s="803"/>
      <c r="AJ66" s="843"/>
      <c r="AK66" s="720" t="s">
        <v>384</v>
      </c>
      <c r="AL66" s="715"/>
      <c r="AM66" s="715"/>
      <c r="AN66" s="715"/>
      <c r="AO66" s="716"/>
      <c r="AP66" s="720" t="s">
        <v>385</v>
      </c>
      <c r="AQ66" s="721"/>
      <c r="AR66" s="721"/>
      <c r="AS66" s="721"/>
      <c r="AT66" s="722"/>
      <c r="AU66" s="720" t="s">
        <v>403</v>
      </c>
      <c r="AV66" s="721"/>
      <c r="AW66" s="721"/>
      <c r="AX66" s="721"/>
      <c r="AY66" s="722"/>
      <c r="AZ66" s="720" t="s">
        <v>363</v>
      </c>
      <c r="BA66" s="721"/>
      <c r="BB66" s="721"/>
      <c r="BC66" s="721"/>
      <c r="BD66" s="727"/>
      <c r="BE66" s="236"/>
      <c r="BF66" s="236"/>
      <c r="BG66" s="236"/>
      <c r="BH66" s="236"/>
      <c r="BI66" s="236"/>
      <c r="BJ66" s="236"/>
      <c r="BK66" s="236"/>
      <c r="BL66" s="236"/>
      <c r="BM66" s="236"/>
      <c r="BN66" s="236"/>
      <c r="BO66" s="236"/>
      <c r="BP66" s="236"/>
      <c r="BQ66" s="233">
        <v>60</v>
      </c>
      <c r="BR66" s="238"/>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6"/>
      <c r="AH67" s="806"/>
      <c r="AI67" s="806"/>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24"/>
    </row>
    <row r="68" spans="1:131" ht="26.25" customHeight="1" thickTop="1" x14ac:dyDescent="0.15">
      <c r="A68" s="231">
        <v>1</v>
      </c>
      <c r="B68" s="857" t="s">
        <v>551</v>
      </c>
      <c r="C68" s="858"/>
      <c r="D68" s="858"/>
      <c r="E68" s="858"/>
      <c r="F68" s="858"/>
      <c r="G68" s="858"/>
      <c r="H68" s="858"/>
      <c r="I68" s="858"/>
      <c r="J68" s="858"/>
      <c r="K68" s="858"/>
      <c r="L68" s="858"/>
      <c r="M68" s="858"/>
      <c r="N68" s="858"/>
      <c r="O68" s="858"/>
      <c r="P68" s="859"/>
      <c r="Q68" s="860">
        <v>272</v>
      </c>
      <c r="R68" s="854"/>
      <c r="S68" s="854"/>
      <c r="T68" s="854"/>
      <c r="U68" s="854"/>
      <c r="V68" s="854">
        <v>242</v>
      </c>
      <c r="W68" s="854"/>
      <c r="X68" s="854"/>
      <c r="Y68" s="854"/>
      <c r="Z68" s="854"/>
      <c r="AA68" s="854">
        <v>30</v>
      </c>
      <c r="AB68" s="854"/>
      <c r="AC68" s="854"/>
      <c r="AD68" s="854"/>
      <c r="AE68" s="854"/>
      <c r="AF68" s="854">
        <v>24</v>
      </c>
      <c r="AG68" s="854"/>
      <c r="AH68" s="854"/>
      <c r="AI68" s="854"/>
      <c r="AJ68" s="854"/>
      <c r="AK68" s="854" t="s">
        <v>552</v>
      </c>
      <c r="AL68" s="854"/>
      <c r="AM68" s="854"/>
      <c r="AN68" s="854"/>
      <c r="AO68" s="854"/>
      <c r="AP68" s="854">
        <v>339</v>
      </c>
      <c r="AQ68" s="854"/>
      <c r="AR68" s="854"/>
      <c r="AS68" s="854"/>
      <c r="AT68" s="854"/>
      <c r="AU68" s="854">
        <v>232</v>
      </c>
      <c r="AV68" s="854"/>
      <c r="AW68" s="854"/>
      <c r="AX68" s="854"/>
      <c r="AY68" s="854"/>
      <c r="AZ68" s="855"/>
      <c r="BA68" s="855"/>
      <c r="BB68" s="855"/>
      <c r="BC68" s="855"/>
      <c r="BD68" s="856"/>
      <c r="BE68" s="236"/>
      <c r="BF68" s="236"/>
      <c r="BG68" s="236"/>
      <c r="BH68" s="236"/>
      <c r="BI68" s="236"/>
      <c r="BJ68" s="236"/>
      <c r="BK68" s="236"/>
      <c r="BL68" s="236"/>
      <c r="BM68" s="236"/>
      <c r="BN68" s="236"/>
      <c r="BO68" s="236"/>
      <c r="BP68" s="236"/>
      <c r="BQ68" s="233">
        <v>62</v>
      </c>
      <c r="BR68" s="238"/>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24"/>
    </row>
    <row r="69" spans="1:131" ht="26.25" customHeight="1" x14ac:dyDescent="0.15">
      <c r="A69" s="233">
        <v>2</v>
      </c>
      <c r="B69" s="861" t="s">
        <v>561</v>
      </c>
      <c r="C69" s="862"/>
      <c r="D69" s="862"/>
      <c r="E69" s="862"/>
      <c r="F69" s="862"/>
      <c r="G69" s="862"/>
      <c r="H69" s="862"/>
      <c r="I69" s="862"/>
      <c r="J69" s="862"/>
      <c r="K69" s="862"/>
      <c r="L69" s="862"/>
      <c r="M69" s="862"/>
      <c r="N69" s="862"/>
      <c r="O69" s="862"/>
      <c r="P69" s="863"/>
      <c r="Q69" s="864">
        <v>11414</v>
      </c>
      <c r="R69" s="818"/>
      <c r="S69" s="818"/>
      <c r="T69" s="818"/>
      <c r="U69" s="818"/>
      <c r="V69" s="818">
        <v>7873</v>
      </c>
      <c r="W69" s="818"/>
      <c r="X69" s="818"/>
      <c r="Y69" s="818"/>
      <c r="Z69" s="818"/>
      <c r="AA69" s="818">
        <v>3541</v>
      </c>
      <c r="AB69" s="818"/>
      <c r="AC69" s="818"/>
      <c r="AD69" s="818"/>
      <c r="AE69" s="818"/>
      <c r="AF69" s="818">
        <v>3541</v>
      </c>
      <c r="AG69" s="818"/>
      <c r="AH69" s="818"/>
      <c r="AI69" s="818"/>
      <c r="AJ69" s="818"/>
      <c r="AK69" s="818">
        <v>0</v>
      </c>
      <c r="AL69" s="818"/>
      <c r="AM69" s="818"/>
      <c r="AN69" s="818"/>
      <c r="AO69" s="818"/>
      <c r="AP69" s="818" t="s">
        <v>566</v>
      </c>
      <c r="AQ69" s="818"/>
      <c r="AR69" s="818"/>
      <c r="AS69" s="818"/>
      <c r="AT69" s="818"/>
      <c r="AU69" s="818" t="s">
        <v>566</v>
      </c>
      <c r="AV69" s="818"/>
      <c r="AW69" s="818"/>
      <c r="AX69" s="818"/>
      <c r="AY69" s="818"/>
      <c r="AZ69" s="820"/>
      <c r="BA69" s="820"/>
      <c r="BB69" s="820"/>
      <c r="BC69" s="820"/>
      <c r="BD69" s="821"/>
      <c r="BE69" s="236"/>
      <c r="BF69" s="236"/>
      <c r="BG69" s="236"/>
      <c r="BH69" s="236"/>
      <c r="BI69" s="236"/>
      <c r="BJ69" s="236"/>
      <c r="BK69" s="236"/>
      <c r="BL69" s="236"/>
      <c r="BM69" s="236"/>
      <c r="BN69" s="236"/>
      <c r="BO69" s="236"/>
      <c r="BP69" s="236"/>
      <c r="BQ69" s="233">
        <v>63</v>
      </c>
      <c r="BR69" s="238"/>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24"/>
    </row>
    <row r="70" spans="1:131" ht="26.25" customHeight="1" x14ac:dyDescent="0.15">
      <c r="A70" s="233">
        <v>3</v>
      </c>
      <c r="B70" s="861" t="s">
        <v>562</v>
      </c>
      <c r="C70" s="862"/>
      <c r="D70" s="862"/>
      <c r="E70" s="862"/>
      <c r="F70" s="862"/>
      <c r="G70" s="862"/>
      <c r="H70" s="862"/>
      <c r="I70" s="862"/>
      <c r="J70" s="862"/>
      <c r="K70" s="862"/>
      <c r="L70" s="862"/>
      <c r="M70" s="862"/>
      <c r="N70" s="862"/>
      <c r="O70" s="862"/>
      <c r="P70" s="863"/>
      <c r="Q70" s="864">
        <v>12</v>
      </c>
      <c r="R70" s="818"/>
      <c r="S70" s="818"/>
      <c r="T70" s="818"/>
      <c r="U70" s="818"/>
      <c r="V70" s="818">
        <v>12</v>
      </c>
      <c r="W70" s="818"/>
      <c r="X70" s="818"/>
      <c r="Y70" s="818"/>
      <c r="Z70" s="818"/>
      <c r="AA70" s="818">
        <v>1</v>
      </c>
      <c r="AB70" s="818"/>
      <c r="AC70" s="818"/>
      <c r="AD70" s="818"/>
      <c r="AE70" s="818"/>
      <c r="AF70" s="818">
        <v>1</v>
      </c>
      <c r="AG70" s="818"/>
      <c r="AH70" s="818"/>
      <c r="AI70" s="818"/>
      <c r="AJ70" s="818"/>
      <c r="AK70" s="818">
        <v>0</v>
      </c>
      <c r="AL70" s="818"/>
      <c r="AM70" s="818"/>
      <c r="AN70" s="818"/>
      <c r="AO70" s="818"/>
      <c r="AP70" s="818" t="s">
        <v>566</v>
      </c>
      <c r="AQ70" s="818"/>
      <c r="AR70" s="818"/>
      <c r="AS70" s="818"/>
      <c r="AT70" s="818"/>
      <c r="AU70" s="818" t="s">
        <v>566</v>
      </c>
      <c r="AV70" s="818"/>
      <c r="AW70" s="818"/>
      <c r="AX70" s="818"/>
      <c r="AY70" s="818"/>
      <c r="AZ70" s="820"/>
      <c r="BA70" s="820"/>
      <c r="BB70" s="820"/>
      <c r="BC70" s="820"/>
      <c r="BD70" s="821"/>
      <c r="BE70" s="236"/>
      <c r="BF70" s="236"/>
      <c r="BG70" s="236"/>
      <c r="BH70" s="236"/>
      <c r="BI70" s="236"/>
      <c r="BJ70" s="236"/>
      <c r="BK70" s="236"/>
      <c r="BL70" s="236"/>
      <c r="BM70" s="236"/>
      <c r="BN70" s="236"/>
      <c r="BO70" s="236"/>
      <c r="BP70" s="236"/>
      <c r="BQ70" s="233">
        <v>64</v>
      </c>
      <c r="BR70" s="238"/>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24"/>
    </row>
    <row r="71" spans="1:131" ht="26.25" customHeight="1" x14ac:dyDescent="0.15">
      <c r="A71" s="233">
        <v>4</v>
      </c>
      <c r="B71" s="861" t="s">
        <v>563</v>
      </c>
      <c r="C71" s="862"/>
      <c r="D71" s="862"/>
      <c r="E71" s="862"/>
      <c r="F71" s="862"/>
      <c r="G71" s="862"/>
      <c r="H71" s="862"/>
      <c r="I71" s="862"/>
      <c r="J71" s="862"/>
      <c r="K71" s="862"/>
      <c r="L71" s="862"/>
      <c r="M71" s="862"/>
      <c r="N71" s="862"/>
      <c r="O71" s="862"/>
      <c r="P71" s="863"/>
      <c r="Q71" s="864">
        <v>503</v>
      </c>
      <c r="R71" s="818"/>
      <c r="S71" s="818"/>
      <c r="T71" s="818"/>
      <c r="U71" s="818"/>
      <c r="V71" s="818">
        <v>171</v>
      </c>
      <c r="W71" s="818"/>
      <c r="X71" s="818"/>
      <c r="Y71" s="818"/>
      <c r="Z71" s="818"/>
      <c r="AA71" s="818">
        <v>332</v>
      </c>
      <c r="AB71" s="818"/>
      <c r="AC71" s="818"/>
      <c r="AD71" s="818"/>
      <c r="AE71" s="818"/>
      <c r="AF71" s="818">
        <v>332</v>
      </c>
      <c r="AG71" s="818"/>
      <c r="AH71" s="818"/>
      <c r="AI71" s="818"/>
      <c r="AJ71" s="818"/>
      <c r="AK71" s="818">
        <v>0</v>
      </c>
      <c r="AL71" s="818"/>
      <c r="AM71" s="818"/>
      <c r="AN71" s="818"/>
      <c r="AO71" s="818"/>
      <c r="AP71" s="818" t="s">
        <v>566</v>
      </c>
      <c r="AQ71" s="818"/>
      <c r="AR71" s="818"/>
      <c r="AS71" s="818"/>
      <c r="AT71" s="818"/>
      <c r="AU71" s="818" t="s">
        <v>566</v>
      </c>
      <c r="AV71" s="818"/>
      <c r="AW71" s="818"/>
      <c r="AX71" s="818"/>
      <c r="AY71" s="818"/>
      <c r="AZ71" s="820"/>
      <c r="BA71" s="820"/>
      <c r="BB71" s="820"/>
      <c r="BC71" s="820"/>
      <c r="BD71" s="821"/>
      <c r="BE71" s="236"/>
      <c r="BF71" s="236"/>
      <c r="BG71" s="236"/>
      <c r="BH71" s="236"/>
      <c r="BI71" s="236"/>
      <c r="BJ71" s="236"/>
      <c r="BK71" s="236"/>
      <c r="BL71" s="236"/>
      <c r="BM71" s="236"/>
      <c r="BN71" s="236"/>
      <c r="BO71" s="236"/>
      <c r="BP71" s="236"/>
      <c r="BQ71" s="233">
        <v>65</v>
      </c>
      <c r="BR71" s="238"/>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24"/>
    </row>
    <row r="72" spans="1:131" ht="26.25" customHeight="1" x14ac:dyDescent="0.15">
      <c r="A72" s="233">
        <v>5</v>
      </c>
      <c r="B72" s="861" t="s">
        <v>564</v>
      </c>
      <c r="C72" s="862"/>
      <c r="D72" s="862"/>
      <c r="E72" s="862"/>
      <c r="F72" s="862"/>
      <c r="G72" s="862"/>
      <c r="H72" s="862"/>
      <c r="I72" s="862"/>
      <c r="J72" s="862"/>
      <c r="K72" s="862"/>
      <c r="L72" s="862"/>
      <c r="M72" s="862"/>
      <c r="N72" s="862"/>
      <c r="O72" s="862"/>
      <c r="P72" s="863"/>
      <c r="Q72" s="864">
        <v>684</v>
      </c>
      <c r="R72" s="818"/>
      <c r="S72" s="818"/>
      <c r="T72" s="818"/>
      <c r="U72" s="818"/>
      <c r="V72" s="818">
        <v>181</v>
      </c>
      <c r="W72" s="818"/>
      <c r="X72" s="818"/>
      <c r="Y72" s="818"/>
      <c r="Z72" s="818"/>
      <c r="AA72" s="818">
        <v>503</v>
      </c>
      <c r="AB72" s="818"/>
      <c r="AC72" s="818"/>
      <c r="AD72" s="818"/>
      <c r="AE72" s="818"/>
      <c r="AF72" s="818">
        <v>503</v>
      </c>
      <c r="AG72" s="818"/>
      <c r="AH72" s="818"/>
      <c r="AI72" s="818"/>
      <c r="AJ72" s="818"/>
      <c r="AK72" s="818">
        <v>0</v>
      </c>
      <c r="AL72" s="818"/>
      <c r="AM72" s="818"/>
      <c r="AN72" s="818"/>
      <c r="AO72" s="818"/>
      <c r="AP72" s="818" t="s">
        <v>566</v>
      </c>
      <c r="AQ72" s="818"/>
      <c r="AR72" s="818"/>
      <c r="AS72" s="818"/>
      <c r="AT72" s="818"/>
      <c r="AU72" s="818" t="s">
        <v>566</v>
      </c>
      <c r="AV72" s="818"/>
      <c r="AW72" s="818"/>
      <c r="AX72" s="818"/>
      <c r="AY72" s="818"/>
      <c r="AZ72" s="820"/>
      <c r="BA72" s="820"/>
      <c r="BB72" s="820"/>
      <c r="BC72" s="820"/>
      <c r="BD72" s="821"/>
      <c r="BE72" s="236"/>
      <c r="BF72" s="236"/>
      <c r="BG72" s="236"/>
      <c r="BH72" s="236"/>
      <c r="BI72" s="236"/>
      <c r="BJ72" s="236"/>
      <c r="BK72" s="236"/>
      <c r="BL72" s="236"/>
      <c r="BM72" s="236"/>
      <c r="BN72" s="236"/>
      <c r="BO72" s="236"/>
      <c r="BP72" s="236"/>
      <c r="BQ72" s="233">
        <v>66</v>
      </c>
      <c r="BR72" s="238"/>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24"/>
    </row>
    <row r="73" spans="1:131" ht="26.25" customHeight="1" x14ac:dyDescent="0.15">
      <c r="A73" s="233">
        <v>6</v>
      </c>
      <c r="B73" s="861" t="s">
        <v>565</v>
      </c>
      <c r="C73" s="862"/>
      <c r="D73" s="862"/>
      <c r="E73" s="862"/>
      <c r="F73" s="862"/>
      <c r="G73" s="862"/>
      <c r="H73" s="862"/>
      <c r="I73" s="862"/>
      <c r="J73" s="862"/>
      <c r="K73" s="862"/>
      <c r="L73" s="862"/>
      <c r="M73" s="862"/>
      <c r="N73" s="862"/>
      <c r="O73" s="862"/>
      <c r="P73" s="863"/>
      <c r="Q73" s="864">
        <v>871279</v>
      </c>
      <c r="R73" s="818"/>
      <c r="S73" s="818"/>
      <c r="T73" s="818"/>
      <c r="U73" s="818"/>
      <c r="V73" s="818">
        <v>850651</v>
      </c>
      <c r="W73" s="818"/>
      <c r="X73" s="818"/>
      <c r="Y73" s="818"/>
      <c r="Z73" s="818"/>
      <c r="AA73" s="818">
        <v>20628</v>
      </c>
      <c r="AB73" s="818"/>
      <c r="AC73" s="818"/>
      <c r="AD73" s="818"/>
      <c r="AE73" s="818"/>
      <c r="AF73" s="818">
        <v>20628</v>
      </c>
      <c r="AG73" s="818"/>
      <c r="AH73" s="818"/>
      <c r="AI73" s="818"/>
      <c r="AJ73" s="818"/>
      <c r="AK73" s="818">
        <v>10502</v>
      </c>
      <c r="AL73" s="818"/>
      <c r="AM73" s="818"/>
      <c r="AN73" s="818"/>
      <c r="AO73" s="818"/>
      <c r="AP73" s="818" t="s">
        <v>566</v>
      </c>
      <c r="AQ73" s="818"/>
      <c r="AR73" s="818"/>
      <c r="AS73" s="818"/>
      <c r="AT73" s="818"/>
      <c r="AU73" s="818" t="s">
        <v>566</v>
      </c>
      <c r="AV73" s="818"/>
      <c r="AW73" s="818"/>
      <c r="AX73" s="818"/>
      <c r="AY73" s="818"/>
      <c r="AZ73" s="820"/>
      <c r="BA73" s="820"/>
      <c r="BB73" s="820"/>
      <c r="BC73" s="820"/>
      <c r="BD73" s="821"/>
      <c r="BE73" s="236"/>
      <c r="BF73" s="236"/>
      <c r="BG73" s="236"/>
      <c r="BH73" s="236"/>
      <c r="BI73" s="236"/>
      <c r="BJ73" s="236"/>
      <c r="BK73" s="236"/>
      <c r="BL73" s="236"/>
      <c r="BM73" s="236"/>
      <c r="BN73" s="236"/>
      <c r="BO73" s="236"/>
      <c r="BP73" s="236"/>
      <c r="BQ73" s="233">
        <v>67</v>
      </c>
      <c r="BR73" s="238"/>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24"/>
    </row>
    <row r="74" spans="1:131" ht="26.25" customHeight="1" x14ac:dyDescent="0.15">
      <c r="A74" s="233">
        <v>7</v>
      </c>
      <c r="B74" s="861"/>
      <c r="C74" s="862"/>
      <c r="D74" s="862"/>
      <c r="E74" s="862"/>
      <c r="F74" s="862"/>
      <c r="G74" s="862"/>
      <c r="H74" s="862"/>
      <c r="I74" s="862"/>
      <c r="J74" s="862"/>
      <c r="K74" s="862"/>
      <c r="L74" s="862"/>
      <c r="M74" s="862"/>
      <c r="N74" s="862"/>
      <c r="O74" s="862"/>
      <c r="P74" s="863"/>
      <c r="Q74" s="864"/>
      <c r="R74" s="818"/>
      <c r="S74" s="818"/>
      <c r="T74" s="818"/>
      <c r="U74" s="818"/>
      <c r="V74" s="818"/>
      <c r="W74" s="818"/>
      <c r="X74" s="818"/>
      <c r="Y74" s="818"/>
      <c r="Z74" s="818"/>
      <c r="AA74" s="818"/>
      <c r="AB74" s="818"/>
      <c r="AC74" s="818"/>
      <c r="AD74" s="818"/>
      <c r="AE74" s="818"/>
      <c r="AF74" s="818"/>
      <c r="AG74" s="818"/>
      <c r="AH74" s="818"/>
      <c r="AI74" s="818"/>
      <c r="AJ74" s="818"/>
      <c r="AK74" s="818"/>
      <c r="AL74" s="818"/>
      <c r="AM74" s="818"/>
      <c r="AN74" s="818"/>
      <c r="AO74" s="818"/>
      <c r="AP74" s="818"/>
      <c r="AQ74" s="818"/>
      <c r="AR74" s="818"/>
      <c r="AS74" s="818"/>
      <c r="AT74" s="818"/>
      <c r="AU74" s="818"/>
      <c r="AV74" s="818"/>
      <c r="AW74" s="818"/>
      <c r="AX74" s="818"/>
      <c r="AY74" s="818"/>
      <c r="AZ74" s="820"/>
      <c r="BA74" s="820"/>
      <c r="BB74" s="820"/>
      <c r="BC74" s="820"/>
      <c r="BD74" s="821"/>
      <c r="BE74" s="236"/>
      <c r="BF74" s="236"/>
      <c r="BG74" s="236"/>
      <c r="BH74" s="236"/>
      <c r="BI74" s="236"/>
      <c r="BJ74" s="236"/>
      <c r="BK74" s="236"/>
      <c r="BL74" s="236"/>
      <c r="BM74" s="236"/>
      <c r="BN74" s="236"/>
      <c r="BO74" s="236"/>
      <c r="BP74" s="236"/>
      <c r="BQ74" s="233">
        <v>68</v>
      </c>
      <c r="BR74" s="238"/>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24"/>
    </row>
    <row r="75" spans="1:131" ht="26.25" customHeight="1" x14ac:dyDescent="0.15">
      <c r="A75" s="233">
        <v>8</v>
      </c>
      <c r="B75" s="861"/>
      <c r="C75" s="862"/>
      <c r="D75" s="862"/>
      <c r="E75" s="862"/>
      <c r="F75" s="862"/>
      <c r="G75" s="862"/>
      <c r="H75" s="862"/>
      <c r="I75" s="862"/>
      <c r="J75" s="862"/>
      <c r="K75" s="862"/>
      <c r="L75" s="862"/>
      <c r="M75" s="862"/>
      <c r="N75" s="862"/>
      <c r="O75" s="862"/>
      <c r="P75" s="863"/>
      <c r="Q75" s="865"/>
      <c r="R75" s="866"/>
      <c r="S75" s="866"/>
      <c r="T75" s="866"/>
      <c r="U75" s="822"/>
      <c r="V75" s="867"/>
      <c r="W75" s="866"/>
      <c r="X75" s="866"/>
      <c r="Y75" s="866"/>
      <c r="Z75" s="822"/>
      <c r="AA75" s="867"/>
      <c r="AB75" s="866"/>
      <c r="AC75" s="866"/>
      <c r="AD75" s="866"/>
      <c r="AE75" s="822"/>
      <c r="AF75" s="867"/>
      <c r="AG75" s="866"/>
      <c r="AH75" s="866"/>
      <c r="AI75" s="866"/>
      <c r="AJ75" s="822"/>
      <c r="AK75" s="867"/>
      <c r="AL75" s="866"/>
      <c r="AM75" s="866"/>
      <c r="AN75" s="866"/>
      <c r="AO75" s="822"/>
      <c r="AP75" s="867"/>
      <c r="AQ75" s="866"/>
      <c r="AR75" s="866"/>
      <c r="AS75" s="866"/>
      <c r="AT75" s="822"/>
      <c r="AU75" s="867"/>
      <c r="AV75" s="866"/>
      <c r="AW75" s="866"/>
      <c r="AX75" s="866"/>
      <c r="AY75" s="822"/>
      <c r="AZ75" s="820"/>
      <c r="BA75" s="820"/>
      <c r="BB75" s="820"/>
      <c r="BC75" s="820"/>
      <c r="BD75" s="821"/>
      <c r="BE75" s="236"/>
      <c r="BF75" s="236"/>
      <c r="BG75" s="236"/>
      <c r="BH75" s="236"/>
      <c r="BI75" s="236"/>
      <c r="BJ75" s="236"/>
      <c r="BK75" s="236"/>
      <c r="BL75" s="236"/>
      <c r="BM75" s="236"/>
      <c r="BN75" s="236"/>
      <c r="BO75" s="236"/>
      <c r="BP75" s="236"/>
      <c r="BQ75" s="233">
        <v>69</v>
      </c>
      <c r="BR75" s="238"/>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24"/>
    </row>
    <row r="76" spans="1:131" ht="26.25" customHeight="1" x14ac:dyDescent="0.15">
      <c r="A76" s="233">
        <v>9</v>
      </c>
      <c r="B76" s="861"/>
      <c r="C76" s="862"/>
      <c r="D76" s="862"/>
      <c r="E76" s="862"/>
      <c r="F76" s="862"/>
      <c r="G76" s="862"/>
      <c r="H76" s="862"/>
      <c r="I76" s="862"/>
      <c r="J76" s="862"/>
      <c r="K76" s="862"/>
      <c r="L76" s="862"/>
      <c r="M76" s="862"/>
      <c r="N76" s="862"/>
      <c r="O76" s="862"/>
      <c r="P76" s="863"/>
      <c r="Q76" s="865"/>
      <c r="R76" s="866"/>
      <c r="S76" s="866"/>
      <c r="T76" s="866"/>
      <c r="U76" s="822"/>
      <c r="V76" s="867"/>
      <c r="W76" s="866"/>
      <c r="X76" s="866"/>
      <c r="Y76" s="866"/>
      <c r="Z76" s="822"/>
      <c r="AA76" s="867"/>
      <c r="AB76" s="866"/>
      <c r="AC76" s="866"/>
      <c r="AD76" s="866"/>
      <c r="AE76" s="822"/>
      <c r="AF76" s="867"/>
      <c r="AG76" s="866"/>
      <c r="AH76" s="866"/>
      <c r="AI76" s="866"/>
      <c r="AJ76" s="822"/>
      <c r="AK76" s="867"/>
      <c r="AL76" s="866"/>
      <c r="AM76" s="866"/>
      <c r="AN76" s="866"/>
      <c r="AO76" s="822"/>
      <c r="AP76" s="867"/>
      <c r="AQ76" s="866"/>
      <c r="AR76" s="866"/>
      <c r="AS76" s="866"/>
      <c r="AT76" s="822"/>
      <c r="AU76" s="867"/>
      <c r="AV76" s="866"/>
      <c r="AW76" s="866"/>
      <c r="AX76" s="866"/>
      <c r="AY76" s="822"/>
      <c r="AZ76" s="820"/>
      <c r="BA76" s="820"/>
      <c r="BB76" s="820"/>
      <c r="BC76" s="820"/>
      <c r="BD76" s="821"/>
      <c r="BE76" s="236"/>
      <c r="BF76" s="236"/>
      <c r="BG76" s="236"/>
      <c r="BH76" s="236"/>
      <c r="BI76" s="236"/>
      <c r="BJ76" s="236"/>
      <c r="BK76" s="236"/>
      <c r="BL76" s="236"/>
      <c r="BM76" s="236"/>
      <c r="BN76" s="236"/>
      <c r="BO76" s="236"/>
      <c r="BP76" s="236"/>
      <c r="BQ76" s="233">
        <v>70</v>
      </c>
      <c r="BR76" s="238"/>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24"/>
    </row>
    <row r="77" spans="1:131" ht="26.25" customHeight="1" x14ac:dyDescent="0.15">
      <c r="A77" s="233">
        <v>10</v>
      </c>
      <c r="B77" s="861"/>
      <c r="C77" s="862"/>
      <c r="D77" s="862"/>
      <c r="E77" s="862"/>
      <c r="F77" s="862"/>
      <c r="G77" s="862"/>
      <c r="H77" s="862"/>
      <c r="I77" s="862"/>
      <c r="J77" s="862"/>
      <c r="K77" s="862"/>
      <c r="L77" s="862"/>
      <c r="M77" s="862"/>
      <c r="N77" s="862"/>
      <c r="O77" s="862"/>
      <c r="P77" s="863"/>
      <c r="Q77" s="865"/>
      <c r="R77" s="866"/>
      <c r="S77" s="866"/>
      <c r="T77" s="866"/>
      <c r="U77" s="822"/>
      <c r="V77" s="867"/>
      <c r="W77" s="866"/>
      <c r="X77" s="866"/>
      <c r="Y77" s="866"/>
      <c r="Z77" s="822"/>
      <c r="AA77" s="867"/>
      <c r="AB77" s="866"/>
      <c r="AC77" s="866"/>
      <c r="AD77" s="866"/>
      <c r="AE77" s="822"/>
      <c r="AF77" s="867"/>
      <c r="AG77" s="866"/>
      <c r="AH77" s="866"/>
      <c r="AI77" s="866"/>
      <c r="AJ77" s="822"/>
      <c r="AK77" s="867"/>
      <c r="AL77" s="866"/>
      <c r="AM77" s="866"/>
      <c r="AN77" s="866"/>
      <c r="AO77" s="822"/>
      <c r="AP77" s="867"/>
      <c r="AQ77" s="866"/>
      <c r="AR77" s="866"/>
      <c r="AS77" s="866"/>
      <c r="AT77" s="822"/>
      <c r="AU77" s="867"/>
      <c r="AV77" s="866"/>
      <c r="AW77" s="866"/>
      <c r="AX77" s="866"/>
      <c r="AY77" s="822"/>
      <c r="AZ77" s="820"/>
      <c r="BA77" s="820"/>
      <c r="BB77" s="820"/>
      <c r="BC77" s="820"/>
      <c r="BD77" s="821"/>
      <c r="BE77" s="236"/>
      <c r="BF77" s="236"/>
      <c r="BG77" s="236"/>
      <c r="BH77" s="236"/>
      <c r="BI77" s="236"/>
      <c r="BJ77" s="236"/>
      <c r="BK77" s="236"/>
      <c r="BL77" s="236"/>
      <c r="BM77" s="236"/>
      <c r="BN77" s="236"/>
      <c r="BO77" s="236"/>
      <c r="BP77" s="236"/>
      <c r="BQ77" s="233">
        <v>71</v>
      </c>
      <c r="BR77" s="238"/>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24"/>
    </row>
    <row r="78" spans="1:131" ht="26.25" customHeight="1" x14ac:dyDescent="0.15">
      <c r="A78" s="233">
        <v>11</v>
      </c>
      <c r="B78" s="861"/>
      <c r="C78" s="862"/>
      <c r="D78" s="862"/>
      <c r="E78" s="862"/>
      <c r="F78" s="862"/>
      <c r="G78" s="862"/>
      <c r="H78" s="862"/>
      <c r="I78" s="862"/>
      <c r="J78" s="862"/>
      <c r="K78" s="862"/>
      <c r="L78" s="862"/>
      <c r="M78" s="862"/>
      <c r="N78" s="862"/>
      <c r="O78" s="862"/>
      <c r="P78" s="863"/>
      <c r="Q78" s="864"/>
      <c r="R78" s="818"/>
      <c r="S78" s="818"/>
      <c r="T78" s="818"/>
      <c r="U78" s="818"/>
      <c r="V78" s="818"/>
      <c r="W78" s="818"/>
      <c r="X78" s="818"/>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8"/>
      <c r="AY78" s="818"/>
      <c r="AZ78" s="820"/>
      <c r="BA78" s="820"/>
      <c r="BB78" s="820"/>
      <c r="BC78" s="820"/>
      <c r="BD78" s="821"/>
      <c r="BE78" s="236"/>
      <c r="BF78" s="236"/>
      <c r="BG78" s="236"/>
      <c r="BH78" s="236"/>
      <c r="BI78" s="236"/>
      <c r="BJ78" s="224"/>
      <c r="BK78" s="224"/>
      <c r="BL78" s="224"/>
      <c r="BM78" s="224"/>
      <c r="BN78" s="224"/>
      <c r="BO78" s="236"/>
      <c r="BP78" s="236"/>
      <c r="BQ78" s="233">
        <v>72</v>
      </c>
      <c r="BR78" s="238"/>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24"/>
    </row>
    <row r="79" spans="1:131" ht="26.25" customHeight="1" x14ac:dyDescent="0.15">
      <c r="A79" s="233">
        <v>12</v>
      </c>
      <c r="B79" s="861"/>
      <c r="C79" s="862"/>
      <c r="D79" s="862"/>
      <c r="E79" s="862"/>
      <c r="F79" s="862"/>
      <c r="G79" s="862"/>
      <c r="H79" s="862"/>
      <c r="I79" s="862"/>
      <c r="J79" s="862"/>
      <c r="K79" s="862"/>
      <c r="L79" s="862"/>
      <c r="M79" s="862"/>
      <c r="N79" s="862"/>
      <c r="O79" s="862"/>
      <c r="P79" s="863"/>
      <c r="Q79" s="864"/>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236"/>
      <c r="BF79" s="236"/>
      <c r="BG79" s="236"/>
      <c r="BH79" s="236"/>
      <c r="BI79" s="236"/>
      <c r="BJ79" s="224"/>
      <c r="BK79" s="224"/>
      <c r="BL79" s="224"/>
      <c r="BM79" s="224"/>
      <c r="BN79" s="224"/>
      <c r="BO79" s="236"/>
      <c r="BP79" s="236"/>
      <c r="BQ79" s="233">
        <v>73</v>
      </c>
      <c r="BR79" s="238"/>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24"/>
    </row>
    <row r="80" spans="1:131" ht="26.25" customHeight="1" x14ac:dyDescent="0.15">
      <c r="A80" s="233">
        <v>13</v>
      </c>
      <c r="B80" s="861"/>
      <c r="C80" s="862"/>
      <c r="D80" s="862"/>
      <c r="E80" s="862"/>
      <c r="F80" s="862"/>
      <c r="G80" s="862"/>
      <c r="H80" s="862"/>
      <c r="I80" s="862"/>
      <c r="J80" s="862"/>
      <c r="K80" s="862"/>
      <c r="L80" s="862"/>
      <c r="M80" s="862"/>
      <c r="N80" s="862"/>
      <c r="O80" s="862"/>
      <c r="P80" s="863"/>
      <c r="Q80" s="864"/>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36"/>
      <c r="BF80" s="236"/>
      <c r="BG80" s="236"/>
      <c r="BH80" s="236"/>
      <c r="BI80" s="236"/>
      <c r="BJ80" s="236"/>
      <c r="BK80" s="236"/>
      <c r="BL80" s="236"/>
      <c r="BM80" s="236"/>
      <c r="BN80" s="236"/>
      <c r="BO80" s="236"/>
      <c r="BP80" s="236"/>
      <c r="BQ80" s="233">
        <v>74</v>
      </c>
      <c r="BR80" s="238"/>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24"/>
    </row>
    <row r="81" spans="1:131" ht="26.25" customHeight="1" x14ac:dyDescent="0.15">
      <c r="A81" s="233">
        <v>14</v>
      </c>
      <c r="B81" s="861"/>
      <c r="C81" s="862"/>
      <c r="D81" s="862"/>
      <c r="E81" s="862"/>
      <c r="F81" s="862"/>
      <c r="G81" s="862"/>
      <c r="H81" s="862"/>
      <c r="I81" s="862"/>
      <c r="J81" s="862"/>
      <c r="K81" s="862"/>
      <c r="L81" s="862"/>
      <c r="M81" s="862"/>
      <c r="N81" s="862"/>
      <c r="O81" s="862"/>
      <c r="P81" s="863"/>
      <c r="Q81" s="864"/>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36"/>
      <c r="BF81" s="236"/>
      <c r="BG81" s="236"/>
      <c r="BH81" s="236"/>
      <c r="BI81" s="236"/>
      <c r="BJ81" s="236"/>
      <c r="BK81" s="236"/>
      <c r="BL81" s="236"/>
      <c r="BM81" s="236"/>
      <c r="BN81" s="236"/>
      <c r="BO81" s="236"/>
      <c r="BP81" s="236"/>
      <c r="BQ81" s="233">
        <v>75</v>
      </c>
      <c r="BR81" s="238"/>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24"/>
    </row>
    <row r="82" spans="1:131" ht="26.25" customHeight="1" x14ac:dyDescent="0.15">
      <c r="A82" s="233">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36"/>
      <c r="BF82" s="236"/>
      <c r="BG82" s="236"/>
      <c r="BH82" s="236"/>
      <c r="BI82" s="236"/>
      <c r="BJ82" s="236"/>
      <c r="BK82" s="236"/>
      <c r="BL82" s="236"/>
      <c r="BM82" s="236"/>
      <c r="BN82" s="236"/>
      <c r="BO82" s="236"/>
      <c r="BP82" s="236"/>
      <c r="BQ82" s="233">
        <v>76</v>
      </c>
      <c r="BR82" s="238"/>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24"/>
    </row>
    <row r="83" spans="1:131" ht="26.25" customHeight="1" x14ac:dyDescent="0.15">
      <c r="A83" s="233">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36"/>
      <c r="BF83" s="236"/>
      <c r="BG83" s="236"/>
      <c r="BH83" s="236"/>
      <c r="BI83" s="236"/>
      <c r="BJ83" s="236"/>
      <c r="BK83" s="236"/>
      <c r="BL83" s="236"/>
      <c r="BM83" s="236"/>
      <c r="BN83" s="236"/>
      <c r="BO83" s="236"/>
      <c r="BP83" s="236"/>
      <c r="BQ83" s="233">
        <v>77</v>
      </c>
      <c r="BR83" s="238"/>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24"/>
    </row>
    <row r="84" spans="1:131" ht="26.25" customHeight="1" x14ac:dyDescent="0.15">
      <c r="A84" s="233">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36"/>
      <c r="BF84" s="236"/>
      <c r="BG84" s="236"/>
      <c r="BH84" s="236"/>
      <c r="BI84" s="236"/>
      <c r="BJ84" s="236"/>
      <c r="BK84" s="236"/>
      <c r="BL84" s="236"/>
      <c r="BM84" s="236"/>
      <c r="BN84" s="236"/>
      <c r="BO84" s="236"/>
      <c r="BP84" s="236"/>
      <c r="BQ84" s="233">
        <v>78</v>
      </c>
      <c r="BR84" s="238"/>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24"/>
    </row>
    <row r="85" spans="1:131" ht="26.25" customHeight="1" x14ac:dyDescent="0.15">
      <c r="A85" s="233">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36"/>
      <c r="BF85" s="236"/>
      <c r="BG85" s="236"/>
      <c r="BH85" s="236"/>
      <c r="BI85" s="236"/>
      <c r="BJ85" s="236"/>
      <c r="BK85" s="236"/>
      <c r="BL85" s="236"/>
      <c r="BM85" s="236"/>
      <c r="BN85" s="236"/>
      <c r="BO85" s="236"/>
      <c r="BP85" s="236"/>
      <c r="BQ85" s="233">
        <v>79</v>
      </c>
      <c r="BR85" s="238"/>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24"/>
    </row>
    <row r="86" spans="1:131" ht="26.25" customHeight="1" x14ac:dyDescent="0.15">
      <c r="A86" s="233">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36"/>
      <c r="BF86" s="236"/>
      <c r="BG86" s="236"/>
      <c r="BH86" s="236"/>
      <c r="BI86" s="236"/>
      <c r="BJ86" s="236"/>
      <c r="BK86" s="236"/>
      <c r="BL86" s="236"/>
      <c r="BM86" s="236"/>
      <c r="BN86" s="236"/>
      <c r="BO86" s="236"/>
      <c r="BP86" s="236"/>
      <c r="BQ86" s="233">
        <v>80</v>
      </c>
      <c r="BR86" s="238"/>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24"/>
    </row>
    <row r="87" spans="1:131" ht="26.25" customHeight="1" x14ac:dyDescent="0.15">
      <c r="A87" s="239">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36"/>
      <c r="BF87" s="236"/>
      <c r="BG87" s="236"/>
      <c r="BH87" s="236"/>
      <c r="BI87" s="236"/>
      <c r="BJ87" s="236"/>
      <c r="BK87" s="236"/>
      <c r="BL87" s="236"/>
      <c r="BM87" s="236"/>
      <c r="BN87" s="236"/>
      <c r="BO87" s="236"/>
      <c r="BP87" s="236"/>
      <c r="BQ87" s="233">
        <v>81</v>
      </c>
      <c r="BR87" s="238"/>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24"/>
    </row>
    <row r="88" spans="1:131" ht="26.25" customHeight="1" thickBot="1" x14ac:dyDescent="0.2">
      <c r="A88" s="235" t="s">
        <v>376</v>
      </c>
      <c r="B88" s="776" t="s">
        <v>404</v>
      </c>
      <c r="C88" s="777"/>
      <c r="D88" s="777"/>
      <c r="E88" s="777"/>
      <c r="F88" s="777"/>
      <c r="G88" s="777"/>
      <c r="H88" s="777"/>
      <c r="I88" s="777"/>
      <c r="J88" s="777"/>
      <c r="K88" s="777"/>
      <c r="L88" s="777"/>
      <c r="M88" s="777"/>
      <c r="N88" s="777"/>
      <c r="O88" s="777"/>
      <c r="P88" s="778"/>
      <c r="Q88" s="828"/>
      <c r="R88" s="829"/>
      <c r="S88" s="829"/>
      <c r="T88" s="829"/>
      <c r="U88" s="829"/>
      <c r="V88" s="829"/>
      <c r="W88" s="829"/>
      <c r="X88" s="829"/>
      <c r="Y88" s="829"/>
      <c r="Z88" s="829"/>
      <c r="AA88" s="829"/>
      <c r="AB88" s="829"/>
      <c r="AC88" s="829"/>
      <c r="AD88" s="829"/>
      <c r="AE88" s="829"/>
      <c r="AF88" s="832">
        <v>25029</v>
      </c>
      <c r="AG88" s="832"/>
      <c r="AH88" s="832"/>
      <c r="AI88" s="832"/>
      <c r="AJ88" s="832"/>
      <c r="AK88" s="829"/>
      <c r="AL88" s="829"/>
      <c r="AM88" s="829"/>
      <c r="AN88" s="829"/>
      <c r="AO88" s="829"/>
      <c r="AP88" s="832">
        <v>339</v>
      </c>
      <c r="AQ88" s="832"/>
      <c r="AR88" s="832"/>
      <c r="AS88" s="832"/>
      <c r="AT88" s="832"/>
      <c r="AU88" s="832">
        <v>232</v>
      </c>
      <c r="AV88" s="832"/>
      <c r="AW88" s="832"/>
      <c r="AX88" s="832"/>
      <c r="AY88" s="832"/>
      <c r="AZ88" s="837"/>
      <c r="BA88" s="837"/>
      <c r="BB88" s="837"/>
      <c r="BC88" s="837"/>
      <c r="BD88" s="838"/>
      <c r="BE88" s="236"/>
      <c r="BF88" s="236"/>
      <c r="BG88" s="236"/>
      <c r="BH88" s="236"/>
      <c r="BI88" s="236"/>
      <c r="BJ88" s="236"/>
      <c r="BK88" s="236"/>
      <c r="BL88" s="236"/>
      <c r="BM88" s="236"/>
      <c r="BN88" s="236"/>
      <c r="BO88" s="236"/>
      <c r="BP88" s="236"/>
      <c r="BQ88" s="233">
        <v>82</v>
      </c>
      <c r="BR88" s="238"/>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405</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640</v>
      </c>
      <c r="CS102" s="840"/>
      <c r="CT102" s="840"/>
      <c r="CU102" s="840"/>
      <c r="CV102" s="879"/>
      <c r="CW102" s="878">
        <v>25</v>
      </c>
      <c r="CX102" s="840"/>
      <c r="CY102" s="840"/>
      <c r="CZ102" s="840"/>
      <c r="DA102" s="879"/>
      <c r="DB102" s="878"/>
      <c r="DC102" s="840"/>
      <c r="DD102" s="840"/>
      <c r="DE102" s="840"/>
      <c r="DF102" s="879"/>
      <c r="DG102" s="878"/>
      <c r="DH102" s="840"/>
      <c r="DI102" s="840"/>
      <c r="DJ102" s="840"/>
      <c r="DK102" s="879"/>
      <c r="DL102" s="878"/>
      <c r="DM102" s="840"/>
      <c r="DN102" s="840"/>
      <c r="DO102" s="840"/>
      <c r="DP102" s="879"/>
      <c r="DQ102" s="878"/>
      <c r="DR102" s="840"/>
      <c r="DS102" s="840"/>
      <c r="DT102" s="840"/>
      <c r="DU102" s="879"/>
      <c r="DV102" s="776"/>
      <c r="DW102" s="777"/>
      <c r="DX102" s="777"/>
      <c r="DY102" s="777"/>
      <c r="DZ102" s="90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3" t="s">
        <v>406</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4" t="s">
        <v>407</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5" t="s">
        <v>410</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411</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24" customFormat="1" ht="26.25" customHeight="1" x14ac:dyDescent="0.15">
      <c r="A109" s="900" t="s">
        <v>412</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413</v>
      </c>
      <c r="AB109" s="881"/>
      <c r="AC109" s="881"/>
      <c r="AD109" s="881"/>
      <c r="AE109" s="882"/>
      <c r="AF109" s="880" t="s">
        <v>414</v>
      </c>
      <c r="AG109" s="881"/>
      <c r="AH109" s="881"/>
      <c r="AI109" s="881"/>
      <c r="AJ109" s="882"/>
      <c r="AK109" s="880" t="s">
        <v>294</v>
      </c>
      <c r="AL109" s="881"/>
      <c r="AM109" s="881"/>
      <c r="AN109" s="881"/>
      <c r="AO109" s="882"/>
      <c r="AP109" s="880" t="s">
        <v>415</v>
      </c>
      <c r="AQ109" s="881"/>
      <c r="AR109" s="881"/>
      <c r="AS109" s="881"/>
      <c r="AT109" s="883"/>
      <c r="AU109" s="900" t="s">
        <v>412</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413</v>
      </c>
      <c r="BR109" s="881"/>
      <c r="BS109" s="881"/>
      <c r="BT109" s="881"/>
      <c r="BU109" s="882"/>
      <c r="BV109" s="880" t="s">
        <v>414</v>
      </c>
      <c r="BW109" s="881"/>
      <c r="BX109" s="881"/>
      <c r="BY109" s="881"/>
      <c r="BZ109" s="882"/>
      <c r="CA109" s="880" t="s">
        <v>294</v>
      </c>
      <c r="CB109" s="881"/>
      <c r="CC109" s="881"/>
      <c r="CD109" s="881"/>
      <c r="CE109" s="882"/>
      <c r="CF109" s="901" t="s">
        <v>415</v>
      </c>
      <c r="CG109" s="901"/>
      <c r="CH109" s="901"/>
      <c r="CI109" s="901"/>
      <c r="CJ109" s="901"/>
      <c r="CK109" s="880" t="s">
        <v>416</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413</v>
      </c>
      <c r="DH109" s="881"/>
      <c r="DI109" s="881"/>
      <c r="DJ109" s="881"/>
      <c r="DK109" s="882"/>
      <c r="DL109" s="880" t="s">
        <v>414</v>
      </c>
      <c r="DM109" s="881"/>
      <c r="DN109" s="881"/>
      <c r="DO109" s="881"/>
      <c r="DP109" s="882"/>
      <c r="DQ109" s="880" t="s">
        <v>294</v>
      </c>
      <c r="DR109" s="881"/>
      <c r="DS109" s="881"/>
      <c r="DT109" s="881"/>
      <c r="DU109" s="882"/>
      <c r="DV109" s="880" t="s">
        <v>415</v>
      </c>
      <c r="DW109" s="881"/>
      <c r="DX109" s="881"/>
      <c r="DY109" s="881"/>
      <c r="DZ109" s="883"/>
    </row>
    <row r="110" spans="1:131" s="224" customFormat="1" ht="26.25" customHeight="1" x14ac:dyDescent="0.15">
      <c r="A110" s="884" t="s">
        <v>417</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4530643</v>
      </c>
      <c r="AB110" s="888"/>
      <c r="AC110" s="888"/>
      <c r="AD110" s="888"/>
      <c r="AE110" s="889"/>
      <c r="AF110" s="890">
        <v>4477329</v>
      </c>
      <c r="AG110" s="888"/>
      <c r="AH110" s="888"/>
      <c r="AI110" s="888"/>
      <c r="AJ110" s="889"/>
      <c r="AK110" s="890">
        <v>4340289</v>
      </c>
      <c r="AL110" s="888"/>
      <c r="AM110" s="888"/>
      <c r="AN110" s="888"/>
      <c r="AO110" s="889"/>
      <c r="AP110" s="891">
        <v>26.3</v>
      </c>
      <c r="AQ110" s="892"/>
      <c r="AR110" s="892"/>
      <c r="AS110" s="892"/>
      <c r="AT110" s="893"/>
      <c r="AU110" s="894" t="s">
        <v>69</v>
      </c>
      <c r="AV110" s="895"/>
      <c r="AW110" s="895"/>
      <c r="AX110" s="895"/>
      <c r="AY110" s="895"/>
      <c r="AZ110" s="917" t="s">
        <v>418</v>
      </c>
      <c r="BA110" s="885"/>
      <c r="BB110" s="885"/>
      <c r="BC110" s="885"/>
      <c r="BD110" s="885"/>
      <c r="BE110" s="885"/>
      <c r="BF110" s="885"/>
      <c r="BG110" s="885"/>
      <c r="BH110" s="885"/>
      <c r="BI110" s="885"/>
      <c r="BJ110" s="885"/>
      <c r="BK110" s="885"/>
      <c r="BL110" s="885"/>
      <c r="BM110" s="885"/>
      <c r="BN110" s="885"/>
      <c r="BO110" s="885"/>
      <c r="BP110" s="886"/>
      <c r="BQ110" s="918">
        <v>33179087</v>
      </c>
      <c r="BR110" s="919"/>
      <c r="BS110" s="919"/>
      <c r="BT110" s="919"/>
      <c r="BU110" s="919"/>
      <c r="BV110" s="919">
        <v>31669595</v>
      </c>
      <c r="BW110" s="919"/>
      <c r="BX110" s="919"/>
      <c r="BY110" s="919"/>
      <c r="BZ110" s="919"/>
      <c r="CA110" s="919">
        <v>27908513</v>
      </c>
      <c r="CB110" s="919"/>
      <c r="CC110" s="919"/>
      <c r="CD110" s="919"/>
      <c r="CE110" s="919"/>
      <c r="CF110" s="932">
        <v>169.3</v>
      </c>
      <c r="CG110" s="933"/>
      <c r="CH110" s="933"/>
      <c r="CI110" s="933"/>
      <c r="CJ110" s="933"/>
      <c r="CK110" s="934" t="s">
        <v>419</v>
      </c>
      <c r="CL110" s="935"/>
      <c r="CM110" s="917" t="s">
        <v>420</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24" customFormat="1" ht="26.25" customHeight="1" x14ac:dyDescent="0.15">
      <c r="A111" s="922" t="s">
        <v>421</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422</v>
      </c>
      <c r="BA111" s="911"/>
      <c r="BB111" s="911"/>
      <c r="BC111" s="911"/>
      <c r="BD111" s="911"/>
      <c r="BE111" s="911"/>
      <c r="BF111" s="911"/>
      <c r="BG111" s="911"/>
      <c r="BH111" s="911"/>
      <c r="BI111" s="911"/>
      <c r="BJ111" s="911"/>
      <c r="BK111" s="911"/>
      <c r="BL111" s="911"/>
      <c r="BM111" s="911"/>
      <c r="BN111" s="911"/>
      <c r="BO111" s="911"/>
      <c r="BP111" s="912"/>
      <c r="BQ111" s="913" t="s">
        <v>122</v>
      </c>
      <c r="BR111" s="914"/>
      <c r="BS111" s="914"/>
      <c r="BT111" s="914"/>
      <c r="BU111" s="914"/>
      <c r="BV111" s="914" t="s">
        <v>122</v>
      </c>
      <c r="BW111" s="914"/>
      <c r="BX111" s="914"/>
      <c r="BY111" s="914"/>
      <c r="BZ111" s="914"/>
      <c r="CA111" s="914" t="s">
        <v>122</v>
      </c>
      <c r="CB111" s="914"/>
      <c r="CC111" s="914"/>
      <c r="CD111" s="914"/>
      <c r="CE111" s="914"/>
      <c r="CF111" s="908" t="s">
        <v>122</v>
      </c>
      <c r="CG111" s="909"/>
      <c r="CH111" s="909"/>
      <c r="CI111" s="909"/>
      <c r="CJ111" s="909"/>
      <c r="CK111" s="936"/>
      <c r="CL111" s="937"/>
      <c r="CM111" s="910" t="s">
        <v>423</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24" customFormat="1" ht="26.25" customHeight="1" x14ac:dyDescent="0.15">
      <c r="A112" s="940" t="s">
        <v>424</v>
      </c>
      <c r="B112" s="941"/>
      <c r="C112" s="911" t="s">
        <v>425</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426</v>
      </c>
      <c r="BA112" s="911"/>
      <c r="BB112" s="911"/>
      <c r="BC112" s="911"/>
      <c r="BD112" s="911"/>
      <c r="BE112" s="911"/>
      <c r="BF112" s="911"/>
      <c r="BG112" s="911"/>
      <c r="BH112" s="911"/>
      <c r="BI112" s="911"/>
      <c r="BJ112" s="911"/>
      <c r="BK112" s="911"/>
      <c r="BL112" s="911"/>
      <c r="BM112" s="911"/>
      <c r="BN112" s="911"/>
      <c r="BO112" s="911"/>
      <c r="BP112" s="912"/>
      <c r="BQ112" s="913">
        <v>17352084</v>
      </c>
      <c r="BR112" s="914"/>
      <c r="BS112" s="914"/>
      <c r="BT112" s="914"/>
      <c r="BU112" s="914"/>
      <c r="BV112" s="914">
        <v>15640879</v>
      </c>
      <c r="BW112" s="914"/>
      <c r="BX112" s="914"/>
      <c r="BY112" s="914"/>
      <c r="BZ112" s="914"/>
      <c r="CA112" s="914">
        <v>14582602</v>
      </c>
      <c r="CB112" s="914"/>
      <c r="CC112" s="914"/>
      <c r="CD112" s="914"/>
      <c r="CE112" s="914"/>
      <c r="CF112" s="908">
        <v>88.4</v>
      </c>
      <c r="CG112" s="909"/>
      <c r="CH112" s="909"/>
      <c r="CI112" s="909"/>
      <c r="CJ112" s="909"/>
      <c r="CK112" s="936"/>
      <c r="CL112" s="937"/>
      <c r="CM112" s="910" t="s">
        <v>427</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24" customFormat="1" ht="26.25" customHeight="1" x14ac:dyDescent="0.15">
      <c r="A113" s="942"/>
      <c r="B113" s="943"/>
      <c r="C113" s="911" t="s">
        <v>428</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1560612</v>
      </c>
      <c r="AB113" s="926"/>
      <c r="AC113" s="926"/>
      <c r="AD113" s="926"/>
      <c r="AE113" s="927"/>
      <c r="AF113" s="928">
        <v>1283322</v>
      </c>
      <c r="AG113" s="926"/>
      <c r="AH113" s="926"/>
      <c r="AI113" s="926"/>
      <c r="AJ113" s="927"/>
      <c r="AK113" s="928">
        <v>1260736</v>
      </c>
      <c r="AL113" s="926"/>
      <c r="AM113" s="926"/>
      <c r="AN113" s="926"/>
      <c r="AO113" s="927"/>
      <c r="AP113" s="929">
        <v>7.6</v>
      </c>
      <c r="AQ113" s="930"/>
      <c r="AR113" s="930"/>
      <c r="AS113" s="930"/>
      <c r="AT113" s="931"/>
      <c r="AU113" s="896"/>
      <c r="AV113" s="897"/>
      <c r="AW113" s="897"/>
      <c r="AX113" s="897"/>
      <c r="AY113" s="897"/>
      <c r="AZ113" s="910" t="s">
        <v>429</v>
      </c>
      <c r="BA113" s="911"/>
      <c r="BB113" s="911"/>
      <c r="BC113" s="911"/>
      <c r="BD113" s="911"/>
      <c r="BE113" s="911"/>
      <c r="BF113" s="911"/>
      <c r="BG113" s="911"/>
      <c r="BH113" s="911"/>
      <c r="BI113" s="911"/>
      <c r="BJ113" s="911"/>
      <c r="BK113" s="911"/>
      <c r="BL113" s="911"/>
      <c r="BM113" s="911"/>
      <c r="BN113" s="911"/>
      <c r="BO113" s="911"/>
      <c r="BP113" s="912"/>
      <c r="BQ113" s="913">
        <v>274345</v>
      </c>
      <c r="BR113" s="914"/>
      <c r="BS113" s="914"/>
      <c r="BT113" s="914"/>
      <c r="BU113" s="914"/>
      <c r="BV113" s="914">
        <v>253382</v>
      </c>
      <c r="BW113" s="914"/>
      <c r="BX113" s="914"/>
      <c r="BY113" s="914"/>
      <c r="BZ113" s="914"/>
      <c r="CA113" s="914">
        <v>232420</v>
      </c>
      <c r="CB113" s="914"/>
      <c r="CC113" s="914"/>
      <c r="CD113" s="914"/>
      <c r="CE113" s="914"/>
      <c r="CF113" s="908">
        <v>1.4</v>
      </c>
      <c r="CG113" s="909"/>
      <c r="CH113" s="909"/>
      <c r="CI113" s="909"/>
      <c r="CJ113" s="909"/>
      <c r="CK113" s="936"/>
      <c r="CL113" s="937"/>
      <c r="CM113" s="910" t="s">
        <v>430</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24" customFormat="1" ht="26.25" customHeight="1" x14ac:dyDescent="0.15">
      <c r="A114" s="942"/>
      <c r="B114" s="943"/>
      <c r="C114" s="911" t="s">
        <v>431</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23019</v>
      </c>
      <c r="AB114" s="947"/>
      <c r="AC114" s="947"/>
      <c r="AD114" s="947"/>
      <c r="AE114" s="948"/>
      <c r="AF114" s="949">
        <v>23115</v>
      </c>
      <c r="AG114" s="947"/>
      <c r="AH114" s="947"/>
      <c r="AI114" s="947"/>
      <c r="AJ114" s="948"/>
      <c r="AK114" s="949">
        <v>22953</v>
      </c>
      <c r="AL114" s="947"/>
      <c r="AM114" s="947"/>
      <c r="AN114" s="947"/>
      <c r="AO114" s="948"/>
      <c r="AP114" s="950">
        <v>0.1</v>
      </c>
      <c r="AQ114" s="951"/>
      <c r="AR114" s="951"/>
      <c r="AS114" s="951"/>
      <c r="AT114" s="952"/>
      <c r="AU114" s="896"/>
      <c r="AV114" s="897"/>
      <c r="AW114" s="897"/>
      <c r="AX114" s="897"/>
      <c r="AY114" s="897"/>
      <c r="AZ114" s="910" t="s">
        <v>432</v>
      </c>
      <c r="BA114" s="911"/>
      <c r="BB114" s="911"/>
      <c r="BC114" s="911"/>
      <c r="BD114" s="911"/>
      <c r="BE114" s="911"/>
      <c r="BF114" s="911"/>
      <c r="BG114" s="911"/>
      <c r="BH114" s="911"/>
      <c r="BI114" s="911"/>
      <c r="BJ114" s="911"/>
      <c r="BK114" s="911"/>
      <c r="BL114" s="911"/>
      <c r="BM114" s="911"/>
      <c r="BN114" s="911"/>
      <c r="BO114" s="911"/>
      <c r="BP114" s="912"/>
      <c r="BQ114" s="913">
        <v>4731378</v>
      </c>
      <c r="BR114" s="914"/>
      <c r="BS114" s="914"/>
      <c r="BT114" s="914"/>
      <c r="BU114" s="914"/>
      <c r="BV114" s="914">
        <v>4586403</v>
      </c>
      <c r="BW114" s="914"/>
      <c r="BX114" s="914"/>
      <c r="BY114" s="914"/>
      <c r="BZ114" s="914"/>
      <c r="CA114" s="914">
        <v>4493043</v>
      </c>
      <c r="CB114" s="914"/>
      <c r="CC114" s="914"/>
      <c r="CD114" s="914"/>
      <c r="CE114" s="914"/>
      <c r="CF114" s="908">
        <v>27.3</v>
      </c>
      <c r="CG114" s="909"/>
      <c r="CH114" s="909"/>
      <c r="CI114" s="909"/>
      <c r="CJ114" s="909"/>
      <c r="CK114" s="936"/>
      <c r="CL114" s="937"/>
      <c r="CM114" s="910" t="s">
        <v>433</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24" customFormat="1" ht="26.25" customHeight="1" x14ac:dyDescent="0.15">
      <c r="A115" s="942"/>
      <c r="B115" s="943"/>
      <c r="C115" s="911" t="s">
        <v>434</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t="s">
        <v>122</v>
      </c>
      <c r="AB115" s="926"/>
      <c r="AC115" s="926"/>
      <c r="AD115" s="926"/>
      <c r="AE115" s="927"/>
      <c r="AF115" s="928" t="s">
        <v>122</v>
      </c>
      <c r="AG115" s="926"/>
      <c r="AH115" s="926"/>
      <c r="AI115" s="926"/>
      <c r="AJ115" s="927"/>
      <c r="AK115" s="928" t="s">
        <v>122</v>
      </c>
      <c r="AL115" s="926"/>
      <c r="AM115" s="926"/>
      <c r="AN115" s="926"/>
      <c r="AO115" s="927"/>
      <c r="AP115" s="929" t="s">
        <v>122</v>
      </c>
      <c r="AQ115" s="930"/>
      <c r="AR115" s="930"/>
      <c r="AS115" s="930"/>
      <c r="AT115" s="931"/>
      <c r="AU115" s="896"/>
      <c r="AV115" s="897"/>
      <c r="AW115" s="897"/>
      <c r="AX115" s="897"/>
      <c r="AY115" s="897"/>
      <c r="AZ115" s="910" t="s">
        <v>435</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436</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24" customFormat="1" ht="26.25" customHeight="1" x14ac:dyDescent="0.15">
      <c r="A116" s="944"/>
      <c r="B116" s="945"/>
      <c r="C116" s="953" t="s">
        <v>437</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438</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439</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24"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440</v>
      </c>
      <c r="Z117" s="882"/>
      <c r="AA117" s="966">
        <v>6114274</v>
      </c>
      <c r="AB117" s="967"/>
      <c r="AC117" s="967"/>
      <c r="AD117" s="967"/>
      <c r="AE117" s="968"/>
      <c r="AF117" s="969">
        <v>5783766</v>
      </c>
      <c r="AG117" s="967"/>
      <c r="AH117" s="967"/>
      <c r="AI117" s="967"/>
      <c r="AJ117" s="968"/>
      <c r="AK117" s="969">
        <v>5623978</v>
      </c>
      <c r="AL117" s="967"/>
      <c r="AM117" s="967"/>
      <c r="AN117" s="967"/>
      <c r="AO117" s="968"/>
      <c r="AP117" s="970"/>
      <c r="AQ117" s="971"/>
      <c r="AR117" s="971"/>
      <c r="AS117" s="971"/>
      <c r="AT117" s="972"/>
      <c r="AU117" s="896"/>
      <c r="AV117" s="897"/>
      <c r="AW117" s="897"/>
      <c r="AX117" s="897"/>
      <c r="AY117" s="897"/>
      <c r="AZ117" s="962" t="s">
        <v>441</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442</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24" customFormat="1" ht="26.25" customHeight="1" x14ac:dyDescent="0.15">
      <c r="A118" s="900" t="s">
        <v>416</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413</v>
      </c>
      <c r="AB118" s="881"/>
      <c r="AC118" s="881"/>
      <c r="AD118" s="881"/>
      <c r="AE118" s="882"/>
      <c r="AF118" s="880" t="s">
        <v>414</v>
      </c>
      <c r="AG118" s="881"/>
      <c r="AH118" s="881"/>
      <c r="AI118" s="881"/>
      <c r="AJ118" s="882"/>
      <c r="AK118" s="880" t="s">
        <v>294</v>
      </c>
      <c r="AL118" s="881"/>
      <c r="AM118" s="881"/>
      <c r="AN118" s="881"/>
      <c r="AO118" s="882"/>
      <c r="AP118" s="958" t="s">
        <v>415</v>
      </c>
      <c r="AQ118" s="959"/>
      <c r="AR118" s="959"/>
      <c r="AS118" s="959"/>
      <c r="AT118" s="960"/>
      <c r="AU118" s="896"/>
      <c r="AV118" s="897"/>
      <c r="AW118" s="897"/>
      <c r="AX118" s="897"/>
      <c r="AY118" s="897"/>
      <c r="AZ118" s="961" t="s">
        <v>443</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444</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24" customFormat="1" ht="26.25" customHeight="1" x14ac:dyDescent="0.15">
      <c r="A119" s="1044" t="s">
        <v>419</v>
      </c>
      <c r="B119" s="935"/>
      <c r="C119" s="917" t="s">
        <v>420</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47" t="s">
        <v>177</v>
      </c>
      <c r="BA119" s="247"/>
      <c r="BB119" s="247"/>
      <c r="BC119" s="247"/>
      <c r="BD119" s="247"/>
      <c r="BE119" s="247"/>
      <c r="BF119" s="247"/>
      <c r="BG119" s="247"/>
      <c r="BH119" s="247"/>
      <c r="BI119" s="247"/>
      <c r="BJ119" s="247"/>
      <c r="BK119" s="247"/>
      <c r="BL119" s="247"/>
      <c r="BM119" s="247"/>
      <c r="BN119" s="247"/>
      <c r="BO119" s="965" t="s">
        <v>445</v>
      </c>
      <c r="BP119" s="993"/>
      <c r="BQ119" s="987">
        <v>55536894</v>
      </c>
      <c r="BR119" s="988"/>
      <c r="BS119" s="988"/>
      <c r="BT119" s="988"/>
      <c r="BU119" s="988"/>
      <c r="BV119" s="988">
        <v>52150259</v>
      </c>
      <c r="BW119" s="988"/>
      <c r="BX119" s="988"/>
      <c r="BY119" s="988"/>
      <c r="BZ119" s="988"/>
      <c r="CA119" s="988">
        <v>47216578</v>
      </c>
      <c r="CB119" s="988"/>
      <c r="CC119" s="988"/>
      <c r="CD119" s="988"/>
      <c r="CE119" s="988"/>
      <c r="CF119" s="989"/>
      <c r="CG119" s="990"/>
      <c r="CH119" s="990"/>
      <c r="CI119" s="990"/>
      <c r="CJ119" s="991"/>
      <c r="CK119" s="938"/>
      <c r="CL119" s="939"/>
      <c r="CM119" s="961" t="s">
        <v>446</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24" customFormat="1" ht="26.25" customHeight="1" x14ac:dyDescent="0.15">
      <c r="A120" s="1045"/>
      <c r="B120" s="937"/>
      <c r="C120" s="910" t="s">
        <v>423</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447</v>
      </c>
      <c r="AV120" s="980"/>
      <c r="AW120" s="980"/>
      <c r="AX120" s="980"/>
      <c r="AY120" s="981"/>
      <c r="AZ120" s="917" t="s">
        <v>448</v>
      </c>
      <c r="BA120" s="885"/>
      <c r="BB120" s="885"/>
      <c r="BC120" s="885"/>
      <c r="BD120" s="885"/>
      <c r="BE120" s="885"/>
      <c r="BF120" s="885"/>
      <c r="BG120" s="885"/>
      <c r="BH120" s="885"/>
      <c r="BI120" s="885"/>
      <c r="BJ120" s="885"/>
      <c r="BK120" s="885"/>
      <c r="BL120" s="885"/>
      <c r="BM120" s="885"/>
      <c r="BN120" s="885"/>
      <c r="BO120" s="885"/>
      <c r="BP120" s="886"/>
      <c r="BQ120" s="918">
        <v>16155464</v>
      </c>
      <c r="BR120" s="919"/>
      <c r="BS120" s="919"/>
      <c r="BT120" s="919"/>
      <c r="BU120" s="919"/>
      <c r="BV120" s="919">
        <v>17441704</v>
      </c>
      <c r="BW120" s="919"/>
      <c r="BX120" s="919"/>
      <c r="BY120" s="919"/>
      <c r="BZ120" s="919"/>
      <c r="CA120" s="919">
        <v>17204753</v>
      </c>
      <c r="CB120" s="919"/>
      <c r="CC120" s="919"/>
      <c r="CD120" s="919"/>
      <c r="CE120" s="919"/>
      <c r="CF120" s="932">
        <v>104.3</v>
      </c>
      <c r="CG120" s="933"/>
      <c r="CH120" s="933"/>
      <c r="CI120" s="933"/>
      <c r="CJ120" s="933"/>
      <c r="CK120" s="994" t="s">
        <v>449</v>
      </c>
      <c r="CL120" s="995"/>
      <c r="CM120" s="995"/>
      <c r="CN120" s="995"/>
      <c r="CO120" s="996"/>
      <c r="CP120" s="1002" t="s">
        <v>396</v>
      </c>
      <c r="CQ120" s="1003"/>
      <c r="CR120" s="1003"/>
      <c r="CS120" s="1003"/>
      <c r="CT120" s="1003"/>
      <c r="CU120" s="1003"/>
      <c r="CV120" s="1003"/>
      <c r="CW120" s="1003"/>
      <c r="CX120" s="1003"/>
      <c r="CY120" s="1003"/>
      <c r="CZ120" s="1003"/>
      <c r="DA120" s="1003"/>
      <c r="DB120" s="1003"/>
      <c r="DC120" s="1003"/>
      <c r="DD120" s="1003"/>
      <c r="DE120" s="1003"/>
      <c r="DF120" s="1004"/>
      <c r="DG120" s="918">
        <v>16244992</v>
      </c>
      <c r="DH120" s="919"/>
      <c r="DI120" s="919"/>
      <c r="DJ120" s="919"/>
      <c r="DK120" s="919"/>
      <c r="DL120" s="919">
        <v>14663247</v>
      </c>
      <c r="DM120" s="919"/>
      <c r="DN120" s="919"/>
      <c r="DO120" s="919"/>
      <c r="DP120" s="919"/>
      <c r="DQ120" s="919">
        <v>13714891</v>
      </c>
      <c r="DR120" s="919"/>
      <c r="DS120" s="919"/>
      <c r="DT120" s="919"/>
      <c r="DU120" s="919"/>
      <c r="DV120" s="920">
        <v>83.2</v>
      </c>
      <c r="DW120" s="920"/>
      <c r="DX120" s="920"/>
      <c r="DY120" s="920"/>
      <c r="DZ120" s="921"/>
    </row>
    <row r="121" spans="1:130" s="224" customFormat="1" ht="26.25" customHeight="1" x14ac:dyDescent="0.15">
      <c r="A121" s="1045"/>
      <c r="B121" s="937"/>
      <c r="C121" s="962" t="s">
        <v>450</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451</v>
      </c>
      <c r="BA121" s="911"/>
      <c r="BB121" s="911"/>
      <c r="BC121" s="911"/>
      <c r="BD121" s="911"/>
      <c r="BE121" s="911"/>
      <c r="BF121" s="911"/>
      <c r="BG121" s="911"/>
      <c r="BH121" s="911"/>
      <c r="BI121" s="911"/>
      <c r="BJ121" s="911"/>
      <c r="BK121" s="911"/>
      <c r="BL121" s="911"/>
      <c r="BM121" s="911"/>
      <c r="BN121" s="911"/>
      <c r="BO121" s="911"/>
      <c r="BP121" s="912"/>
      <c r="BQ121" s="913">
        <v>393718</v>
      </c>
      <c r="BR121" s="914"/>
      <c r="BS121" s="914"/>
      <c r="BT121" s="914"/>
      <c r="BU121" s="914"/>
      <c r="BV121" s="914">
        <v>299392</v>
      </c>
      <c r="BW121" s="914"/>
      <c r="BX121" s="914"/>
      <c r="BY121" s="914"/>
      <c r="BZ121" s="914"/>
      <c r="CA121" s="914">
        <v>291272</v>
      </c>
      <c r="CB121" s="914"/>
      <c r="CC121" s="914"/>
      <c r="CD121" s="914"/>
      <c r="CE121" s="914"/>
      <c r="CF121" s="908">
        <v>1.8</v>
      </c>
      <c r="CG121" s="909"/>
      <c r="CH121" s="909"/>
      <c r="CI121" s="909"/>
      <c r="CJ121" s="909"/>
      <c r="CK121" s="997"/>
      <c r="CL121" s="998"/>
      <c r="CM121" s="998"/>
      <c r="CN121" s="998"/>
      <c r="CO121" s="999"/>
      <c r="CP121" s="1007" t="s">
        <v>394</v>
      </c>
      <c r="CQ121" s="1008"/>
      <c r="CR121" s="1008"/>
      <c r="CS121" s="1008"/>
      <c r="CT121" s="1008"/>
      <c r="CU121" s="1008"/>
      <c r="CV121" s="1008"/>
      <c r="CW121" s="1008"/>
      <c r="CX121" s="1008"/>
      <c r="CY121" s="1008"/>
      <c r="CZ121" s="1008"/>
      <c r="DA121" s="1008"/>
      <c r="DB121" s="1008"/>
      <c r="DC121" s="1008"/>
      <c r="DD121" s="1008"/>
      <c r="DE121" s="1008"/>
      <c r="DF121" s="1009"/>
      <c r="DG121" s="913">
        <v>1056606</v>
      </c>
      <c r="DH121" s="914"/>
      <c r="DI121" s="914"/>
      <c r="DJ121" s="914"/>
      <c r="DK121" s="914"/>
      <c r="DL121" s="914">
        <v>929107</v>
      </c>
      <c r="DM121" s="914"/>
      <c r="DN121" s="914"/>
      <c r="DO121" s="914"/>
      <c r="DP121" s="914"/>
      <c r="DQ121" s="914">
        <v>821497</v>
      </c>
      <c r="DR121" s="914"/>
      <c r="DS121" s="914"/>
      <c r="DT121" s="914"/>
      <c r="DU121" s="914"/>
      <c r="DV121" s="915">
        <v>5</v>
      </c>
      <c r="DW121" s="915"/>
      <c r="DX121" s="915"/>
      <c r="DY121" s="915"/>
      <c r="DZ121" s="916"/>
    </row>
    <row r="122" spans="1:130" s="224" customFormat="1" ht="26.25" customHeight="1" x14ac:dyDescent="0.15">
      <c r="A122" s="1045"/>
      <c r="B122" s="937"/>
      <c r="C122" s="910" t="s">
        <v>433</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452</v>
      </c>
      <c r="BA122" s="953"/>
      <c r="BB122" s="953"/>
      <c r="BC122" s="953"/>
      <c r="BD122" s="953"/>
      <c r="BE122" s="953"/>
      <c r="BF122" s="953"/>
      <c r="BG122" s="953"/>
      <c r="BH122" s="953"/>
      <c r="BI122" s="953"/>
      <c r="BJ122" s="953"/>
      <c r="BK122" s="953"/>
      <c r="BL122" s="953"/>
      <c r="BM122" s="953"/>
      <c r="BN122" s="953"/>
      <c r="BO122" s="953"/>
      <c r="BP122" s="954"/>
      <c r="BQ122" s="987">
        <v>43563761</v>
      </c>
      <c r="BR122" s="988"/>
      <c r="BS122" s="988"/>
      <c r="BT122" s="988"/>
      <c r="BU122" s="988"/>
      <c r="BV122" s="988">
        <v>41329099</v>
      </c>
      <c r="BW122" s="988"/>
      <c r="BX122" s="988"/>
      <c r="BY122" s="988"/>
      <c r="BZ122" s="988"/>
      <c r="CA122" s="988">
        <v>38631370</v>
      </c>
      <c r="CB122" s="988"/>
      <c r="CC122" s="988"/>
      <c r="CD122" s="988"/>
      <c r="CE122" s="988"/>
      <c r="CF122" s="1005">
        <v>234.3</v>
      </c>
      <c r="CG122" s="1006"/>
      <c r="CH122" s="1006"/>
      <c r="CI122" s="1006"/>
      <c r="CJ122" s="1006"/>
      <c r="CK122" s="997"/>
      <c r="CL122" s="998"/>
      <c r="CM122" s="998"/>
      <c r="CN122" s="998"/>
      <c r="CO122" s="999"/>
      <c r="CP122" s="1007" t="s">
        <v>389</v>
      </c>
      <c r="CQ122" s="1008"/>
      <c r="CR122" s="1008"/>
      <c r="CS122" s="1008"/>
      <c r="CT122" s="1008"/>
      <c r="CU122" s="1008"/>
      <c r="CV122" s="1008"/>
      <c r="CW122" s="1008"/>
      <c r="CX122" s="1008"/>
      <c r="CY122" s="1008"/>
      <c r="CZ122" s="1008"/>
      <c r="DA122" s="1008"/>
      <c r="DB122" s="1008"/>
      <c r="DC122" s="1008"/>
      <c r="DD122" s="1008"/>
      <c r="DE122" s="1008"/>
      <c r="DF122" s="1009"/>
      <c r="DG122" s="913">
        <v>50486</v>
      </c>
      <c r="DH122" s="914"/>
      <c r="DI122" s="914"/>
      <c r="DJ122" s="914"/>
      <c r="DK122" s="914"/>
      <c r="DL122" s="914">
        <v>48525</v>
      </c>
      <c r="DM122" s="914"/>
      <c r="DN122" s="914"/>
      <c r="DO122" s="914"/>
      <c r="DP122" s="914"/>
      <c r="DQ122" s="914">
        <v>46214</v>
      </c>
      <c r="DR122" s="914"/>
      <c r="DS122" s="914"/>
      <c r="DT122" s="914"/>
      <c r="DU122" s="914"/>
      <c r="DV122" s="915">
        <v>0.3</v>
      </c>
      <c r="DW122" s="915"/>
      <c r="DX122" s="915"/>
      <c r="DY122" s="915"/>
      <c r="DZ122" s="916"/>
    </row>
    <row r="123" spans="1:130" s="224" customFormat="1" ht="26.25" customHeight="1" x14ac:dyDescent="0.15">
      <c r="A123" s="1045"/>
      <c r="B123" s="937"/>
      <c r="C123" s="910" t="s">
        <v>439</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47" t="s">
        <v>177</v>
      </c>
      <c r="BA123" s="247"/>
      <c r="BB123" s="247"/>
      <c r="BC123" s="247"/>
      <c r="BD123" s="247"/>
      <c r="BE123" s="247"/>
      <c r="BF123" s="247"/>
      <c r="BG123" s="247"/>
      <c r="BH123" s="247"/>
      <c r="BI123" s="247"/>
      <c r="BJ123" s="247"/>
      <c r="BK123" s="247"/>
      <c r="BL123" s="247"/>
      <c r="BM123" s="247"/>
      <c r="BN123" s="247"/>
      <c r="BO123" s="965" t="s">
        <v>453</v>
      </c>
      <c r="BP123" s="993"/>
      <c r="BQ123" s="1051">
        <v>60112943</v>
      </c>
      <c r="BR123" s="1052"/>
      <c r="BS123" s="1052"/>
      <c r="BT123" s="1052"/>
      <c r="BU123" s="1052"/>
      <c r="BV123" s="1052">
        <v>59070195</v>
      </c>
      <c r="BW123" s="1052"/>
      <c r="BX123" s="1052"/>
      <c r="BY123" s="1052"/>
      <c r="BZ123" s="1052"/>
      <c r="CA123" s="1052">
        <v>56127395</v>
      </c>
      <c r="CB123" s="1052"/>
      <c r="CC123" s="1052"/>
      <c r="CD123" s="1052"/>
      <c r="CE123" s="1052"/>
      <c r="CF123" s="989"/>
      <c r="CG123" s="990"/>
      <c r="CH123" s="990"/>
      <c r="CI123" s="990"/>
      <c r="CJ123" s="991"/>
      <c r="CK123" s="997"/>
      <c r="CL123" s="998"/>
      <c r="CM123" s="998"/>
      <c r="CN123" s="998"/>
      <c r="CO123" s="999"/>
      <c r="CP123" s="1007" t="s">
        <v>397</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24" customFormat="1" ht="26.25" customHeight="1" thickBot="1" x14ac:dyDescent="0.2">
      <c r="A124" s="1045"/>
      <c r="B124" s="937"/>
      <c r="C124" s="910" t="s">
        <v>442</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454</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455</v>
      </c>
      <c r="CQ124" s="1008"/>
      <c r="CR124" s="1008"/>
      <c r="CS124" s="1008"/>
      <c r="CT124" s="1008"/>
      <c r="CU124" s="1008"/>
      <c r="CV124" s="1008"/>
      <c r="CW124" s="1008"/>
      <c r="CX124" s="1008"/>
      <c r="CY124" s="1008"/>
      <c r="CZ124" s="1008"/>
      <c r="DA124" s="1008"/>
      <c r="DB124" s="1008"/>
      <c r="DC124" s="1008"/>
      <c r="DD124" s="1008"/>
      <c r="DE124" s="1008"/>
      <c r="DF124" s="1009"/>
      <c r="DG124" s="992" t="s">
        <v>122</v>
      </c>
      <c r="DH124" s="974"/>
      <c r="DI124" s="974"/>
      <c r="DJ124" s="974"/>
      <c r="DK124" s="975"/>
      <c r="DL124" s="973" t="s">
        <v>122</v>
      </c>
      <c r="DM124" s="974"/>
      <c r="DN124" s="974"/>
      <c r="DO124" s="974"/>
      <c r="DP124" s="975"/>
      <c r="DQ124" s="973" t="s">
        <v>122</v>
      </c>
      <c r="DR124" s="974"/>
      <c r="DS124" s="974"/>
      <c r="DT124" s="974"/>
      <c r="DU124" s="975"/>
      <c r="DV124" s="976" t="s">
        <v>122</v>
      </c>
      <c r="DW124" s="977"/>
      <c r="DX124" s="977"/>
      <c r="DY124" s="977"/>
      <c r="DZ124" s="978"/>
    </row>
    <row r="125" spans="1:130" s="224" customFormat="1" ht="26.25" customHeight="1" x14ac:dyDescent="0.15">
      <c r="A125" s="1045"/>
      <c r="B125" s="937"/>
      <c r="C125" s="910" t="s">
        <v>444</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0" t="s">
        <v>456</v>
      </c>
      <c r="CL125" s="995"/>
      <c r="CM125" s="995"/>
      <c r="CN125" s="995"/>
      <c r="CO125" s="996"/>
      <c r="CP125" s="917" t="s">
        <v>457</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24" customFormat="1" ht="26.25" customHeight="1" thickBot="1" x14ac:dyDescent="0.2">
      <c r="A126" s="1045"/>
      <c r="B126" s="937"/>
      <c r="C126" s="910" t="s">
        <v>446</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1"/>
      <c r="CL126" s="998"/>
      <c r="CM126" s="998"/>
      <c r="CN126" s="998"/>
      <c r="CO126" s="999"/>
      <c r="CP126" s="910" t="s">
        <v>458</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24" customFormat="1" ht="26.25" customHeight="1" x14ac:dyDescent="0.15">
      <c r="A127" s="1046"/>
      <c r="B127" s="939"/>
      <c r="C127" s="961" t="s">
        <v>459</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26"/>
      <c r="AV127" s="226"/>
      <c r="AW127" s="226"/>
      <c r="AX127" s="1019" t="s">
        <v>460</v>
      </c>
      <c r="AY127" s="1020"/>
      <c r="AZ127" s="1020"/>
      <c r="BA127" s="1020"/>
      <c r="BB127" s="1020"/>
      <c r="BC127" s="1020"/>
      <c r="BD127" s="1020"/>
      <c r="BE127" s="1021"/>
      <c r="BF127" s="1022" t="s">
        <v>461</v>
      </c>
      <c r="BG127" s="1020"/>
      <c r="BH127" s="1020"/>
      <c r="BI127" s="1020"/>
      <c r="BJ127" s="1020"/>
      <c r="BK127" s="1020"/>
      <c r="BL127" s="1021"/>
      <c r="BM127" s="1022" t="s">
        <v>462</v>
      </c>
      <c r="BN127" s="1020"/>
      <c r="BO127" s="1020"/>
      <c r="BP127" s="1020"/>
      <c r="BQ127" s="1020"/>
      <c r="BR127" s="1020"/>
      <c r="BS127" s="1021"/>
      <c r="BT127" s="1022" t="s">
        <v>463</v>
      </c>
      <c r="BU127" s="1020"/>
      <c r="BV127" s="1020"/>
      <c r="BW127" s="1020"/>
      <c r="BX127" s="1020"/>
      <c r="BY127" s="1020"/>
      <c r="BZ127" s="1043"/>
      <c r="CA127" s="226"/>
      <c r="CB127" s="226"/>
      <c r="CC127" s="226"/>
      <c r="CD127" s="249"/>
      <c r="CE127" s="249"/>
      <c r="CF127" s="249"/>
      <c r="CG127" s="226"/>
      <c r="CH127" s="226"/>
      <c r="CI127" s="226"/>
      <c r="CJ127" s="248"/>
      <c r="CK127" s="1011"/>
      <c r="CL127" s="998"/>
      <c r="CM127" s="998"/>
      <c r="CN127" s="998"/>
      <c r="CO127" s="999"/>
      <c r="CP127" s="910" t="s">
        <v>464</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24" customFormat="1" ht="26.25" customHeight="1" thickBot="1" x14ac:dyDescent="0.2">
      <c r="A128" s="1029" t="s">
        <v>465</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466</v>
      </c>
      <c r="X128" s="1031"/>
      <c r="Y128" s="1031"/>
      <c r="Z128" s="1032"/>
      <c r="AA128" s="1033">
        <v>97388</v>
      </c>
      <c r="AB128" s="1034"/>
      <c r="AC128" s="1034"/>
      <c r="AD128" s="1034"/>
      <c r="AE128" s="1035"/>
      <c r="AF128" s="1036">
        <v>80882</v>
      </c>
      <c r="AG128" s="1034"/>
      <c r="AH128" s="1034"/>
      <c r="AI128" s="1034"/>
      <c r="AJ128" s="1035"/>
      <c r="AK128" s="1036">
        <v>89196</v>
      </c>
      <c r="AL128" s="1034"/>
      <c r="AM128" s="1034"/>
      <c r="AN128" s="1034"/>
      <c r="AO128" s="1035"/>
      <c r="AP128" s="1037"/>
      <c r="AQ128" s="1038"/>
      <c r="AR128" s="1038"/>
      <c r="AS128" s="1038"/>
      <c r="AT128" s="1039"/>
      <c r="AU128" s="226"/>
      <c r="AV128" s="226"/>
      <c r="AW128" s="226"/>
      <c r="AX128" s="884" t="s">
        <v>467</v>
      </c>
      <c r="AY128" s="885"/>
      <c r="AZ128" s="885"/>
      <c r="BA128" s="885"/>
      <c r="BB128" s="885"/>
      <c r="BC128" s="885"/>
      <c r="BD128" s="885"/>
      <c r="BE128" s="886"/>
      <c r="BF128" s="1040" t="s">
        <v>122</v>
      </c>
      <c r="BG128" s="1041"/>
      <c r="BH128" s="1041"/>
      <c r="BI128" s="1041"/>
      <c r="BJ128" s="1041"/>
      <c r="BK128" s="1041"/>
      <c r="BL128" s="1042"/>
      <c r="BM128" s="1040">
        <v>12.4</v>
      </c>
      <c r="BN128" s="1041"/>
      <c r="BO128" s="1041"/>
      <c r="BP128" s="1041"/>
      <c r="BQ128" s="1041"/>
      <c r="BR128" s="1041"/>
      <c r="BS128" s="1042"/>
      <c r="BT128" s="1040">
        <v>20</v>
      </c>
      <c r="BU128" s="1041"/>
      <c r="BV128" s="1041"/>
      <c r="BW128" s="1041"/>
      <c r="BX128" s="1041"/>
      <c r="BY128" s="1041"/>
      <c r="BZ128" s="1064"/>
      <c r="CA128" s="249"/>
      <c r="CB128" s="249"/>
      <c r="CC128" s="249"/>
      <c r="CD128" s="249"/>
      <c r="CE128" s="249"/>
      <c r="CF128" s="249"/>
      <c r="CG128" s="226"/>
      <c r="CH128" s="226"/>
      <c r="CI128" s="226"/>
      <c r="CJ128" s="248"/>
      <c r="CK128" s="1012"/>
      <c r="CL128" s="1013"/>
      <c r="CM128" s="1013"/>
      <c r="CN128" s="1013"/>
      <c r="CO128" s="1014"/>
      <c r="CP128" s="1023" t="s">
        <v>468</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469</v>
      </c>
      <c r="X129" s="1059"/>
      <c r="Y129" s="1059"/>
      <c r="Z129" s="1060"/>
      <c r="AA129" s="946">
        <v>21457353</v>
      </c>
      <c r="AB129" s="947"/>
      <c r="AC129" s="947"/>
      <c r="AD129" s="947"/>
      <c r="AE129" s="948"/>
      <c r="AF129" s="949">
        <v>20803586</v>
      </c>
      <c r="AG129" s="947"/>
      <c r="AH129" s="947"/>
      <c r="AI129" s="947"/>
      <c r="AJ129" s="948"/>
      <c r="AK129" s="949">
        <v>20964651</v>
      </c>
      <c r="AL129" s="947"/>
      <c r="AM129" s="947"/>
      <c r="AN129" s="947"/>
      <c r="AO129" s="948"/>
      <c r="AP129" s="1061"/>
      <c r="AQ129" s="1062"/>
      <c r="AR129" s="1062"/>
      <c r="AS129" s="1062"/>
      <c r="AT129" s="1063"/>
      <c r="AU129" s="227"/>
      <c r="AV129" s="227"/>
      <c r="AW129" s="227"/>
      <c r="AX129" s="1053" t="s">
        <v>470</v>
      </c>
      <c r="AY129" s="911"/>
      <c r="AZ129" s="911"/>
      <c r="BA129" s="911"/>
      <c r="BB129" s="911"/>
      <c r="BC129" s="911"/>
      <c r="BD129" s="911"/>
      <c r="BE129" s="912"/>
      <c r="BF129" s="1054" t="s">
        <v>122</v>
      </c>
      <c r="BG129" s="1055"/>
      <c r="BH129" s="1055"/>
      <c r="BI129" s="1055"/>
      <c r="BJ129" s="1055"/>
      <c r="BK129" s="1055"/>
      <c r="BL129" s="1056"/>
      <c r="BM129" s="1054">
        <v>17.399999999999999</v>
      </c>
      <c r="BN129" s="1055"/>
      <c r="BO129" s="1055"/>
      <c r="BP129" s="1055"/>
      <c r="BQ129" s="1055"/>
      <c r="BR129" s="1055"/>
      <c r="BS129" s="1056"/>
      <c r="BT129" s="1054">
        <v>30</v>
      </c>
      <c r="BU129" s="1055"/>
      <c r="BV129" s="1055"/>
      <c r="BW129" s="1055"/>
      <c r="BX129" s="1055"/>
      <c r="BY129" s="1055"/>
      <c r="BZ129" s="105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2" t="s">
        <v>471</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472</v>
      </c>
      <c r="X130" s="1059"/>
      <c r="Y130" s="1059"/>
      <c r="Z130" s="1060"/>
      <c r="AA130" s="946">
        <v>4818882</v>
      </c>
      <c r="AB130" s="947"/>
      <c r="AC130" s="947"/>
      <c r="AD130" s="947"/>
      <c r="AE130" s="948"/>
      <c r="AF130" s="949">
        <v>4571460</v>
      </c>
      <c r="AG130" s="947"/>
      <c r="AH130" s="947"/>
      <c r="AI130" s="947"/>
      <c r="AJ130" s="948"/>
      <c r="AK130" s="949">
        <v>4476919</v>
      </c>
      <c r="AL130" s="947"/>
      <c r="AM130" s="947"/>
      <c r="AN130" s="947"/>
      <c r="AO130" s="948"/>
      <c r="AP130" s="1061"/>
      <c r="AQ130" s="1062"/>
      <c r="AR130" s="1062"/>
      <c r="AS130" s="1062"/>
      <c r="AT130" s="1063"/>
      <c r="AU130" s="227"/>
      <c r="AV130" s="227"/>
      <c r="AW130" s="227"/>
      <c r="AX130" s="1053" t="s">
        <v>473</v>
      </c>
      <c r="AY130" s="911"/>
      <c r="AZ130" s="911"/>
      <c r="BA130" s="911"/>
      <c r="BB130" s="911"/>
      <c r="BC130" s="911"/>
      <c r="BD130" s="911"/>
      <c r="BE130" s="912"/>
      <c r="BF130" s="1089">
        <v>6.8</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474</v>
      </c>
      <c r="X131" s="1096"/>
      <c r="Y131" s="1096"/>
      <c r="Z131" s="1097"/>
      <c r="AA131" s="992">
        <v>16638471</v>
      </c>
      <c r="AB131" s="974"/>
      <c r="AC131" s="974"/>
      <c r="AD131" s="974"/>
      <c r="AE131" s="975"/>
      <c r="AF131" s="973">
        <v>16232126</v>
      </c>
      <c r="AG131" s="974"/>
      <c r="AH131" s="974"/>
      <c r="AI131" s="974"/>
      <c r="AJ131" s="975"/>
      <c r="AK131" s="973">
        <v>16487732</v>
      </c>
      <c r="AL131" s="974"/>
      <c r="AM131" s="974"/>
      <c r="AN131" s="974"/>
      <c r="AO131" s="975"/>
      <c r="AP131" s="1098"/>
      <c r="AQ131" s="1099"/>
      <c r="AR131" s="1099"/>
      <c r="AS131" s="1099"/>
      <c r="AT131" s="1100"/>
      <c r="AU131" s="227"/>
      <c r="AV131" s="227"/>
      <c r="AW131" s="227"/>
      <c r="AX131" s="1071" t="s">
        <v>475</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8" t="s">
        <v>476</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477</v>
      </c>
      <c r="W132" s="1082"/>
      <c r="X132" s="1082"/>
      <c r="Y132" s="1082"/>
      <c r="Z132" s="1083"/>
      <c r="AA132" s="1084">
        <v>7.2002048749999998</v>
      </c>
      <c r="AB132" s="1085"/>
      <c r="AC132" s="1085"/>
      <c r="AD132" s="1085"/>
      <c r="AE132" s="1086"/>
      <c r="AF132" s="1087">
        <v>6.970276106</v>
      </c>
      <c r="AG132" s="1085"/>
      <c r="AH132" s="1085"/>
      <c r="AI132" s="1085"/>
      <c r="AJ132" s="1086"/>
      <c r="AK132" s="1087">
        <v>6.4160613480000004</v>
      </c>
      <c r="AL132" s="1085"/>
      <c r="AM132" s="1085"/>
      <c r="AN132" s="1085"/>
      <c r="AO132" s="1086"/>
      <c r="AP132" s="989"/>
      <c r="AQ132" s="990"/>
      <c r="AR132" s="990"/>
      <c r="AS132" s="990"/>
      <c r="AT132" s="108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478</v>
      </c>
      <c r="W133" s="1065"/>
      <c r="X133" s="1065"/>
      <c r="Y133" s="1065"/>
      <c r="Z133" s="1066"/>
      <c r="AA133" s="1067">
        <v>6.1</v>
      </c>
      <c r="AB133" s="1068"/>
      <c r="AC133" s="1068"/>
      <c r="AD133" s="1068"/>
      <c r="AE133" s="1069"/>
      <c r="AF133" s="1067">
        <v>6.5</v>
      </c>
      <c r="AG133" s="1068"/>
      <c r="AH133" s="1068"/>
      <c r="AI133" s="1068"/>
      <c r="AJ133" s="1069"/>
      <c r="AK133" s="1067">
        <v>6.8</v>
      </c>
      <c r="AL133" s="1068"/>
      <c r="AM133" s="1068"/>
      <c r="AN133" s="1068"/>
      <c r="AO133" s="1069"/>
      <c r="AP133" s="1016"/>
      <c r="AQ133" s="1017"/>
      <c r="AR133" s="1017"/>
      <c r="AS133" s="1017"/>
      <c r="AT133" s="1070"/>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7U/NSXV/8QFfOBfG4p8os7PBAXVs1PZ9+zZpdPeskkPw8wabeQa+LiCuiqMfKOM3frfdP0RRTI/I6kozP1dCug==" saltValue="xf0uWbsakvV1FTq2vySW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me+c4O+gT6piqr277iWC2lH/6IEMYcx/TSSUJB188FruR/MZPHkhFZ+KtwMWYj4/3S9M0aElmd2jSoOZuczmkQ==" saltValue="BLqpP5/niX+O7bLyXW3z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hsgyPGBUR/560P18ImArqxY/1yaViavKecqIYjxy2F0/+fZLn7w9YSf+19oyY8RYF+3aWEoBcXn68cq1K0e2Q==" saltValue="Zd5aYeqAVZg86FijtnZd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02" t="s">
        <v>482</v>
      </c>
      <c r="AP7" s="265"/>
      <c r="AQ7" s="266" t="s">
        <v>483</v>
      </c>
      <c r="AR7" s="267"/>
    </row>
    <row r="8" spans="1:46" x14ac:dyDescent="0.15">
      <c r="A8" s="259"/>
      <c r="AK8" s="268"/>
      <c r="AL8" s="269"/>
      <c r="AM8" s="269"/>
      <c r="AN8" s="270"/>
      <c r="AO8" s="1103"/>
      <c r="AP8" s="271" t="s">
        <v>484</v>
      </c>
      <c r="AQ8" s="272" t="s">
        <v>485</v>
      </c>
      <c r="AR8" s="273" t="s">
        <v>486</v>
      </c>
    </row>
    <row r="9" spans="1:46" x14ac:dyDescent="0.15">
      <c r="A9" s="259"/>
      <c r="AK9" s="1104" t="s">
        <v>487</v>
      </c>
      <c r="AL9" s="1105"/>
      <c r="AM9" s="1105"/>
      <c r="AN9" s="1106"/>
      <c r="AO9" s="274">
        <v>5936764</v>
      </c>
      <c r="AP9" s="274">
        <v>97489</v>
      </c>
      <c r="AQ9" s="275">
        <v>73824</v>
      </c>
      <c r="AR9" s="276">
        <v>32.1</v>
      </c>
    </row>
    <row r="10" spans="1:46" ht="13.5" customHeight="1" x14ac:dyDescent="0.15">
      <c r="A10" s="259"/>
      <c r="AK10" s="1104" t="s">
        <v>488</v>
      </c>
      <c r="AL10" s="1105"/>
      <c r="AM10" s="1105"/>
      <c r="AN10" s="1106"/>
      <c r="AO10" s="277">
        <v>50965</v>
      </c>
      <c r="AP10" s="277">
        <v>837</v>
      </c>
      <c r="AQ10" s="278">
        <v>6244</v>
      </c>
      <c r="AR10" s="279">
        <v>-86.6</v>
      </c>
    </row>
    <row r="11" spans="1:46" ht="13.5" customHeight="1" x14ac:dyDescent="0.15">
      <c r="A11" s="259"/>
      <c r="AK11" s="1104" t="s">
        <v>489</v>
      </c>
      <c r="AL11" s="1105"/>
      <c r="AM11" s="1105"/>
      <c r="AN11" s="1106"/>
      <c r="AO11" s="277">
        <v>12590</v>
      </c>
      <c r="AP11" s="277">
        <v>207</v>
      </c>
      <c r="AQ11" s="278">
        <v>1048</v>
      </c>
      <c r="AR11" s="279">
        <v>-80.2</v>
      </c>
    </row>
    <row r="12" spans="1:46" ht="13.5" customHeight="1" x14ac:dyDescent="0.15">
      <c r="A12" s="259"/>
      <c r="AK12" s="1104" t="s">
        <v>490</v>
      </c>
      <c r="AL12" s="1105"/>
      <c r="AM12" s="1105"/>
      <c r="AN12" s="1106"/>
      <c r="AO12" s="277" t="s">
        <v>491</v>
      </c>
      <c r="AP12" s="277" t="s">
        <v>491</v>
      </c>
      <c r="AQ12" s="278">
        <v>8</v>
      </c>
      <c r="AR12" s="279" t="s">
        <v>491</v>
      </c>
    </row>
    <row r="13" spans="1:46" ht="13.5" customHeight="1" x14ac:dyDescent="0.15">
      <c r="A13" s="259"/>
      <c r="AK13" s="1104" t="s">
        <v>492</v>
      </c>
      <c r="AL13" s="1105"/>
      <c r="AM13" s="1105"/>
      <c r="AN13" s="1106"/>
      <c r="AO13" s="277" t="s">
        <v>491</v>
      </c>
      <c r="AP13" s="277" t="s">
        <v>491</v>
      </c>
      <c r="AQ13" s="278">
        <v>2350</v>
      </c>
      <c r="AR13" s="279" t="s">
        <v>491</v>
      </c>
    </row>
    <row r="14" spans="1:46" ht="13.5" customHeight="1" x14ac:dyDescent="0.15">
      <c r="A14" s="259"/>
      <c r="AK14" s="1104" t="s">
        <v>493</v>
      </c>
      <c r="AL14" s="1105"/>
      <c r="AM14" s="1105"/>
      <c r="AN14" s="1106"/>
      <c r="AO14" s="277" t="s">
        <v>491</v>
      </c>
      <c r="AP14" s="277" t="s">
        <v>491</v>
      </c>
      <c r="AQ14" s="278">
        <v>1698</v>
      </c>
      <c r="AR14" s="279" t="s">
        <v>491</v>
      </c>
    </row>
    <row r="15" spans="1:46" ht="13.5" customHeight="1" x14ac:dyDescent="0.15">
      <c r="A15" s="259"/>
      <c r="AK15" s="1107" t="s">
        <v>494</v>
      </c>
      <c r="AL15" s="1108"/>
      <c r="AM15" s="1108"/>
      <c r="AN15" s="1109"/>
      <c r="AO15" s="277">
        <v>-464278</v>
      </c>
      <c r="AP15" s="277">
        <v>-7624</v>
      </c>
      <c r="AQ15" s="278">
        <v>-3564</v>
      </c>
      <c r="AR15" s="279">
        <v>113.9</v>
      </c>
    </row>
    <row r="16" spans="1:46" x14ac:dyDescent="0.15">
      <c r="A16" s="259"/>
      <c r="AK16" s="1107" t="s">
        <v>177</v>
      </c>
      <c r="AL16" s="1108"/>
      <c r="AM16" s="1108"/>
      <c r="AN16" s="1109"/>
      <c r="AO16" s="277">
        <v>5536041</v>
      </c>
      <c r="AP16" s="277">
        <v>90908</v>
      </c>
      <c r="AQ16" s="278">
        <v>81608</v>
      </c>
      <c r="AR16" s="279">
        <v>11.4</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10" t="s">
        <v>499</v>
      </c>
      <c r="AL21" s="1111"/>
      <c r="AM21" s="1111"/>
      <c r="AN21" s="1112"/>
      <c r="AO21" s="289">
        <v>9.06</v>
      </c>
      <c r="AP21" s="290">
        <v>7.59</v>
      </c>
      <c r="AQ21" s="291">
        <v>1.47</v>
      </c>
      <c r="AS21" s="292"/>
      <c r="AT21" s="288"/>
    </row>
    <row r="22" spans="1:46" s="260" customFormat="1" x14ac:dyDescent="0.15">
      <c r="A22" s="288"/>
      <c r="AK22" s="1110" t="s">
        <v>500</v>
      </c>
      <c r="AL22" s="1111"/>
      <c r="AM22" s="1111"/>
      <c r="AN22" s="1112"/>
      <c r="AO22" s="293">
        <v>96.4</v>
      </c>
      <c r="AP22" s="294">
        <v>98.2</v>
      </c>
      <c r="AQ22" s="295">
        <v>-1.8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1" t="s">
        <v>501</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02" t="s">
        <v>482</v>
      </c>
      <c r="AP30" s="265"/>
      <c r="AQ30" s="266" t="s">
        <v>483</v>
      </c>
      <c r="AR30" s="267"/>
    </row>
    <row r="31" spans="1:46" x14ac:dyDescent="0.15">
      <c r="A31" s="259"/>
      <c r="AK31" s="268"/>
      <c r="AL31" s="269"/>
      <c r="AM31" s="269"/>
      <c r="AN31" s="270"/>
      <c r="AO31" s="1103"/>
      <c r="AP31" s="271" t="s">
        <v>484</v>
      </c>
      <c r="AQ31" s="272" t="s">
        <v>485</v>
      </c>
      <c r="AR31" s="273" t="s">
        <v>486</v>
      </c>
    </row>
    <row r="32" spans="1:46" ht="27" customHeight="1" x14ac:dyDescent="0.15">
      <c r="A32" s="259"/>
      <c r="AK32" s="1118" t="s">
        <v>504</v>
      </c>
      <c r="AL32" s="1119"/>
      <c r="AM32" s="1119"/>
      <c r="AN32" s="1120"/>
      <c r="AO32" s="303">
        <v>4340289</v>
      </c>
      <c r="AP32" s="303">
        <v>71273</v>
      </c>
      <c r="AQ32" s="304">
        <v>42992</v>
      </c>
      <c r="AR32" s="305">
        <v>65.8</v>
      </c>
    </row>
    <row r="33" spans="1:46" ht="13.5" customHeight="1" x14ac:dyDescent="0.15">
      <c r="A33" s="259"/>
      <c r="AK33" s="1118" t="s">
        <v>505</v>
      </c>
      <c r="AL33" s="1119"/>
      <c r="AM33" s="1119"/>
      <c r="AN33" s="1120"/>
      <c r="AO33" s="303" t="s">
        <v>491</v>
      </c>
      <c r="AP33" s="303" t="s">
        <v>491</v>
      </c>
      <c r="AQ33" s="304" t="s">
        <v>491</v>
      </c>
      <c r="AR33" s="305" t="s">
        <v>491</v>
      </c>
    </row>
    <row r="34" spans="1:46" ht="27" customHeight="1" x14ac:dyDescent="0.15">
      <c r="A34" s="259"/>
      <c r="AK34" s="1118" t="s">
        <v>506</v>
      </c>
      <c r="AL34" s="1119"/>
      <c r="AM34" s="1119"/>
      <c r="AN34" s="1120"/>
      <c r="AO34" s="303" t="s">
        <v>491</v>
      </c>
      <c r="AP34" s="303" t="s">
        <v>491</v>
      </c>
      <c r="AQ34" s="304">
        <v>43</v>
      </c>
      <c r="AR34" s="305" t="s">
        <v>491</v>
      </c>
    </row>
    <row r="35" spans="1:46" ht="27" customHeight="1" x14ac:dyDescent="0.15">
      <c r="A35" s="259"/>
      <c r="AK35" s="1118" t="s">
        <v>507</v>
      </c>
      <c r="AL35" s="1119"/>
      <c r="AM35" s="1119"/>
      <c r="AN35" s="1120"/>
      <c r="AO35" s="303">
        <v>1260736</v>
      </c>
      <c r="AP35" s="303">
        <v>20703</v>
      </c>
      <c r="AQ35" s="304">
        <v>11969</v>
      </c>
      <c r="AR35" s="305">
        <v>73</v>
      </c>
    </row>
    <row r="36" spans="1:46" ht="27" customHeight="1" x14ac:dyDescent="0.15">
      <c r="A36" s="259"/>
      <c r="AK36" s="1118" t="s">
        <v>508</v>
      </c>
      <c r="AL36" s="1119"/>
      <c r="AM36" s="1119"/>
      <c r="AN36" s="1120"/>
      <c r="AO36" s="303">
        <v>22953</v>
      </c>
      <c r="AP36" s="303">
        <v>377</v>
      </c>
      <c r="AQ36" s="304">
        <v>2138</v>
      </c>
      <c r="AR36" s="305">
        <v>-82.4</v>
      </c>
    </row>
    <row r="37" spans="1:46" ht="13.5" customHeight="1" x14ac:dyDescent="0.15">
      <c r="A37" s="259"/>
      <c r="AK37" s="1118" t="s">
        <v>509</v>
      </c>
      <c r="AL37" s="1119"/>
      <c r="AM37" s="1119"/>
      <c r="AN37" s="1120"/>
      <c r="AO37" s="303" t="s">
        <v>491</v>
      </c>
      <c r="AP37" s="303" t="s">
        <v>491</v>
      </c>
      <c r="AQ37" s="304">
        <v>592</v>
      </c>
      <c r="AR37" s="305" t="s">
        <v>491</v>
      </c>
    </row>
    <row r="38" spans="1:46" ht="27" customHeight="1" x14ac:dyDescent="0.15">
      <c r="A38" s="259"/>
      <c r="AK38" s="1121" t="s">
        <v>510</v>
      </c>
      <c r="AL38" s="1122"/>
      <c r="AM38" s="1122"/>
      <c r="AN38" s="1123"/>
      <c r="AO38" s="306" t="s">
        <v>491</v>
      </c>
      <c r="AP38" s="306" t="s">
        <v>491</v>
      </c>
      <c r="AQ38" s="307">
        <v>2</v>
      </c>
      <c r="AR38" s="295" t="s">
        <v>491</v>
      </c>
      <c r="AS38" s="302"/>
    </row>
    <row r="39" spans="1:46" x14ac:dyDescent="0.15">
      <c r="A39" s="259"/>
      <c r="AK39" s="1121" t="s">
        <v>511</v>
      </c>
      <c r="AL39" s="1122"/>
      <c r="AM39" s="1122"/>
      <c r="AN39" s="1123"/>
      <c r="AO39" s="303">
        <v>-89196</v>
      </c>
      <c r="AP39" s="303">
        <v>-1465</v>
      </c>
      <c r="AQ39" s="304">
        <v>-5777</v>
      </c>
      <c r="AR39" s="305">
        <v>-74.599999999999994</v>
      </c>
      <c r="AS39" s="302"/>
    </row>
    <row r="40" spans="1:46" ht="27" customHeight="1" x14ac:dyDescent="0.15">
      <c r="A40" s="259"/>
      <c r="AK40" s="1118" t="s">
        <v>512</v>
      </c>
      <c r="AL40" s="1119"/>
      <c r="AM40" s="1119"/>
      <c r="AN40" s="1120"/>
      <c r="AO40" s="303">
        <v>-4476919</v>
      </c>
      <c r="AP40" s="303">
        <v>-73516</v>
      </c>
      <c r="AQ40" s="304">
        <v>-36457</v>
      </c>
      <c r="AR40" s="305">
        <v>101.7</v>
      </c>
      <c r="AS40" s="302"/>
    </row>
    <row r="41" spans="1:46" x14ac:dyDescent="0.15">
      <c r="A41" s="259"/>
      <c r="AK41" s="1124" t="s">
        <v>287</v>
      </c>
      <c r="AL41" s="1125"/>
      <c r="AM41" s="1125"/>
      <c r="AN41" s="1126"/>
      <c r="AO41" s="303">
        <v>1057863</v>
      </c>
      <c r="AP41" s="303">
        <v>17371</v>
      </c>
      <c r="AQ41" s="304">
        <v>15502</v>
      </c>
      <c r="AR41" s="305">
        <v>12.1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13" t="s">
        <v>482</v>
      </c>
      <c r="AN49" s="1115" t="s">
        <v>515</v>
      </c>
      <c r="AO49" s="1116"/>
      <c r="AP49" s="1116"/>
      <c r="AQ49" s="1116"/>
      <c r="AR49" s="1117"/>
    </row>
    <row r="50" spans="1:44" x14ac:dyDescent="0.15">
      <c r="A50" s="259"/>
      <c r="AK50" s="317"/>
      <c r="AL50" s="318"/>
      <c r="AM50" s="1114"/>
      <c r="AN50" s="319" t="s">
        <v>516</v>
      </c>
      <c r="AO50" s="320" t="s">
        <v>517</v>
      </c>
      <c r="AP50" s="321" t="s">
        <v>518</v>
      </c>
      <c r="AQ50" s="322" t="s">
        <v>519</v>
      </c>
      <c r="AR50" s="323" t="s">
        <v>520</v>
      </c>
    </row>
    <row r="51" spans="1:44" x14ac:dyDescent="0.15">
      <c r="A51" s="259"/>
      <c r="AK51" s="315" t="s">
        <v>521</v>
      </c>
      <c r="AL51" s="316"/>
      <c r="AM51" s="324">
        <v>4372231</v>
      </c>
      <c r="AN51" s="325">
        <v>68379</v>
      </c>
      <c r="AO51" s="326">
        <v>-42.5</v>
      </c>
      <c r="AP51" s="327">
        <v>62383</v>
      </c>
      <c r="AQ51" s="328">
        <v>14.1</v>
      </c>
      <c r="AR51" s="329">
        <v>-56.6</v>
      </c>
    </row>
    <row r="52" spans="1:44" x14ac:dyDescent="0.15">
      <c r="A52" s="259"/>
      <c r="AK52" s="330"/>
      <c r="AL52" s="331" t="s">
        <v>522</v>
      </c>
      <c r="AM52" s="332">
        <v>2522906</v>
      </c>
      <c r="AN52" s="333">
        <v>39457</v>
      </c>
      <c r="AO52" s="334">
        <v>-54.1</v>
      </c>
      <c r="AP52" s="335">
        <v>35325</v>
      </c>
      <c r="AQ52" s="336">
        <v>7.6</v>
      </c>
      <c r="AR52" s="337">
        <v>-61.7</v>
      </c>
    </row>
    <row r="53" spans="1:44" x14ac:dyDescent="0.15">
      <c r="A53" s="259"/>
      <c r="AK53" s="315" t="s">
        <v>523</v>
      </c>
      <c r="AL53" s="316"/>
      <c r="AM53" s="324">
        <v>2992624</v>
      </c>
      <c r="AN53" s="325">
        <v>47325</v>
      </c>
      <c r="AO53" s="326">
        <v>-30.8</v>
      </c>
      <c r="AP53" s="327">
        <v>63812</v>
      </c>
      <c r="AQ53" s="328">
        <v>2.2999999999999998</v>
      </c>
      <c r="AR53" s="329">
        <v>-33.1</v>
      </c>
    </row>
    <row r="54" spans="1:44" x14ac:dyDescent="0.15">
      <c r="A54" s="259"/>
      <c r="AK54" s="330"/>
      <c r="AL54" s="331" t="s">
        <v>522</v>
      </c>
      <c r="AM54" s="332">
        <v>1484012</v>
      </c>
      <c r="AN54" s="333">
        <v>23468</v>
      </c>
      <c r="AO54" s="334">
        <v>-40.5</v>
      </c>
      <c r="AP54" s="335">
        <v>33848</v>
      </c>
      <c r="AQ54" s="336">
        <v>-4.2</v>
      </c>
      <c r="AR54" s="337">
        <v>-36.299999999999997</v>
      </c>
    </row>
    <row r="55" spans="1:44" x14ac:dyDescent="0.15">
      <c r="A55" s="259"/>
      <c r="AK55" s="315" t="s">
        <v>524</v>
      </c>
      <c r="AL55" s="316"/>
      <c r="AM55" s="324">
        <v>2911875</v>
      </c>
      <c r="AN55" s="325">
        <v>46656</v>
      </c>
      <c r="AO55" s="326">
        <v>-1.4</v>
      </c>
      <c r="AP55" s="327">
        <v>54225</v>
      </c>
      <c r="AQ55" s="328">
        <v>-15</v>
      </c>
      <c r="AR55" s="329">
        <v>13.6</v>
      </c>
    </row>
    <row r="56" spans="1:44" x14ac:dyDescent="0.15">
      <c r="A56" s="259"/>
      <c r="AK56" s="330"/>
      <c r="AL56" s="331" t="s">
        <v>522</v>
      </c>
      <c r="AM56" s="332">
        <v>2017268</v>
      </c>
      <c r="AN56" s="333">
        <v>32322</v>
      </c>
      <c r="AO56" s="334">
        <v>37.700000000000003</v>
      </c>
      <c r="AP56" s="335">
        <v>27337</v>
      </c>
      <c r="AQ56" s="336">
        <v>-19.2</v>
      </c>
      <c r="AR56" s="337">
        <v>56.9</v>
      </c>
    </row>
    <row r="57" spans="1:44" x14ac:dyDescent="0.15">
      <c r="A57" s="259"/>
      <c r="AK57" s="315" t="s">
        <v>525</v>
      </c>
      <c r="AL57" s="316"/>
      <c r="AM57" s="324">
        <v>5882893</v>
      </c>
      <c r="AN57" s="325">
        <v>95320</v>
      </c>
      <c r="AO57" s="326">
        <v>104.3</v>
      </c>
      <c r="AP57" s="327">
        <v>54016</v>
      </c>
      <c r="AQ57" s="328">
        <v>-0.4</v>
      </c>
      <c r="AR57" s="329">
        <v>104.7</v>
      </c>
    </row>
    <row r="58" spans="1:44" x14ac:dyDescent="0.15">
      <c r="A58" s="259"/>
      <c r="AK58" s="330"/>
      <c r="AL58" s="331" t="s">
        <v>522</v>
      </c>
      <c r="AM58" s="332">
        <v>1499791</v>
      </c>
      <c r="AN58" s="333">
        <v>24301</v>
      </c>
      <c r="AO58" s="334">
        <v>-24.8</v>
      </c>
      <c r="AP58" s="335">
        <v>28078</v>
      </c>
      <c r="AQ58" s="336">
        <v>2.7</v>
      </c>
      <c r="AR58" s="337">
        <v>-27.5</v>
      </c>
    </row>
    <row r="59" spans="1:44" x14ac:dyDescent="0.15">
      <c r="A59" s="259"/>
      <c r="AK59" s="315" t="s">
        <v>526</v>
      </c>
      <c r="AL59" s="316"/>
      <c r="AM59" s="324">
        <v>2084062</v>
      </c>
      <c r="AN59" s="325">
        <v>34223</v>
      </c>
      <c r="AO59" s="326">
        <v>-64.099999999999994</v>
      </c>
      <c r="AP59" s="327">
        <v>52786</v>
      </c>
      <c r="AQ59" s="328">
        <v>-2.2999999999999998</v>
      </c>
      <c r="AR59" s="329">
        <v>-61.8</v>
      </c>
    </row>
    <row r="60" spans="1:44" x14ac:dyDescent="0.15">
      <c r="A60" s="259"/>
      <c r="AK60" s="330"/>
      <c r="AL60" s="331" t="s">
        <v>522</v>
      </c>
      <c r="AM60" s="332">
        <v>1038535</v>
      </c>
      <c r="AN60" s="333">
        <v>17054</v>
      </c>
      <c r="AO60" s="334">
        <v>-29.8</v>
      </c>
      <c r="AP60" s="335">
        <v>28742</v>
      </c>
      <c r="AQ60" s="336">
        <v>2.4</v>
      </c>
      <c r="AR60" s="337">
        <v>-32.200000000000003</v>
      </c>
    </row>
    <row r="61" spans="1:44" x14ac:dyDescent="0.15">
      <c r="A61" s="259"/>
      <c r="AK61" s="315" t="s">
        <v>527</v>
      </c>
      <c r="AL61" s="338"/>
      <c r="AM61" s="324">
        <v>3648737</v>
      </c>
      <c r="AN61" s="325">
        <v>58381</v>
      </c>
      <c r="AO61" s="326">
        <v>-6.9</v>
      </c>
      <c r="AP61" s="327">
        <v>57444</v>
      </c>
      <c r="AQ61" s="339">
        <v>-0.3</v>
      </c>
      <c r="AR61" s="329">
        <v>-6.6</v>
      </c>
    </row>
    <row r="62" spans="1:44" x14ac:dyDescent="0.15">
      <c r="A62" s="259"/>
      <c r="AK62" s="330"/>
      <c r="AL62" s="331" t="s">
        <v>522</v>
      </c>
      <c r="AM62" s="332">
        <v>1712502</v>
      </c>
      <c r="AN62" s="333">
        <v>27320</v>
      </c>
      <c r="AO62" s="334">
        <v>-22.3</v>
      </c>
      <c r="AP62" s="335">
        <v>30666</v>
      </c>
      <c r="AQ62" s="336">
        <v>-2.1</v>
      </c>
      <c r="AR62" s="337">
        <v>-20.2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GNluuBfhFvpmLTKJk4UKEEoh47Fgk/wKsc0+46h8t/uGk2UzARDJT/vPVvmtnSkfDQCA24W2Kx1FvpVpEGjVNw==" saltValue="/6tl1eYjxXdknhPmA+bi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awB6hZyvOVPg0X1g8Erek4WXBtNmpUpptPGpGV5vxjiNx9v9Szhj5SrlfbI16D44wQEX639s8svg8VFzi74XPQ==" saltValue="0QmjqmbjGZZk1NxGd1uc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wGcPzFSNq8Cr7JLYXixH2Zr38AHoAe/4o3Vw8o0YWqwM8v3yHEu+8MjPz4Hrsr8dIDt0m2D8KQQPHUJtl7hJhw==" saltValue="DE/qcEDnTbBQzZKpi4kd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7" t="s">
        <v>3</v>
      </c>
      <c r="D47" s="1127"/>
      <c r="E47" s="1128"/>
      <c r="F47" s="11">
        <v>25.81</v>
      </c>
      <c r="G47" s="12">
        <v>26.83</v>
      </c>
      <c r="H47" s="12">
        <v>25.63</v>
      </c>
      <c r="I47" s="12">
        <v>24.91</v>
      </c>
      <c r="J47" s="13">
        <v>23.28</v>
      </c>
    </row>
    <row r="48" spans="2:10" ht="57.75" customHeight="1" x14ac:dyDescent="0.15">
      <c r="B48" s="14"/>
      <c r="C48" s="1129" t="s">
        <v>4</v>
      </c>
      <c r="D48" s="1129"/>
      <c r="E48" s="1130"/>
      <c r="F48" s="15">
        <v>5.73</v>
      </c>
      <c r="G48" s="16">
        <v>7.98</v>
      </c>
      <c r="H48" s="16">
        <v>9.0500000000000007</v>
      </c>
      <c r="I48" s="16">
        <v>7.23</v>
      </c>
      <c r="J48" s="17">
        <v>7.64</v>
      </c>
    </row>
    <row r="49" spans="2:10" ht="57.75" customHeight="1" thickBot="1" x14ac:dyDescent="0.2">
      <c r="B49" s="18"/>
      <c r="C49" s="1131" t="s">
        <v>5</v>
      </c>
      <c r="D49" s="1131"/>
      <c r="E49" s="1132"/>
      <c r="F49" s="19">
        <v>1.76</v>
      </c>
      <c r="G49" s="20">
        <v>2.12</v>
      </c>
      <c r="H49" s="20">
        <v>4.53</v>
      </c>
      <c r="I49" s="20" t="s">
        <v>534</v>
      </c>
      <c r="J49" s="21">
        <v>4.08</v>
      </c>
    </row>
    <row r="50" spans="2:10" x14ac:dyDescent="0.15"/>
  </sheetData>
  <sheetProtection algorithmName="SHA-512" hashValue="c2+qw3lKbs9X5fv1+Fy0PPR7MZvAT4kkNizeUBRGFdPPm1aWExRn05NJOqi2PBTFzhVso5/ZFiEPXgJDQXmRXw==" saltValue="Nm+HxwugKXln4jVAkdQC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2025-03-10T05:31:27Z</cp:lastPrinted>
  <dcterms:created xsi:type="dcterms:W3CDTF">2025-02-19T03:39:11Z</dcterms:created>
  <dcterms:modified xsi:type="dcterms:W3CDTF">2025-03-17T06:47:38Z</dcterms:modified>
  <cp:category/>
</cp:coreProperties>
</file>