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3_回答（市町→県）\22 養父市○\"/>
    </mc:Choice>
  </mc:AlternateContent>
  <xr:revisionPtr revIDLastSave="0" documentId="13_ncr:1_{D5E73B20-7835-4334-A00F-C7329E99F808}"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C35"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CO34" i="10" l="1"/>
  <c r="CO35" i="10" s="1"/>
  <c r="CO36" i="10" s="1"/>
  <c r="CO37" i="10" s="1"/>
</calcChain>
</file>

<file path=xl/sharedStrings.xml><?xml version="1.0" encoding="utf-8"?>
<sst xmlns="http://schemas.openxmlformats.org/spreadsheetml/2006/main" count="1113" uniqueCount="564">
  <si>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</si>
  <si>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</si>
  <si>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</si>
  <si>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</si>
  <si>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</si>
  <si>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</si>
  <si>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</si>
  <si>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</si>
  <si>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</si>
  <si>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</si>
  <si>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</si>
  <si>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</si>
  <si>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</si>
  <si>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</si>
  <si>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</si>
  <si>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</si>
  <si>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</si>
  <si>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</si>
  <si>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</si>
  <si>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</si>
  <si>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</si>
  <si>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</si>
  <si>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</si>
  <si>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</si>
  <si>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</si>
  <si>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</si>
  <si>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</si>
  <si>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</si>
  <si>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</si>
  <si>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</si>
  <si>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</si>
  <si>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</si>
  <si>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</si>
  <si>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</si>
  <si>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</si>
  <si>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</si>
  <si>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</si>
  <si>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</si>
  <si>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</si>
  <si>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</si>
  <si>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</si>
  <si>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</si>
  <si>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</si>
  <si>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</si>
  <si>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</si>
  <si>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</si>
  <si>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</si>
  <si>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</si>
  <si>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</si>
  <si>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</si>
  <si>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</si>
  <si>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</si>
  <si>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</si>
  <si>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</si>
  <si>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</si>
  <si>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</si>
  <si>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</si>
  <si>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</si>
  <si>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</si>
  <si>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</si>
  <si>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</si>
  <si>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</si>
  <si>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</si>
  <si>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</si>
  <si>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</si>
  <si>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</si>
  <si>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</si>
  <si>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</si>
  <si>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</si>
  <si>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</si>
  <si>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</si>
  <si>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</si>
  <si>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</si>
  <si>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</si>
  <si>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</si>
  <si>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</si>
  <si>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</si>
  <si>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</si>
  <si>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</si>
  <si>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</si>
  <si>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</si>
  <si>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</si>
  <si>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</si>
  <si>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</si>
  <si>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</si>
  <si>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</si>
  <si>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</si>
  <si>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</si>
  <si>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</si>
  <si>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</si>
  <si>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</si>
  <si>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</si>
  <si>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</si>
  <si>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</si>
  <si>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養父市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</si>
  <si>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</si>
  <si>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</si>
  <si>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</si>
  <si>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</si>
  <si>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</si>
  <si>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</si>
  <si>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</si>
  <si>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</si>
  <si>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</si>
  <si>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</si>
  <si>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</si>
  <si>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</si>
  <si>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</si>
  <si>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</si>
  <si>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</si>
  <si>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</si>
  <si>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</si>
  <si>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</si>
  <si>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</si>
  <si>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</si>
  <si>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</si>
  <si>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</si>
  <si>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</si>
  <si>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</si>
  <si>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</si>
  <si>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</si>
  <si>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</si>
  <si>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</si>
  <si>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</si>
  <si>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</si>
  <si>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</si>
  <si>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</si>
  <si>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</si>
  <si>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</si>
  <si>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</si>
  <si>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</si>
  <si>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</si>
  <si>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</si>
  <si>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</si>
  <si>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</si>
  <si>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</si>
  <si>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</si>
  <si>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</si>
  <si>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</si>
  <si>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</si>
  <si>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</si>
  <si>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</si>
  <si>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</si>
  <si>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</si>
  <si>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</si>
  <si>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</si>
  <si>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</si>
  <si>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</si>
  <si>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</si>
  <si>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</si>
  <si>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</si>
  <si>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</si>
  <si>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</si>
  <si>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</si>
  <si>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</si>
  <si>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</si>
  <si>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</si>
  <si>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</si>
  <si>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</si>
  <si>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</si>
  <si>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</si>
  <si>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</si>
  <si>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</si>
  <si>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</si>
  <si>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</si>
  <si>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</si>
  <si>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</si>
  <si>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</si>
  <si>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</si>
  <si>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</si>
  <si>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</si>
  <si>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</si>
  <si>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</si>
  <si>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</si>
  <si>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</si>
  <si>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</si>
  <si>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</si>
  <si>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</si>
  <si>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</si>
  <si>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</si>
  <si>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</si>
  <si>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</si>
  <si>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</si>
  <si>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</si>
  <si>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</si>
  <si>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</si>
  <si>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</si>
  <si>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</si>
  <si>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</si>
  <si>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</si>
  <si>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</si>
  <si>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</si>
  <si>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</si>
  <si>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</si>
  <si>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</si>
  <si>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</si>
  <si>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</si>
  <si>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</si>
  <si>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</si>
  <si>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</si>
  <si>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</si>
  <si>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</si>
  <si>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</si>
  <si>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兵庫県養父市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</si>
  <si>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</si>
  <si>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</si>
  <si>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</si>
  <si>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</si>
  <si>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</si>
  <si>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</si>
  <si>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</si>
  <si>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</si>
  <si>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</si>
  <si>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</si>
  <si>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</si>
  <si>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</si>
  <si>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</si>
  <si>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</si>
  <si>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</si>
  <si>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</si>
  <si>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</si>
  <si>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</si>
  <si>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</si>
  <si>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</si>
  <si>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</si>
  <si>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</si>
  <si>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</si>
  <si>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</si>
  <si>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</si>
  <si>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</si>
  <si>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</si>
  <si>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</si>
  <si>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</si>
  <si>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</si>
  <si>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</si>
  <si>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</si>
  <si>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</si>
  <si>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</si>
  <si>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</si>
  <si>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</si>
  <si>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</si>
  <si>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</si>
  <si>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</si>
  <si>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</si>
  <si>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</si>
  <si>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</si>
  <si>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</si>
  <si>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</si>
  <si>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</si>
  <si>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</si>
  <si>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</si>
  <si>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</si>
  <si>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</si>
  <si>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</si>
  <si>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</si>
  <si>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</si>
  <si>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</si>
  <si>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</si>
  <si>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</si>
  <si>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</si>
  <si>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</si>
  <si>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</si>
  <si>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</si>
  <si>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</si>
  <si>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</si>
  <si>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</si>
  <si>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</si>
  <si>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</si>
  <si>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</si>
  <si>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</si>
  <si>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</si>
  <si>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</si>
  <si>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</si>
  <si>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</si>
  <si>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</si>
  <si>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</si>
  <si>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</si>
  <si>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</si>
  <si>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</si>
  <si>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</si>
  <si>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</si>
  <si>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</si>
  <si>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</si>
  <si>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</si>
  <si>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</si>
  <si>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</si>
  <si>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</si>
  <si>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</si>
  <si>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</si>
  <si>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</si>
  <si>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</si>
  <si>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</si>
  <si>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</si>
  <si>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</si>
  <si>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</si>
  <si>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</si>
  <si>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</si>
  <si>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</si>
  <si>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</si>
  <si>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</si>
  <si>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</si>
  <si>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</si>
  <si>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</si>
  <si>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</si>
  <si>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</si>
  <si>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</si>
  <si>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</si>
  <si>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</si>
  <si>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</si>
  <si>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</si>
  <si>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</si>
  <si>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</si>
  <si>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</si>
  <si>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</si>
  <si>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</si>
  <si>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</si>
  <si>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</si>
  <si>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</si>
  <si>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</si>
  <si>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</si>
  <si>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</si>
  <si>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</si>
  <si>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</si>
  <si>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</si>
  <si>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</si>
  <si>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</si>
  <si>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</si>
  <si>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</si>
  <si>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</si>
  <si>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</si>
  <si>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</si>
  <si>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</si>
  <si>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</si>
  <si>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</si>
  <si>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</si>
  <si>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</si>
  <si>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</si>
  <si>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</si>
  <si>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</si>
  <si>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</si>
  <si>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</si>
  <si>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</si>
  <si>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</si>
  <si>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</si>
  <si>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</si>
  <si>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</si>
  <si>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</si>
  <si>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</si>
  <si>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</si>
  <si>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</si>
  <si>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</si>
  <si>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</si>
  <si>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</si>
  <si>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</si>
  <si>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兵庫県養父市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</si>
  <si>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</si>
  <si>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</si>
  <si>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</si>
  <si>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</si>
  <si>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</si>
  <si>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</si>
  <si>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</si>
  <si>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</si>
  <si>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</si>
  <si>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</si>
  <si>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</si>
  <si>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</si>
  <si>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</si>
  <si>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</si>
  <si>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</si>
  <si>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</si>
  <si>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</si>
  <si>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</si>
  <si>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</si>
  <si>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</si>
  <si>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養父歯科診療所特別会計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</si>
  <si>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</si>
  <si>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</si>
  <si>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</si>
  <si>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</si>
  <si>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</si>
  <si>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</si>
  <si>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</si>
  <si>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</si>
  <si>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</si>
  <si>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</si>
  <si>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</si>
  <si>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</si>
  <si>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</si>
  <si>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</si>
  <si>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</si>
  <si>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</si>
  <si>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</si>
  <si>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</si>
  <si>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</si>
  <si>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</si>
  <si>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</si>
  <si>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</si>
  <si>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</si>
  <si>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</si>
  <si>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</si>
  <si>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</si>
  <si>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</si>
  <si>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</si>
  <si>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</si>
  <si>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</si>
  <si>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</si>
  <si>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</si>
  <si>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</si>
  <si>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</si>
  <si>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</si>
  <si>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</si>
  <si>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</si>
  <si>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</si>
  <si>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</si>
  <si>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</si>
  <si>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</si>
  <si>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</si>
  <si>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</si>
  <si>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</si>
  <si>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</si>
  <si>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</si>
  <si>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</si>
  <si>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</si>
  <si>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</si>
  <si>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</si>
  <si>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</si>
  <si>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</si>
  <si>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</si>
  <si>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</si>
  <si>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</si>
  <si>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</si>
  <si>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</si>
  <si>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</si>
  <si>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</si>
  <si>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</si>
  <si>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</si>
  <si>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</si>
  <si>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</si>
  <si>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</si>
  <si>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</si>
  <si>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</si>
  <si>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</si>
  <si>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</si>
  <si>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</si>
  <si>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</si>
  <si>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</si>
  <si>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</si>
  <si>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</si>
  <si>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</si>
  <si>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</si>
  <si>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</si>
  <si>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</si>
  <si>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</si>
  <si>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</si>
  <si>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</si>
  <si>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</si>
  <si>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</si>
  <si>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</si>
  <si>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</si>
  <si>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</si>
  <si>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</si>
  <si>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</si>
  <si>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</si>
  <si>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</si>
  <si>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</si>
  <si>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</si>
  <si>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</si>
  <si>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</si>
  <si>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</si>
  <si>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</si>
  <si>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</si>
  <si>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</si>
  <si>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</si>
  <si>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</si>
  <si>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</si>
  <si>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</si>
  <si>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</si>
  <si>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</si>
  <si>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</si>
  <si>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</si>
  <si>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</si>
  <si>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</si>
  <si>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</si>
  <si>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</si>
  <si>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</si>
  <si>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</si>
  <si>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</si>
  <si>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</si>
  <si>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</si>
  <si>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</si>
  <si>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</si>
  <si>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</si>
  <si>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</si>
  <si>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</si>
  <si>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</si>
  <si>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</si>
  <si>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</si>
  <si>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</si>
  <si>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</si>
  <si>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</si>
  <si>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</si>
  <si>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</si>
  <si>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</si>
  <si>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</si>
  <si>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</si>
  <si>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</si>
  <si>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</si>
  <si>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</si>
  <si>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</si>
  <si>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</si>
  <si>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</si>
  <si>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</si>
  <si>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</si>
  <si>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</si>
  <si>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</si>
  <si>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</si>
  <si>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</si>
  <si>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</si>
  <si>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</si>
  <si>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</si>
  <si>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</si>
  <si>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</si>
  <si>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</si>
  <si>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</si>
  <si>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</si>
  <si>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</si>
  <si>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</si>
  <si>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</si>
  <si>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</si>
  <si>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0.02</t>
  </si>
  <si>
    <t>▲ 1.22</t>
  </si>
  <si>
    <t>水道事業会計</t>
  </si>
  <si>
    <t>一般会計</t>
  </si>
  <si>
    <t>下水道事業会計</t>
  </si>
  <si>
    <t>介護保険特別会計</t>
  </si>
  <si>
    <t>国民健康保険特別会計</t>
  </si>
  <si>
    <t>後期高齢者医療特別会計</t>
  </si>
  <si>
    <t>養父歯科診療所特別会計</t>
  </si>
  <si>
    <t>その他会計（赤字）</t>
  </si>
  <si>
    <t>その他会計（黒字）</t>
  </si>
  <si>
    <t>R01</t>
    <phoneticPr fontId="5"/>
  </si>
  <si>
    <t>R02</t>
    <phoneticPr fontId="5"/>
  </si>
  <si>
    <t>R03</t>
    <phoneticPr fontId="5"/>
  </si>
  <si>
    <t>R04</t>
    <phoneticPr fontId="5"/>
  </si>
  <si>
    <t>R05</t>
    <phoneticPr fontId="5"/>
  </si>
  <si>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</si>
  <si>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10"/>
  </si>
  <si>
    <t>兵庫県町議会議員公務災害補償組合</t>
    <rPh sb="0" eb="3">
      <t>ヒョウゴケン</t>
    </rPh>
    <rPh sb="3" eb="4">
      <t>マチ</t>
    </rPh>
    <rPh sb="4" eb="6">
      <t>ギカイ</t>
    </rPh>
    <rPh sb="6" eb="8">
      <t>ギイン</t>
    </rPh>
    <rPh sb="8" eb="10">
      <t>コウム</t>
    </rPh>
    <rPh sb="10" eb="12">
      <t>サイガイ</t>
    </rPh>
    <rPh sb="12" eb="14">
      <t>ホショウ</t>
    </rPh>
    <rPh sb="14" eb="16">
      <t>クミアイ</t>
    </rPh>
    <phoneticPr fontId="10"/>
  </si>
  <si>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10"/>
  </si>
  <si>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10"/>
  </si>
  <si>
    <t>但馬広域行政事務組合</t>
    <rPh sb="0" eb="2">
      <t>タジマ</t>
    </rPh>
    <rPh sb="2" eb="4">
      <t>コウイキ</t>
    </rPh>
    <rPh sb="4" eb="6">
      <t>ギョウセイ</t>
    </rPh>
    <rPh sb="6" eb="8">
      <t>ジム</t>
    </rPh>
    <rPh sb="8" eb="10">
      <t>クミアイ</t>
    </rPh>
    <phoneticPr fontId="10"/>
  </si>
  <si>
    <t>南但広域行政事務組合</t>
    <rPh sb="0" eb="1">
      <t>ミナミ</t>
    </rPh>
    <rPh sb="2" eb="4">
      <t>コウイキ</t>
    </rPh>
    <rPh sb="4" eb="6">
      <t>ギョウセイ</t>
    </rPh>
    <rPh sb="6" eb="8">
      <t>ジム</t>
    </rPh>
    <rPh sb="8" eb="10">
      <t>クミアイ</t>
    </rPh>
    <phoneticPr fontId="10"/>
  </si>
  <si>
    <t>公立八鹿病院組合</t>
    <rPh sb="0" eb="2">
      <t>コウリツ</t>
    </rPh>
    <rPh sb="2" eb="4">
      <t>ヨウカ</t>
    </rPh>
    <rPh sb="4" eb="6">
      <t>ビョウイン</t>
    </rPh>
    <rPh sb="6" eb="8">
      <t>クミアイ</t>
    </rPh>
    <phoneticPr fontId="10"/>
  </si>
  <si>
    <t>養父町開発</t>
    <phoneticPr fontId="10"/>
  </si>
  <si>
    <t>おおや振興公社</t>
    <phoneticPr fontId="10"/>
  </si>
  <si>
    <t>やぶパートナーズ</t>
    <phoneticPr fontId="10"/>
  </si>
  <si>
    <t>医療文化経済グローカル研究所</t>
    <rPh sb="0" eb="6">
      <t>イリョウブンカケイザイ</t>
    </rPh>
    <rPh sb="11" eb="14">
      <t>ケンキュウショ</t>
    </rPh>
    <phoneticPr fontId="2"/>
  </si>
  <si>
    <t>-</t>
    <phoneticPr fontId="10"/>
  </si>
  <si>
    <t>公共施設等整備基金</t>
    <phoneticPr fontId="5"/>
  </si>
  <si>
    <t>地域振興基金</t>
    <phoneticPr fontId="5"/>
  </si>
  <si>
    <t>元気な養父づくり応援基金</t>
    <phoneticPr fontId="5"/>
  </si>
  <si>
    <t>地域福祉基金</t>
    <phoneticPr fontId="5"/>
  </si>
  <si>
    <t>過疎対策基金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</si>
</sst>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71279</c:v>
                </c:pt>
                <c:pt idx="3">
                  <c:v>74994</c:v>
                </c:pt>
                <c:pt idx="4">
                  <c:v>71849</c:v>
                </c:pt>
              </c:numCache>
            </c:numRef>
          </c:val>
          <c:smooth val="0"/>
          <c:extLst>
            <c:ext xmlns:c16="http://schemas.microsoft.com/office/drawing/2014/chart" uri="{C3380CC4-5D6E-409C-BE32-E72D297353CC}">
              <c16:uniqueId val="{00000000-6A3D-4712-B5DF-B1DC8F234F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69535</c:v>
                </c:pt>
                <c:pt idx="1">
                  <c:v>165536</c:v>
                </c:pt>
                <c:pt idx="2">
                  <c:v>122225</c:v>
                </c:pt>
                <c:pt idx="3">
                  <c:v>62392</c:v>
                </c:pt>
                <c:pt idx="4">
                  <c:v>80330</c:v>
                </c:pt>
              </c:numCache>
            </c:numRef>
          </c:val>
          <c:smooth val="0"/>
          <c:extLst>
            <c:ext xmlns:c16="http://schemas.microsoft.com/office/drawing/2014/chart" uri="{C3380CC4-5D6E-409C-BE32-E72D297353CC}">
              <c16:uniqueId val="{00000001-6A3D-4712-B5DF-B1DC8F234F1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6.35</c:v>
                </c:pt>
                <c:pt idx="1">
                  <c:v>6.5</c:v>
                </c:pt>
                <c:pt idx="2">
                  <c:v>9.4</c:v>
                </c:pt>
                <c:pt idx="3">
                  <c:v>8.5299999999999994</c:v>
                </c:pt>
                <c:pt idx="4">
                  <c:v>6.68</c:v>
                </c:pt>
              </c:numCache>
            </c:numRef>
          </c:val>
          <c:extLst>
            <c:ext xmlns:c16="http://schemas.microsoft.com/office/drawing/2014/chart" uri="{C3380CC4-5D6E-409C-BE32-E72D297353CC}">
              <c16:uniqueId val="{00000000-2EBB-4C64-B014-C7785A3F20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22.31</c:v>
                </c:pt>
                <c:pt idx="1">
                  <c:v>23.49</c:v>
                </c:pt>
                <c:pt idx="2">
                  <c:v>23.53</c:v>
                </c:pt>
                <c:pt idx="3">
                  <c:v>24.86</c:v>
                </c:pt>
                <c:pt idx="4">
                  <c:v>22.48</c:v>
                </c:pt>
              </c:numCache>
            </c:numRef>
          </c:val>
          <c:extLst>
            <c:ext xmlns:c16="http://schemas.microsoft.com/office/drawing/2014/chart" uri="{C3380CC4-5D6E-409C-BE32-E72D297353CC}">
              <c16:uniqueId val="{00000001-2EBB-4C64-B014-C7785A3F20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0.32</c:v>
                </c:pt>
                <c:pt idx="1">
                  <c:v>-0.02</c:v>
                </c:pt>
                <c:pt idx="2">
                  <c:v>4.74</c:v>
                </c:pt>
                <c:pt idx="3">
                  <c:v>0.53</c:v>
                </c:pt>
                <c:pt idx="4">
                  <c:v>-1.22</c:v>
                </c:pt>
              </c:numCache>
            </c:numRef>
          </c:val>
          <c:smooth val="0"/>
          <c:extLst>
            <c:ext xmlns:c16="http://schemas.microsoft.com/office/drawing/2014/chart" uri="{C3380CC4-5D6E-409C-BE32-E72D297353CC}">
              <c16:uniqueId val="{00000002-2EBB-4C64-B014-C7785A3F20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200-465D-B31D-2F997DD9E7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00-465D-B31D-2F997DD9E71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200-465D-B31D-2F997DD9E71F}"/>
            </c:ext>
          </c:extLst>
        </c:ser>
        <c:ser>
          <c:idx val="3"/>
          <c:order val="3"/>
          <c:tx>
            <c:strRef>
              <c:f>データシート!$A$30</c:f>
              <c:strCache>
                <c:ptCount val="1"/>
                <c:pt idx="0">
                  <c:v>養父歯科診療所特別会計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200-465D-B31D-2F997DD9E71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0.06</c:v>
                </c:pt>
                <c:pt idx="4">
                  <c:v>#N/A</c:v>
                </c:pt>
                <c:pt idx="5">
                  <c:v>0.06</c:v>
                </c:pt>
                <c:pt idx="6">
                  <c:v>#N/A</c:v>
                </c:pt>
                <c:pt idx="7">
                  <c:v>0.08</c:v>
                </c:pt>
                <c:pt idx="8">
                  <c:v>#N/A</c:v>
                </c:pt>
                <c:pt idx="9">
                  <c:v>0.08</c:v>
                </c:pt>
              </c:numCache>
            </c:numRef>
          </c:val>
          <c:extLst>
            <c:ext xmlns:c16="http://schemas.microsoft.com/office/drawing/2014/chart" uri="{C3380CC4-5D6E-409C-BE32-E72D297353CC}">
              <c16:uniqueId val="{00000004-7200-465D-B31D-2F997DD9E71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0.61</c:v>
                </c:pt>
                <c:pt idx="2">
                  <c:v>#N/A</c:v>
                </c:pt>
                <c:pt idx="3">
                  <c:v>0.48</c:v>
                </c:pt>
                <c:pt idx="4">
                  <c:v>#N/A</c:v>
                </c:pt>
                <c:pt idx="5">
                  <c:v>0.41</c:v>
                </c:pt>
                <c:pt idx="6">
                  <c:v>#N/A</c:v>
                </c:pt>
                <c:pt idx="7">
                  <c:v>0.31</c:v>
                </c:pt>
                <c:pt idx="8">
                  <c:v>#N/A</c:v>
                </c:pt>
                <c:pt idx="9">
                  <c:v>0.2</c:v>
                </c:pt>
              </c:numCache>
            </c:numRef>
          </c:val>
          <c:extLst>
            <c:ext xmlns:c16="http://schemas.microsoft.com/office/drawing/2014/chart" uri="{C3380CC4-5D6E-409C-BE32-E72D297353CC}">
              <c16:uniqueId val="{00000005-7200-465D-B31D-2F997DD9E71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0.64</c:v>
                </c:pt>
                <c:pt idx="2">
                  <c:v>#N/A</c:v>
                </c:pt>
                <c:pt idx="3">
                  <c:v>0.8</c:v>
                </c:pt>
                <c:pt idx="4">
                  <c:v>#N/A</c:v>
                </c:pt>
                <c:pt idx="5">
                  <c:v>1.43</c:v>
                </c:pt>
                <c:pt idx="6">
                  <c:v>#N/A</c:v>
                </c:pt>
                <c:pt idx="7">
                  <c:v>1.67</c:v>
                </c:pt>
                <c:pt idx="8">
                  <c:v>#N/A</c:v>
                </c:pt>
                <c:pt idx="9">
                  <c:v>1.23</c:v>
                </c:pt>
              </c:numCache>
            </c:numRef>
          </c:val>
          <c:extLst>
            <c:ext xmlns:c16="http://schemas.microsoft.com/office/drawing/2014/chart" uri="{C3380CC4-5D6E-409C-BE32-E72D297353CC}">
              <c16:uniqueId val="{00000006-7200-465D-B31D-2F997DD9E71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0.56999999999999995</c:v>
                </c:pt>
                <c:pt idx="2">
                  <c:v>#N/A</c:v>
                </c:pt>
                <c:pt idx="3">
                  <c:v>1.3</c:v>
                </c:pt>
                <c:pt idx="4">
                  <c:v>#N/A</c:v>
                </c:pt>
                <c:pt idx="5">
                  <c:v>2.2599999999999998</c:v>
                </c:pt>
                <c:pt idx="6">
                  <c:v>#N/A</c:v>
                </c:pt>
                <c:pt idx="7">
                  <c:v>3.13</c:v>
                </c:pt>
                <c:pt idx="8">
                  <c:v>#N/A</c:v>
                </c:pt>
                <c:pt idx="9">
                  <c:v>4.13</c:v>
                </c:pt>
              </c:numCache>
            </c:numRef>
          </c:val>
          <c:extLst>
            <c:ext xmlns:c16="http://schemas.microsoft.com/office/drawing/2014/chart" uri="{C3380CC4-5D6E-409C-BE32-E72D297353CC}">
              <c16:uniqueId val="{00000007-7200-465D-B31D-2F997DD9E71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6.35</c:v>
                </c:pt>
                <c:pt idx="2">
                  <c:v>#N/A</c:v>
                </c:pt>
                <c:pt idx="3">
                  <c:v>6.49</c:v>
                </c:pt>
                <c:pt idx="4">
                  <c:v>#N/A</c:v>
                </c:pt>
                <c:pt idx="5">
                  <c:v>9.4</c:v>
                </c:pt>
                <c:pt idx="6">
                  <c:v>#N/A</c:v>
                </c:pt>
                <c:pt idx="7">
                  <c:v>8.52</c:v>
                </c:pt>
                <c:pt idx="8">
                  <c:v>#N/A</c:v>
                </c:pt>
                <c:pt idx="9">
                  <c:v>6.68</c:v>
                </c:pt>
              </c:numCache>
            </c:numRef>
          </c:val>
          <c:extLst>
            <c:ext xmlns:c16="http://schemas.microsoft.com/office/drawing/2014/chart" uri="{C3380CC4-5D6E-409C-BE32-E72D297353CC}">
              <c16:uniqueId val="{00000008-7200-465D-B31D-2F997DD9E71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8.77</c:v>
                </c:pt>
                <c:pt idx="2">
                  <c:v>#N/A</c:v>
                </c:pt>
                <c:pt idx="3">
                  <c:v>11.44</c:v>
                </c:pt>
                <c:pt idx="4">
                  <c:v>#N/A</c:v>
                </c:pt>
                <c:pt idx="5">
                  <c:v>13.74</c:v>
                </c:pt>
                <c:pt idx="6">
                  <c:v>#N/A</c:v>
                </c:pt>
                <c:pt idx="7">
                  <c:v>15.04</c:v>
                </c:pt>
                <c:pt idx="8">
                  <c:v>#N/A</c:v>
                </c:pt>
                <c:pt idx="9">
                  <c:v>16.45</c:v>
                </c:pt>
              </c:numCache>
            </c:numRef>
          </c:val>
          <c:extLst>
            <c:ext xmlns:c16="http://schemas.microsoft.com/office/drawing/2014/chart" uri="{C3380CC4-5D6E-409C-BE32-E72D297353CC}">
              <c16:uniqueId val="{00000009-7200-465D-B31D-2F997DD9E71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3073</c:v>
                </c:pt>
                <c:pt idx="5">
                  <c:v>2834</c:v>
                </c:pt>
                <c:pt idx="8">
                  <c:v>2661</c:v>
                </c:pt>
                <c:pt idx="11">
                  <c:v>2508</c:v>
                </c:pt>
                <c:pt idx="14">
                  <c:v>2481</c:v>
                </c:pt>
              </c:numCache>
            </c:numRef>
          </c:val>
          <c:extLst>
            <c:ext xmlns:c16="http://schemas.microsoft.com/office/drawing/2014/chart" uri="{C3380CC4-5D6E-409C-BE32-E72D297353CC}">
              <c16:uniqueId val="{00000000-6F13-4D48-83AD-9C6AF079BAE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13-4D48-83AD-9C6AF079BAE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c:v>
                </c:pt>
                <c:pt idx="3">
                  <c:v>7</c:v>
                </c:pt>
                <c:pt idx="6">
                  <c:v>5</c:v>
                </c:pt>
                <c:pt idx="9">
                  <c:v>0</c:v>
                </c:pt>
                <c:pt idx="12">
                  <c:v>0</c:v>
                </c:pt>
              </c:numCache>
            </c:numRef>
          </c:val>
          <c:extLst>
            <c:ext xmlns:c16="http://schemas.microsoft.com/office/drawing/2014/chart" uri="{C3380CC4-5D6E-409C-BE32-E72D297353CC}">
              <c16:uniqueId val="{00000002-6F13-4D48-83AD-9C6AF079BAE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625</c:v>
                </c:pt>
                <c:pt idx="3">
                  <c:v>726</c:v>
                </c:pt>
                <c:pt idx="6">
                  <c:v>792</c:v>
                </c:pt>
                <c:pt idx="9">
                  <c:v>679</c:v>
                </c:pt>
                <c:pt idx="12">
                  <c:v>653</c:v>
                </c:pt>
              </c:numCache>
            </c:numRef>
          </c:val>
          <c:extLst>
            <c:ext xmlns:c16="http://schemas.microsoft.com/office/drawing/2014/chart" uri="{C3380CC4-5D6E-409C-BE32-E72D297353CC}">
              <c16:uniqueId val="{00000003-6F13-4D48-83AD-9C6AF079BAE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1191</c:v>
                </c:pt>
                <c:pt idx="3">
                  <c:v>1022</c:v>
                </c:pt>
                <c:pt idx="6">
                  <c:v>881</c:v>
                </c:pt>
                <c:pt idx="9">
                  <c:v>625</c:v>
                </c:pt>
                <c:pt idx="12">
                  <c:v>766</c:v>
                </c:pt>
              </c:numCache>
            </c:numRef>
          </c:val>
          <c:extLst>
            <c:ext xmlns:c16="http://schemas.microsoft.com/office/drawing/2014/chart" uri="{C3380CC4-5D6E-409C-BE32-E72D297353CC}">
              <c16:uniqueId val="{00000004-6F13-4D48-83AD-9C6AF079BAE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13-4D48-83AD-9C6AF079BAE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13-4D48-83AD-9C6AF079BAE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1750</c:v>
                </c:pt>
                <c:pt idx="3">
                  <c:v>1739</c:v>
                </c:pt>
                <c:pt idx="6">
                  <c:v>1801</c:v>
                </c:pt>
                <c:pt idx="9">
                  <c:v>1861</c:v>
                </c:pt>
                <c:pt idx="12">
                  <c:v>1919</c:v>
                </c:pt>
              </c:numCache>
            </c:numRef>
          </c:val>
          <c:extLst>
            <c:ext xmlns:c16="http://schemas.microsoft.com/office/drawing/2014/chart" uri="{C3380CC4-5D6E-409C-BE32-E72D297353CC}">
              <c16:uniqueId val="{00000007-6F13-4D48-83AD-9C6AF079BAE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500</c:v>
                </c:pt>
                <c:pt idx="2">
                  <c:v>#N/A</c:v>
                </c:pt>
                <c:pt idx="3">
                  <c:v>#N/A</c:v>
                </c:pt>
                <c:pt idx="4">
                  <c:v>660</c:v>
                </c:pt>
                <c:pt idx="5">
                  <c:v>#N/A</c:v>
                </c:pt>
                <c:pt idx="6">
                  <c:v>#N/A</c:v>
                </c:pt>
                <c:pt idx="7">
                  <c:v>818</c:v>
                </c:pt>
                <c:pt idx="8">
                  <c:v>#N/A</c:v>
                </c:pt>
                <c:pt idx="9">
                  <c:v>#N/A</c:v>
                </c:pt>
                <c:pt idx="10">
                  <c:v>657</c:v>
                </c:pt>
                <c:pt idx="11">
                  <c:v>#N/A</c:v>
                </c:pt>
                <c:pt idx="12">
                  <c:v>#N/A</c:v>
                </c:pt>
                <c:pt idx="13">
                  <c:v>857</c:v>
                </c:pt>
                <c:pt idx="14">
                  <c:v>#N/A</c:v>
                </c:pt>
              </c:numCache>
            </c:numRef>
          </c:val>
          <c:smooth val="0"/>
          <c:extLst>
            <c:ext xmlns:c16="http://schemas.microsoft.com/office/drawing/2014/chart" uri="{C3380CC4-5D6E-409C-BE32-E72D297353CC}">
              <c16:uniqueId val="{00000008-6F13-4D48-83AD-9C6AF079BAE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23539</c:v>
                </c:pt>
                <c:pt idx="5">
                  <c:v>23086</c:v>
                </c:pt>
                <c:pt idx="8">
                  <c:v>21978</c:v>
                </c:pt>
                <c:pt idx="11">
                  <c:v>20216</c:v>
                </c:pt>
                <c:pt idx="14">
                  <c:v>18937</c:v>
                </c:pt>
              </c:numCache>
            </c:numRef>
          </c:val>
          <c:extLst>
            <c:ext xmlns:c16="http://schemas.microsoft.com/office/drawing/2014/chart" uri="{C3380CC4-5D6E-409C-BE32-E72D297353CC}">
              <c16:uniqueId val="{00000000-FC5F-4479-8F21-910E35AEEB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162</c:v>
                </c:pt>
                <c:pt idx="5">
                  <c:v>135</c:v>
                </c:pt>
                <c:pt idx="8">
                  <c:v>105</c:v>
                </c:pt>
                <c:pt idx="11">
                  <c:v>65</c:v>
                </c:pt>
                <c:pt idx="14">
                  <c:v>24</c:v>
                </c:pt>
              </c:numCache>
            </c:numRef>
          </c:val>
          <c:extLst>
            <c:ext xmlns:c16="http://schemas.microsoft.com/office/drawing/2014/chart" uri="{C3380CC4-5D6E-409C-BE32-E72D297353CC}">
              <c16:uniqueId val="{00000001-FC5F-4479-8F21-910E35AEEB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13289</c:v>
                </c:pt>
                <c:pt idx="5">
                  <c:v>12671</c:v>
                </c:pt>
                <c:pt idx="8">
                  <c:v>12711</c:v>
                </c:pt>
                <c:pt idx="11">
                  <c:v>13319</c:v>
                </c:pt>
                <c:pt idx="14">
                  <c:v>12094</c:v>
                </c:pt>
              </c:numCache>
            </c:numRef>
          </c:val>
          <c:extLst>
            <c:ext xmlns:c16="http://schemas.microsoft.com/office/drawing/2014/chart" uri="{C3380CC4-5D6E-409C-BE32-E72D297353CC}">
              <c16:uniqueId val="{00000002-FC5F-4479-8F21-910E35AEEB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5F-4479-8F21-910E35AEEB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5F-4479-8F21-910E35AEEB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5F-4479-8F21-910E35AEEB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2661</c:v>
                </c:pt>
                <c:pt idx="3">
                  <c:v>2537</c:v>
                </c:pt>
                <c:pt idx="6">
                  <c:v>2530</c:v>
                </c:pt>
                <c:pt idx="9">
                  <c:v>2439</c:v>
                </c:pt>
                <c:pt idx="12">
                  <c:v>2386</c:v>
                </c:pt>
              </c:numCache>
            </c:numRef>
          </c:val>
          <c:extLst>
            <c:ext xmlns:c16="http://schemas.microsoft.com/office/drawing/2014/chart" uri="{C3380CC4-5D6E-409C-BE32-E72D297353CC}">
              <c16:uniqueId val="{00000006-FC5F-4479-8F21-910E35AEEB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4254</c:v>
                </c:pt>
                <c:pt idx="3">
                  <c:v>4562</c:v>
                </c:pt>
                <c:pt idx="6">
                  <c:v>4438</c:v>
                </c:pt>
                <c:pt idx="9">
                  <c:v>4174</c:v>
                </c:pt>
                <c:pt idx="12">
                  <c:v>3805</c:v>
                </c:pt>
              </c:numCache>
            </c:numRef>
          </c:val>
          <c:extLst>
            <c:ext xmlns:c16="http://schemas.microsoft.com/office/drawing/2014/chart" uri="{C3380CC4-5D6E-409C-BE32-E72D297353CC}">
              <c16:uniqueId val="{00000007-FC5F-4479-8F21-910E35AEEB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8760</c:v>
                </c:pt>
                <c:pt idx="3">
                  <c:v>9246</c:v>
                </c:pt>
                <c:pt idx="6">
                  <c:v>9622</c:v>
                </c:pt>
                <c:pt idx="9">
                  <c:v>8608</c:v>
                </c:pt>
                <c:pt idx="12">
                  <c:v>7198</c:v>
                </c:pt>
              </c:numCache>
            </c:numRef>
          </c:val>
          <c:extLst>
            <c:ext xmlns:c16="http://schemas.microsoft.com/office/drawing/2014/chart" uri="{C3380CC4-5D6E-409C-BE32-E72D297353CC}">
              <c16:uniqueId val="{00000008-FC5F-4479-8F21-910E35AEEB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45</c:v>
                </c:pt>
                <c:pt idx="3">
                  <c:v>31</c:v>
                </c:pt>
                <c:pt idx="6">
                  <c:v>0</c:v>
                </c:pt>
                <c:pt idx="9">
                  <c:v>0</c:v>
                </c:pt>
                <c:pt idx="12">
                  <c:v>0</c:v>
                </c:pt>
              </c:numCache>
            </c:numRef>
          </c:val>
          <c:extLst>
            <c:ext xmlns:c16="http://schemas.microsoft.com/office/drawing/2014/chart" uri="{C3380CC4-5D6E-409C-BE32-E72D297353CC}">
              <c16:uniqueId val="{00000009-FC5F-4479-8F21-910E35AEEB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15685</c:v>
                </c:pt>
                <c:pt idx="3">
                  <c:v>16126</c:v>
                </c:pt>
                <c:pt idx="6">
                  <c:v>15694</c:v>
                </c:pt>
                <c:pt idx="9">
                  <c:v>14265</c:v>
                </c:pt>
                <c:pt idx="12">
                  <c:v>13203</c:v>
                </c:pt>
              </c:numCache>
            </c:numRef>
          </c:val>
          <c:extLst>
            <c:ext xmlns:c16="http://schemas.microsoft.com/office/drawing/2014/chart" uri="{C3380CC4-5D6E-409C-BE32-E72D297353CC}">
              <c16:uniqueId val="{0000000A-FC5F-4479-8F21-910E35AEEBD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C5F-4479-8F21-910E35AEEBD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2745</c:v>
                </c:pt>
                <c:pt idx="1">
                  <c:v>2747</c:v>
                </c:pt>
                <c:pt idx="2">
                  <c:v>2508</c:v>
                </c:pt>
              </c:numCache>
            </c:numRef>
          </c:val>
          <c:extLst>
            <c:ext xmlns:c16="http://schemas.microsoft.com/office/drawing/2014/chart" uri="{C3380CC4-5D6E-409C-BE32-E72D297353CC}">
              <c16:uniqueId val="{00000000-4B92-453D-81F8-D9B1A7BC49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2561</c:v>
                </c:pt>
                <c:pt idx="1">
                  <c:v>2903</c:v>
                </c:pt>
                <c:pt idx="2">
                  <c:v>2105</c:v>
                </c:pt>
              </c:numCache>
            </c:numRef>
          </c:val>
          <c:extLst>
            <c:ext xmlns:c16="http://schemas.microsoft.com/office/drawing/2014/chart" uri="{C3380CC4-5D6E-409C-BE32-E72D297353CC}">
              <c16:uniqueId val="{00000001-4B92-453D-81F8-D9B1A7BC49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9480</c:v>
                </c:pt>
                <c:pt idx="1">
                  <c:v>9670</c:v>
                </c:pt>
                <c:pt idx="2">
                  <c:v>9372</c:v>
                </c:pt>
              </c:numCache>
            </c:numRef>
          </c:val>
          <c:extLst>
            <c:ext xmlns:c16="http://schemas.microsoft.com/office/drawing/2014/chart" uri="{C3380CC4-5D6E-409C-BE32-E72D297353CC}">
              <c16:uniqueId val="{00000002-4B92-453D-81F8-D9B1A7BC497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は水道事業会計の元利償還金に対する繰入金の増などにより前年度より</a:t>
          </a:r>
          <a:r>
            <a:rPr kumimoji="1" lang="en-US" altLang="ja-JP" sz="1400">
              <a:latin typeface="ＭＳ ゴシック" pitchFamily="49" charset="-128"/>
              <a:ea typeface="ＭＳ ゴシック" pitchFamily="49" charset="-128"/>
            </a:rPr>
            <a:t>173</a:t>
          </a:r>
          <a:r>
            <a:rPr kumimoji="1" lang="ja-JP" altLang="en-US" sz="1400">
              <a:latin typeface="ＭＳ ゴシック" pitchFamily="49" charset="-128"/>
              <a:ea typeface="ＭＳ ゴシック" pitchFamily="49" charset="-128"/>
            </a:rPr>
            <a:t>百万円増加した一方、算入公債費等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は過去に繰上償還した地方債の算入期間が終了したことにより</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今後は元利償還金が減少し、比率は低下する見込みである。計画的な繰上償還の実施や新規地方債の発行抑制を行い、公債費の削減に努めていく。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一般会計等の新規発行額は元金償還額を下回っており地方債残高は減少傾向である。公営企業債等繰入見込額は令和５年度に簡易水道事業債を繰上償還したため大きく減少した。</a:t>
          </a:r>
        </a:p>
        <a:p>
          <a:r>
            <a:rPr kumimoji="1" lang="ja-JP" altLang="en-US" sz="1400">
              <a:latin typeface="ＭＳ ゴシック" pitchFamily="49" charset="-128"/>
              <a:ea typeface="ＭＳ ゴシック" pitchFamily="49" charset="-128"/>
            </a:rPr>
            <a:t>　充当可能基金の額が大きいため、平成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年度以降は将来負担比率は生じていない。</a:t>
          </a:r>
        </a:p>
        <a:p>
          <a:r>
            <a:rPr kumimoji="1" lang="ja-JP" altLang="en-US" sz="1400">
              <a:latin typeface="ＭＳ ゴシック" pitchFamily="49" charset="-128"/>
              <a:ea typeface="ＭＳ ゴシック" pitchFamily="49" charset="-128"/>
            </a:rPr>
            <a:t>　今後も、計画的な繰上償還の実施や新規地方債の発行抑制を行い、地方債残高の削減に努めていく。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兵庫県養父市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億円の減となった。主な取崩しは財政調整基金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億円などである。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より繰上償還の財源として減債基金を活用している。今後も公共施設等の整備・改修、除却の財源として公共施設等整備基金を積極的に活用するため、基金全体の残高は減少傾向とな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・公共施設等整備基金：市民が利用する公共施設を安全で安心な施設に整備すること。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・地域振興基金：市民の連携強化及び市全域の均衡ある地域振興等を図ること。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・元気な養父づくり応援基金：養父市への共感と想いを持つ人々から広く寄附金を募り、この貴重な財源をもとに元気な養父づくりに資す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・地域福祉基金：高齢者等の地域福祉の増進に資すること。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・過疎対策基金：市民が将来にわたり安全に安心して暮らすことのできる地域社会の実現を図ること。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公共施設等整備基金について、将来的な公共施設等の更新や除却費用の財源として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億円を積立てた一方、診療所新築など普通建設事業費が増加し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過疎対策基金について、過疎対策事業債ソフト分の段階的縮減に対応するため令和５年度から取り崩すこととした。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公共施設等整備基金について、公共施設等の整備・改修、除却に有効に活用していくため基金残高は減少する見込みである。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合併特例債を活用して積み立てた地域振興基金について、合併特例債の発行期限が令和６年度までとなるため、代替財源としての活用を検討していく。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百万円を積み立てたが、台風７号に係る災害復旧事業費の財源として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行政改革大綱で定めた財政調整基金残高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程度）を堅持すべく、災害等特殊な要因により取り崩した場合は決算剰余金の一部を積み立てる。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億円を積み立てた一方、一般会計の繰上償還の財源として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億円、水道事業会計で実施した簡易水道事業債の繰上償還に対する繰出金の財源として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令和５年度のような大規模な繰上償還は当面のところ計画していない。令和４年度より繰上償還の財源として減債基金を活用しており、毎年度２億円程度の繰上償還を継続して実施する計画である。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21,489
21,363
422.91
21,002,115
20,136,723
745,608
11,160,286
13,202,863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過疎化や少子化による人口の減少や全国平均を大きく上回る高齢化率（令和２年国勢調査</a:t>
          </a:r>
          <a:r>
            <a:rPr kumimoji="1" lang="en-US" altLang="ja-JP" sz="1200">
              <a:latin typeface="ＭＳ Ｐゴシック" panose="020B0600070205080204" pitchFamily="50" charset="-128"/>
              <a:ea typeface="ＭＳ Ｐゴシック" panose="020B0600070205080204" pitchFamily="50" charset="-128"/>
            </a:rPr>
            <a:t>39.6%</a:t>
          </a:r>
          <a:r>
            <a:rPr kumimoji="1" lang="ja-JP" altLang="en-US" sz="1200">
              <a:latin typeface="ＭＳ Ｐゴシック" panose="020B0600070205080204" pitchFamily="50" charset="-128"/>
              <a:ea typeface="ＭＳ Ｐゴシック" panose="020B0600070205080204" pitchFamily="50" charset="-128"/>
            </a:rPr>
            <a:t>）に加え、市内に基幹産業がないため財政基盤が弱い一方、公債費や不採算地区中核病院である公立八鹿病院に係る財政需要等が大きいため、類似団体の中で最低水準である。</a:t>
          </a:r>
        </a:p>
        <a:p>
          <a:r>
            <a:rPr kumimoji="1" lang="ja-JP" altLang="en-US" sz="1200">
              <a:latin typeface="ＭＳ Ｐゴシック" panose="020B0600070205080204" pitchFamily="50" charset="-128"/>
              <a:ea typeface="ＭＳ Ｐゴシック" panose="020B0600070205080204" pitchFamily="50" charset="-128"/>
            </a:rPr>
            <a:t>　令和４年度に策定した第５次行政改革大綱に基づき、事業の統廃合等の更なる歳出の抑制を図っていく。また、平成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月に指定を受けた国家戦略特区を推進し、地場産業の振興等を促進することにより市税等の維持を図りつつ、地域の魅力を向上することによりふるさと納税等自主財源の確保を図っていく。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60778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3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60778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78015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127000</xdr:rowOff>
    </xdr:from>
    <xdr:to>
      <xdr:col>11</xdr:col>
      <xdr:colOff>82550</xdr:colOff>
      <xdr:row>40</xdr:row>
      <xdr:rowOff>57150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経常一般財源は前年度とほぼ同額となった一方、経常経費へ充当した一般財源は人事院勧告に基づく基本給の増や公営企業・一部事務組合への補助費等の増などにより</a:t>
          </a:r>
          <a:r>
            <a:rPr kumimoji="1" lang="en-US" altLang="ja-JP" sz="1300">
              <a:latin typeface="ＭＳ Ｐゴシック" panose="020B0600070205080204" pitchFamily="50" charset="-128"/>
              <a:ea typeface="ＭＳ Ｐゴシック" panose="020B0600070205080204" pitchFamily="50" charset="-128"/>
            </a:rPr>
            <a:t>347</a:t>
          </a:r>
          <a:r>
            <a:rPr kumimoji="1" lang="ja-JP" altLang="en-US" sz="1300">
              <a:latin typeface="ＭＳ Ｐゴシック" panose="020B0600070205080204" pitchFamily="50" charset="-128"/>
              <a:ea typeface="ＭＳ Ｐゴシック" panose="020B0600070205080204" pitchFamily="50" charset="-128"/>
            </a:rPr>
            <a:t>百万円の増額となったことから前年度と比べ</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行政改革大綱に基づき、事業の統廃合・効率化等により経常経費の削減を図り、また財源確保に取り組み、更なる財政基盤の安定強化に努める。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126492</xdr:rowOff>
    </xdr:from>
    <xdr:to>
      <xdr:col>23</xdr:col>
      <xdr:colOff>133350</xdr:colOff>
      <xdr:row>63</xdr:row>
      <xdr:rowOff>109474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56392"/>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62</xdr:row>
      <xdr:rowOff>126492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2609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104902</xdr:rowOff>
    </xdr:from>
    <xdr:to>
      <xdr:col>15</xdr:col>
      <xdr:colOff>82550</xdr:colOff>
      <xdr:row>61</xdr:row>
      <xdr:rowOff>167640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6335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56642</xdr:rowOff>
    </xdr:from>
    <xdr:to>
      <xdr:col>11</xdr:col>
      <xdr:colOff>31750</xdr:colOff>
      <xdr:row>61</xdr:row>
      <xdr:rowOff>104902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5150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75201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30751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75692</xdr:rowOff>
    </xdr:from>
    <xdr:to>
      <xdr:col>19</xdr:col>
      <xdr:colOff>184150</xdr:colOff>
      <xdr:row>63</xdr:row>
      <xdr:rowOff>5842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162069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9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31767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54102</xdr:rowOff>
    </xdr:from>
    <xdr:to>
      <xdr:col>11</xdr:col>
      <xdr:colOff>82550</xdr:colOff>
      <xdr:row>61</xdr:row>
      <xdr:rowOff>155702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165879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5842</xdr:rowOff>
    </xdr:from>
    <xdr:to>
      <xdr:col>7</xdr:col>
      <xdr:colOff>31750</xdr:colOff>
      <xdr:row>61</xdr:row>
      <xdr:rowOff>107442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117619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人事院勧告に基づく基本給の増や物価高騰の影響により増加した。</a:t>
          </a:r>
        </a:p>
        <a:p>
          <a:r>
            <a:rPr kumimoji="1" lang="ja-JP" altLang="en-US" sz="1300">
              <a:latin typeface="ＭＳ Ｐゴシック" panose="020B0600070205080204" pitchFamily="50" charset="-128"/>
              <a:ea typeface="ＭＳ Ｐゴシック" panose="020B0600070205080204" pitchFamily="50" charset="-128"/>
            </a:rPr>
            <a:t>　市域面積が広大であり、谷筋を多く持つ地形的特徴から３つの支所を有していることから市民１人あたりの職員数が多く類似団体平均よりも高い傾向にある。また、合併団体であることから用途が類似する施設を複数有しており、これらの運営、維持管理に費用がかかっている。今後も引き続き定員管理計画に基づき職員数を適正に管理し、公共施設等総合管理計画により施設の統廃合を含め、施設の適正化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36596</xdr:rowOff>
    </xdr:from>
    <xdr:to>
      <xdr:col>23</xdr:col>
      <xdr:colOff>133350</xdr:colOff>
      <xdr:row>83</xdr:row>
      <xdr:rowOff>81322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66946"/>
          <a:ext cx="838200" cy="4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35582</xdr:rowOff>
    </xdr:from>
    <xdr:to>
      <xdr:col>19</xdr:col>
      <xdr:colOff>133350</xdr:colOff>
      <xdr:row>83</xdr:row>
      <xdr:rowOff>36596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65932"/>
          <a:ext cx="8890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4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142098</xdr:rowOff>
    </xdr:from>
    <xdr:to>
      <xdr:col>15</xdr:col>
      <xdr:colOff>82550</xdr:colOff>
      <xdr:row>83</xdr:row>
      <xdr:rowOff>35582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00998"/>
          <a:ext cx="889000" cy="6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9631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2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5739</xdr:rowOff>
    </xdr:from>
    <xdr:to>
      <xdr:col>11</xdr:col>
      <xdr:colOff>31750</xdr:colOff>
      <xdr:row>82</xdr:row>
      <xdr:rowOff>142098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64639"/>
          <a:ext cx="889000" cy="13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15644</xdr:rowOff>
    </xdr:from>
    <xdr:to>
      <xdr:col>11</xdr:col>
      <xdr:colOff>82550</xdr:colOff>
      <xdr:row>81</xdr:row>
      <xdr:rowOff>117244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0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127421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67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129908</xdr:rowOff>
    </xdr:from>
    <xdr:to>
      <xdr:col>7</xdr:col>
      <xdr:colOff>31750</xdr:colOff>
      <xdr:row>81</xdr:row>
      <xdr:rowOff>60058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8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70235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30522</xdr:rowOff>
    </xdr:from>
    <xdr:to>
      <xdr:col>23</xdr:col>
      <xdr:colOff>184150</xdr:colOff>
      <xdr:row>83</xdr:row>
      <xdr:rowOff>132122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2599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157246</xdr:rowOff>
    </xdr:from>
    <xdr:to>
      <xdr:col>19</xdr:col>
      <xdr:colOff>184150</xdr:colOff>
      <xdr:row>83</xdr:row>
      <xdr:rowOff>87396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1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72173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02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156232</xdr:rowOff>
    </xdr:from>
    <xdr:to>
      <xdr:col>15</xdr:col>
      <xdr:colOff>133350</xdr:colOff>
      <xdr:row>83</xdr:row>
      <xdr:rowOff>86382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71159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0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91298</xdr:rowOff>
    </xdr:from>
    <xdr:to>
      <xdr:col>11</xdr:col>
      <xdr:colOff>82550</xdr:colOff>
      <xdr:row>83</xdr:row>
      <xdr:rowOff>21448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5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6225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3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126389</xdr:rowOff>
    </xdr:from>
    <xdr:to>
      <xdr:col>7</xdr:col>
      <xdr:colOff>31750</xdr:colOff>
      <xdr:row>82</xdr:row>
      <xdr:rowOff>56539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41316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0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latin typeface="ＭＳ Ｐゴシック" panose="020B0600070205080204" pitchFamily="50" charset="-128"/>
              <a:ea typeface="ＭＳ Ｐゴシック" panose="020B0600070205080204" pitchFamily="50" charset="-128"/>
            </a:rPr>
            <a:t>　以前より給与の適正化を図っており、類似団体平均や全国市平均、全国町村平均を下回っている。今後も地方公務員の給与決定に関する諸原則を遵守し、現在程度の水準を維持していく。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82</xdr:row>
      <xdr:rowOff>97971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1568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157134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1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46264</xdr:rowOff>
    </xdr:from>
    <xdr:to>
      <xdr:col>77</xdr:col>
      <xdr:colOff>44450</xdr:colOff>
      <xdr:row>82</xdr:row>
      <xdr:rowOff>97971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1051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148771</xdr:rowOff>
    </xdr:from>
    <xdr:to>
      <xdr:col>72</xdr:col>
      <xdr:colOff>203200</xdr:colOff>
      <xdr:row>82</xdr:row>
      <xdr:rowOff>46264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0362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148771</xdr:rowOff>
    </xdr:from>
    <xdr:to>
      <xdr:col>68</xdr:col>
      <xdr:colOff>152400</xdr:colOff>
      <xdr:row>82</xdr:row>
      <xdr:rowOff>80736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0362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14713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166914</xdr:rowOff>
    </xdr:from>
    <xdr:to>
      <xdr:col>73</xdr:col>
      <xdr:colOff>44450</xdr:colOff>
      <xdr:row>82</xdr:row>
      <xdr:rowOff>97064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107241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97971</xdr:rowOff>
    </xdr:from>
    <xdr:to>
      <xdr:col>68</xdr:col>
      <xdr:colOff>203200</xdr:colOff>
      <xdr:row>82</xdr:row>
      <xdr:rowOff>28121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38298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29936</xdr:rowOff>
    </xdr:from>
    <xdr:to>
      <xdr:col>64</xdr:col>
      <xdr:colOff>152400</xdr:colOff>
      <xdr:row>82</xdr:row>
      <xdr:rowOff>131536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141713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一般職員等は前年度から３人増加し</a:t>
          </a:r>
          <a:r>
            <a:rPr kumimoji="1" lang="en-US" altLang="ja-JP" sz="1300">
              <a:latin typeface="ＭＳ Ｐゴシック" panose="020B0600070205080204" pitchFamily="50" charset="-128"/>
              <a:ea typeface="ＭＳ Ｐゴシック" panose="020B0600070205080204" pitchFamily="50" charset="-128"/>
            </a:rPr>
            <a:t>260</a:t>
          </a:r>
          <a:r>
            <a:rPr kumimoji="1" lang="ja-JP" altLang="en-US" sz="1300">
              <a:latin typeface="ＭＳ Ｐゴシック" panose="020B0600070205080204" pitchFamily="50" charset="-128"/>
              <a:ea typeface="ＭＳ Ｐゴシック" panose="020B0600070205080204" pitchFamily="50" charset="-128"/>
            </a:rPr>
            <a:t>人となった。類似団体平均を上回っているが、これは本市が合併団体で、市域面積が広大かつ谷筋の多い中山間地域で集落が点在しており、公共サービスを維持するためには多くの職員を必要とするためであり、容易に職員を削減できない状況にある。</a:t>
          </a:r>
        </a:p>
        <a:p>
          <a:r>
            <a:rPr kumimoji="1" lang="ja-JP" altLang="en-US" sz="1300">
              <a:latin typeface="ＭＳ Ｐゴシック" panose="020B0600070205080204" pitchFamily="50" charset="-128"/>
              <a:ea typeface="ＭＳ Ｐゴシック" panose="020B0600070205080204" pitchFamily="50" charset="-128"/>
            </a:rPr>
            <a:t>　今後も市民サービスの低下を来さぬよう十分配慮しつつ、引き続き定員管理計画に基づき職員数の適正化に努めていく。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2752</xdr:rowOff>
    </xdr:from>
    <xdr:to>
      <xdr:col>81</xdr:col>
      <xdr:colOff>44450</xdr:colOff>
      <xdr:row>61</xdr:row>
      <xdr:rowOff>18838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61202"/>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2752</xdr:rowOff>
    </xdr:from>
    <xdr:to>
      <xdr:col>77</xdr:col>
      <xdr:colOff>44450</xdr:colOff>
      <xdr:row>61</xdr:row>
      <xdr:rowOff>2752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612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165354</xdr:rowOff>
    </xdr:from>
    <xdr:to>
      <xdr:col>72</xdr:col>
      <xdr:colOff>203200</xdr:colOff>
      <xdr:row>61</xdr:row>
      <xdr:rowOff>2752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52354"/>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143235</xdr:rowOff>
    </xdr:from>
    <xdr:to>
      <xdr:col>68</xdr:col>
      <xdr:colOff>152400</xdr:colOff>
      <xdr:row>60</xdr:row>
      <xdr:rowOff>165354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30235"/>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166963</xdr:rowOff>
    </xdr:from>
    <xdr:to>
      <xdr:col>68</xdr:col>
      <xdr:colOff>203200</xdr:colOff>
      <xdr:row>60</xdr:row>
      <xdr:rowOff>97113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107290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5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139488</xdr:rowOff>
    </xdr:from>
    <xdr:to>
      <xdr:col>81</xdr:col>
      <xdr:colOff>95250</xdr:colOff>
      <xdr:row>61</xdr:row>
      <xdr:rowOff>69638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111565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9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123402</xdr:rowOff>
    </xdr:from>
    <xdr:to>
      <xdr:col>77</xdr:col>
      <xdr:colOff>95250</xdr:colOff>
      <xdr:row>61</xdr:row>
      <xdr:rowOff>53552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38329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96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123402</xdr:rowOff>
    </xdr:from>
    <xdr:to>
      <xdr:col>73</xdr:col>
      <xdr:colOff>44450</xdr:colOff>
      <xdr:row>61</xdr:row>
      <xdr:rowOff>53552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38329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114554</xdr:rowOff>
    </xdr:from>
    <xdr:to>
      <xdr:col>68</xdr:col>
      <xdr:colOff>203200</xdr:colOff>
      <xdr:row>61</xdr:row>
      <xdr:rowOff>44704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29481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92435</xdr:rowOff>
    </xdr:from>
    <xdr:to>
      <xdr:col>64</xdr:col>
      <xdr:colOff>152400</xdr:colOff>
      <xdr:row>61</xdr:row>
      <xdr:rowOff>22585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7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7362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6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３か年平均による比率は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ポイント悪化し、初めて類似団体平均を上回った。過去に実施した地方債の繰上償還の効果が弱まったことが主な原因で、令和５年度の単年度比率は</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今後は地方債の償還終了と新規地方債の発行抑制により比率が低下する見込みである。引き続き計画的な繰上償還の実施や新規地方債の発行抑制に努めていく。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13002</xdr:rowOff>
    </xdr:from>
    <xdr:to>
      <xdr:col>81</xdr:col>
      <xdr:colOff>44450</xdr:colOff>
      <xdr:row>41</xdr:row>
      <xdr:rowOff>104926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042452"/>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115509</xdr:rowOff>
    </xdr:from>
    <xdr:to>
      <xdr:col>77</xdr:col>
      <xdr:colOff>44450</xdr:colOff>
      <xdr:row>41</xdr:row>
      <xdr:rowOff>13002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735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114602</xdr:rowOff>
    </xdr:from>
    <xdr:to>
      <xdr:col>72</xdr:col>
      <xdr:colOff>203200</xdr:colOff>
      <xdr:row>40</xdr:row>
      <xdr:rowOff>115509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801152"/>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80131</xdr:rowOff>
    </xdr:from>
    <xdr:to>
      <xdr:col>68</xdr:col>
      <xdr:colOff>152400</xdr:colOff>
      <xdr:row>39</xdr:row>
      <xdr:rowOff>114602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7666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133652</xdr:rowOff>
    </xdr:from>
    <xdr:to>
      <xdr:col>77</xdr:col>
      <xdr:colOff>95250</xdr:colOff>
      <xdr:row>41</xdr:row>
      <xdr:rowOff>63802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64709</xdr:rowOff>
    </xdr:from>
    <xdr:to>
      <xdr:col>73</xdr:col>
      <xdr:colOff>44450</xdr:colOff>
      <xdr:row>40</xdr:row>
      <xdr:rowOff>166309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5036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63802</xdr:rowOff>
    </xdr:from>
    <xdr:to>
      <xdr:col>68</xdr:col>
      <xdr:colOff>203200</xdr:colOff>
      <xdr:row>39</xdr:row>
      <xdr:rowOff>165402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4129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29331</xdr:rowOff>
    </xdr:from>
    <xdr:to>
      <xdr:col>64</xdr:col>
      <xdr:colOff>152400</xdr:colOff>
      <xdr:row>39</xdr:row>
      <xdr:rowOff>130931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141108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将来負担額を充当可能財源でまかなえているため平成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年度以降は将来負担比率が生じていない。</a:t>
          </a:r>
        </a:p>
        <a:p>
          <a:r>
            <a:rPr kumimoji="1" lang="ja-JP" altLang="en-US" sz="1300">
              <a:latin typeface="ＭＳ Ｐゴシック" panose="020B0600070205080204" pitchFamily="50" charset="-128"/>
              <a:ea typeface="ＭＳ Ｐゴシック" panose="020B0600070205080204" pitchFamily="50" charset="-128"/>
            </a:rPr>
            <a:t>　引き続き計画的な繰上償還の実施や新規地方債の発行抑制に努め、地方債残高を適正に管理していく。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119259</xdr:rowOff>
    </xdr:from>
    <xdr:to>
      <xdr:col>68</xdr:col>
      <xdr:colOff>203200</xdr:colOff>
      <xdr:row>16</xdr:row>
      <xdr:rowOff>49409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9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59586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5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90291</xdr:rowOff>
    </xdr:from>
    <xdr:to>
      <xdr:col>64</xdr:col>
      <xdr:colOff>152400</xdr:colOff>
      <xdr:row>17</xdr:row>
      <xdr:rowOff>20441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83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30618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60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21,489
21,363
422.91
21,002,115
20,136,723
745,608
11,160,286
13,202,863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人事院勧告に基づく基本給の増により前年度から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ポイント増加した。給与水準は平均以下、職員数は平均以上で人件費としては類似団体平均と同水準となっている。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定年延長の開始により当面の間は退職者数が少なく人件費の高止まりが見込まれるため、定員管理計画による職員数の適正化を行っていく。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1291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34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49276</xdr:rowOff>
    </xdr:from>
    <xdr:to>
      <xdr:col>15</xdr:col>
      <xdr:colOff>98425</xdr:colOff>
      <xdr:row>36</xdr:row>
      <xdr:rowOff>81280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214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36</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0202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153433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126001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169926</xdr:rowOff>
    </xdr:from>
    <xdr:to>
      <xdr:col>11</xdr:col>
      <xdr:colOff>60325</xdr:colOff>
      <xdr:row>36</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110253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物価高騰の影響等により増加傾向にあるが、類似団体平均、全国平均をいずれも下回っており、今後も引き続き公共施設等の指定管理者制度への移行の推進など一層の行政コストの削減に努めていく。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27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8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81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15</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815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0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報酬単価の改定等の増額要因があるものの人口減などもあり前年度とほぼ同程度で、類似団体平均を下回っている。引き続き、一層の行政コストの削減に努めていく。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105228</xdr:rowOff>
    </xdr:from>
    <xdr:to>
      <xdr:col>24</xdr:col>
      <xdr:colOff>25400</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635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72572</xdr:rowOff>
    </xdr:from>
    <xdr:to>
      <xdr:col>19</xdr:col>
      <xdr:colOff>187325</xdr:colOff>
      <xdr:row>54</xdr:row>
      <xdr:rowOff>105228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30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72572</xdr:rowOff>
    </xdr:from>
    <xdr:to>
      <xdr:col>15</xdr:col>
      <xdr:colOff>98425</xdr:colOff>
      <xdr:row>54</xdr:row>
      <xdr:rowOff>83457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30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83457</xdr:rowOff>
    </xdr:from>
    <xdr:to>
      <xdr:col>11</xdr:col>
      <xdr:colOff>9525</xdr:colOff>
      <xdr:row>55</xdr:row>
      <xdr:rowOff>140607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417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54428</xdr:rowOff>
    </xdr:from>
    <xdr:to>
      <xdr:col>20</xdr:col>
      <xdr:colOff>38100</xdr:colOff>
      <xdr:row>54</xdr:row>
      <xdr:rowOff>156028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166205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8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21772</xdr:rowOff>
    </xdr:from>
    <xdr:to>
      <xdr:col>15</xdr:col>
      <xdr:colOff>149225</xdr:colOff>
      <xdr:row>54</xdr:row>
      <xdr:rowOff>123372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133549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32657</xdr:rowOff>
    </xdr:from>
    <xdr:to>
      <xdr:col>11</xdr:col>
      <xdr:colOff>60325</xdr:colOff>
      <xdr:row>54</xdr:row>
      <xdr:rowOff>134257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144434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主なものは特別会計への繰出金及び維持補修費で、昨年度とほぼ同額を維持している。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今後も公共施設等の適正な維持管理を図っていくとともに、健康づくりの推進による健康寿命の延伸を図り、医療費の抑制、介護給付費の削減に努めていく。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48078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098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48078</xdr:rowOff>
    </xdr:from>
    <xdr:to>
      <xdr:col>78</xdr:col>
      <xdr:colOff>69850</xdr:colOff>
      <xdr:row>57</xdr:row>
      <xdr:rowOff>80735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20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57</xdr:row>
      <xdr:rowOff>80735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09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37193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1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53720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129920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116312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157843</xdr:rowOff>
    </xdr:from>
    <xdr:to>
      <xdr:col>69</xdr:col>
      <xdr:colOff>142875</xdr:colOff>
      <xdr:row>57</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水道事業会計への繰出金の増額等に伴い</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類似団体で最も高いままであるが、これは歳出のうち一部事務組合である南但広域行政事務組合や公立八鹿病院組合の負担金が大きな割合を占めるためである。引き続き一部事務組合と緊密に連携し、将来負担を伴う事業等の実施について慎重に検討す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90424</xdr:rowOff>
    </xdr:from>
    <xdr:to>
      <xdr:col>82</xdr:col>
      <xdr:colOff>107950</xdr:colOff>
      <xdr:row>40</xdr:row>
      <xdr:rowOff>131572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9484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90424</xdr:rowOff>
    </xdr:from>
    <xdr:to>
      <xdr:col>78</xdr:col>
      <xdr:colOff>69850</xdr:colOff>
      <xdr:row>40</xdr:row>
      <xdr:rowOff>117856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9484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117856</xdr:rowOff>
    </xdr:from>
    <xdr:to>
      <xdr:col>73</xdr:col>
      <xdr:colOff>180975</xdr:colOff>
      <xdr:row>40</xdr:row>
      <xdr:rowOff>122428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9758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94996</xdr:rowOff>
    </xdr:from>
    <xdr:to>
      <xdr:col>69</xdr:col>
      <xdr:colOff>92075</xdr:colOff>
      <xdr:row>40</xdr:row>
      <xdr:rowOff>122428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9529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80772</xdr:rowOff>
    </xdr:from>
    <xdr:to>
      <xdr:col>82</xdr:col>
      <xdr:colOff>158750</xdr:colOff>
      <xdr:row>41</xdr:row>
      <xdr:rowOff>10922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9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160799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39624</xdr:rowOff>
    </xdr:from>
    <xdr:to>
      <xdr:col>78</xdr:col>
      <xdr:colOff>120650</xdr:colOff>
      <xdr:row>40</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126001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984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67056</xdr:rowOff>
    </xdr:from>
    <xdr:to>
      <xdr:col>74</xdr:col>
      <xdr:colOff>31750</xdr:colOff>
      <xdr:row>40</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9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153433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701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71628</xdr:rowOff>
    </xdr:from>
    <xdr:to>
      <xdr:col>69</xdr:col>
      <xdr:colOff>142875</xdr:colOff>
      <xdr:row>41</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158005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701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44196</xdr:rowOff>
    </xdr:from>
    <xdr:to>
      <xdr:col>65</xdr:col>
      <xdr:colOff>53975</xdr:colOff>
      <xdr:row>40</xdr:row>
      <xdr:rowOff>145796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130573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98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文化会館等建設事業に係る地方債の償還開始等により増加していたが、令和５年度をピークに減少に転じる見込みである。計画的に繰上償還を実施し、公債費負担の削減に努め、将来の行政コストを確保し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48079</xdr:rowOff>
    </xdr:from>
    <xdr:to>
      <xdr:col>24</xdr:col>
      <xdr:colOff>25400</xdr:colOff>
      <xdr:row>77</xdr:row>
      <xdr:rowOff>102507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49729"/>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67129</xdr:rowOff>
    </xdr:from>
    <xdr:to>
      <xdr:col>19</xdr:col>
      <xdr:colOff>187325</xdr:colOff>
      <xdr:row>77</xdr:row>
      <xdr:rowOff>48079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973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23586</xdr:rowOff>
    </xdr:from>
    <xdr:to>
      <xdr:col>15</xdr:col>
      <xdr:colOff>98425</xdr:colOff>
      <xdr:row>76</xdr:row>
      <xdr:rowOff>67129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537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23586</xdr:rowOff>
    </xdr:from>
    <xdr:to>
      <xdr:col>11</xdr:col>
      <xdr:colOff>9525</xdr:colOff>
      <xdr:row>76</xdr:row>
      <xdr:rowOff>45357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537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51707</xdr:rowOff>
    </xdr:from>
    <xdr:to>
      <xdr:col>24</xdr:col>
      <xdr:colOff>76200</xdr:colOff>
      <xdr:row>77</xdr:row>
      <xdr:rowOff>153307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68234</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168729</xdr:rowOff>
    </xdr:from>
    <xdr:to>
      <xdr:col>20</xdr:col>
      <xdr:colOff>38100</xdr:colOff>
      <xdr:row>77</xdr:row>
      <xdr:rowOff>98879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109056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6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16329</xdr:rowOff>
    </xdr:from>
    <xdr:to>
      <xdr:col>15</xdr:col>
      <xdr:colOff>149225</xdr:colOff>
      <xdr:row>76</xdr:row>
      <xdr:rowOff>117929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144235</xdr:rowOff>
    </xdr:from>
    <xdr:to>
      <xdr:col>11</xdr:col>
      <xdr:colOff>60325</xdr:colOff>
      <xdr:row>76</xdr:row>
      <xdr:rowOff>74386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84562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106334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人件費や補助費等が増額となったことなどにより前年度と比べ</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ポイント増加している。引き続き一層の行政コストの削減を図り、財政基盤の強化に努めていく。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30987</xdr:rowOff>
    </xdr:from>
    <xdr:to>
      <xdr:col>82</xdr:col>
      <xdr:colOff>107950</xdr:colOff>
      <xdr:row>78</xdr:row>
      <xdr:rowOff>154432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404087"/>
          <a:ext cx="8382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143002</xdr:rowOff>
    </xdr:from>
    <xdr:to>
      <xdr:col>78</xdr:col>
      <xdr:colOff>69850</xdr:colOff>
      <xdr:row>78</xdr:row>
      <xdr:rowOff>30987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3446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101854</xdr:rowOff>
    </xdr:from>
    <xdr:to>
      <xdr:col>73</xdr:col>
      <xdr:colOff>180975</xdr:colOff>
      <xdr:row>77</xdr:row>
      <xdr:rowOff>143002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3035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77</xdr:row>
      <xdr:rowOff>101854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248639"/>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89679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151637</xdr:rowOff>
    </xdr:from>
    <xdr:to>
      <xdr:col>78</xdr:col>
      <xdr:colOff>120650</xdr:colOff>
      <xdr:row>78</xdr:row>
      <xdr:rowOff>81787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66564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92202</xdr:rowOff>
    </xdr:from>
    <xdr:to>
      <xdr:col>74</xdr:col>
      <xdr:colOff>31750</xdr:colOff>
      <xdr:row>78</xdr:row>
      <xdr:rowOff>22352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51054</xdr:rowOff>
    </xdr:from>
    <xdr:to>
      <xdr:col>69</xdr:col>
      <xdr:colOff>142875</xdr:colOff>
      <xdr:row>77</xdr:row>
      <xdr:rowOff>152654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137431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159945</xdr:rowOff>
    </xdr:from>
    <xdr:to>
      <xdr:col>29</xdr:col>
      <xdr:colOff>127000</xdr:colOff>
      <xdr:row>17</xdr:row>
      <xdr:rowOff>24964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50770"/>
          <a:ext cx="647700" cy="36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120541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82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24964</xdr:rowOff>
    </xdr:from>
    <xdr:to>
      <xdr:col>26</xdr:col>
      <xdr:colOff>50800</xdr:colOff>
      <xdr:row>17</xdr:row>
      <xdr:rowOff>29155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87239"/>
          <a:ext cx="698500" cy="4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29155</xdr:rowOff>
    </xdr:from>
    <xdr:to>
      <xdr:col>22</xdr:col>
      <xdr:colOff>114300</xdr:colOff>
      <xdr:row>17</xdr:row>
      <xdr:rowOff>64600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91430"/>
          <a:ext cx="698500" cy="35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64600</xdr:rowOff>
    </xdr:from>
    <xdr:to>
      <xdr:col>18</xdr:col>
      <xdr:colOff>177800</xdr:colOff>
      <xdr:row>17</xdr:row>
      <xdr:rowOff>119761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26875"/>
          <a:ext cx="698500" cy="55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21260</xdr:rowOff>
    </xdr:from>
    <xdr:to>
      <xdr:col>19</xdr:col>
      <xdr:colOff>38100</xdr:colOff>
      <xdr:row>18</xdr:row>
      <xdr:rowOff>122860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107637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39887</xdr:rowOff>
    </xdr:from>
    <xdr:to>
      <xdr:col>15</xdr:col>
      <xdr:colOff>101600</xdr:colOff>
      <xdr:row>18</xdr:row>
      <xdr:rowOff>141487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3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126264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109145</xdr:rowOff>
    </xdr:from>
    <xdr:to>
      <xdr:col>29</xdr:col>
      <xdr:colOff>177800</xdr:colOff>
      <xdr:row>17</xdr:row>
      <xdr:rowOff>39295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99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125672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4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145614</xdr:rowOff>
    </xdr:from>
    <xdr:to>
      <xdr:col>26</xdr:col>
      <xdr:colOff>101600</xdr:colOff>
      <xdr:row>17</xdr:row>
      <xdr:rowOff>75764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36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85941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0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149805</xdr:rowOff>
    </xdr:from>
    <xdr:to>
      <xdr:col>22</xdr:col>
      <xdr:colOff>165100</xdr:colOff>
      <xdr:row>17</xdr:row>
      <xdr:rowOff>79955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40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90132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0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13800</xdr:rowOff>
    </xdr:from>
    <xdr:to>
      <xdr:col>19</xdr:col>
      <xdr:colOff>38100</xdr:colOff>
      <xdr:row>17</xdr:row>
      <xdr:rowOff>115400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76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125577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44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68961</xdr:rowOff>
    </xdr:from>
    <xdr:to>
      <xdr:col>15</xdr:col>
      <xdr:colOff>101600</xdr:colOff>
      <xdr:row>17</xdr:row>
      <xdr:rowOff>170561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31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9288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0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186893</xdr:rowOff>
    </xdr:from>
    <xdr:to>
      <xdr:col>29</xdr:col>
      <xdr:colOff>127000</xdr:colOff>
      <xdr:row>36</xdr:row>
      <xdr:rowOff>34474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97243"/>
          <a:ext cx="647700" cy="190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88168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1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251816</xdr:rowOff>
    </xdr:from>
    <xdr:to>
      <xdr:col>26</xdr:col>
      <xdr:colOff>50800</xdr:colOff>
      <xdr:row>36</xdr:row>
      <xdr:rowOff>34474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62166"/>
          <a:ext cx="698500" cy="125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251816</xdr:rowOff>
    </xdr:from>
    <xdr:to>
      <xdr:col>22</xdr:col>
      <xdr:colOff>114300</xdr:colOff>
      <xdr:row>36</xdr:row>
      <xdr:rowOff>52515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62166"/>
          <a:ext cx="698500" cy="143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52515</xdr:rowOff>
    </xdr:from>
    <xdr:to>
      <xdr:col>18</xdr:col>
      <xdr:colOff>177800</xdr:colOff>
      <xdr:row>37</xdr:row>
      <xdr:rowOff>21025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05765"/>
          <a:ext cx="698500" cy="139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158477</xdr:rowOff>
    </xdr:from>
    <xdr:to>
      <xdr:col>19</xdr:col>
      <xdr:colOff>38100</xdr:colOff>
      <xdr:row>37</xdr:row>
      <xdr:rowOff>88627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73404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9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147485</xdr:rowOff>
    </xdr:from>
    <xdr:to>
      <xdr:col>15</xdr:col>
      <xdr:colOff>101600</xdr:colOff>
      <xdr:row>37</xdr:row>
      <xdr:rowOff>77635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00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62412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136093</xdr:rowOff>
    </xdr:from>
    <xdr:to>
      <xdr:col>29</xdr:col>
      <xdr:colOff>177800</xdr:colOff>
      <xdr:row>35</xdr:row>
      <xdr:rowOff>237693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46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324070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326574</xdr:rowOff>
    </xdr:from>
    <xdr:to>
      <xdr:col>26</xdr:col>
      <xdr:colOff>101600</xdr:colOff>
      <xdr:row>36</xdr:row>
      <xdr:rowOff>85274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36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95451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0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201016</xdr:rowOff>
    </xdr:from>
    <xdr:to>
      <xdr:col>22</xdr:col>
      <xdr:colOff>165100</xdr:colOff>
      <xdr:row>35</xdr:row>
      <xdr:rowOff>302616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11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312793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80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1715</xdr:rowOff>
    </xdr:from>
    <xdr:to>
      <xdr:col>19</xdr:col>
      <xdr:colOff>38100</xdr:colOff>
      <xdr:row>36</xdr:row>
      <xdr:rowOff>103315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54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113492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2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141675</xdr:rowOff>
    </xdr:from>
    <xdr:to>
      <xdr:col>15</xdr:col>
      <xdr:colOff>101600</xdr:colOff>
      <xdr:row>37</xdr:row>
      <xdr:rowOff>71825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94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253452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21,489
21,363
422.91
21,002,115
20,136,723
745,608
11,160,286
13,202,863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338</xdr:rowOff>
    </xdr:from>
    <xdr:to>
      <xdr:col>24</xdr:col>
      <xdr:colOff>63500</xdr:colOff>
      <xdr:row>36</xdr:row>
      <xdr:rowOff>29976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72538"/>
          <a:ext cx="838200" cy="2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29976</xdr:rowOff>
    </xdr:from>
    <xdr:to>
      <xdr:col>19</xdr:col>
      <xdr:colOff>177800</xdr:colOff>
      <xdr:row>36</xdr:row>
      <xdr:rowOff>33687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02176"/>
          <a:ext cx="889000" cy="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33687</xdr:rowOff>
    </xdr:from>
    <xdr:to>
      <xdr:col>15</xdr:col>
      <xdr:colOff>50800</xdr:colOff>
      <xdr:row>36</xdr:row>
      <xdr:rowOff>73658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05887"/>
          <a:ext cx="889000" cy="3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73658</xdr:rowOff>
    </xdr:from>
    <xdr:to>
      <xdr:col>10</xdr:col>
      <xdr:colOff>114300</xdr:colOff>
      <xdr:row>37</xdr:row>
      <xdr:rowOff>11109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45858"/>
          <a:ext cx="889000" cy="10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18514</xdr:rowOff>
    </xdr:from>
    <xdr:to>
      <xdr:col>10</xdr:col>
      <xdr:colOff>165100</xdr:colOff>
      <xdr:row>37</xdr:row>
      <xdr:rowOff>120114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111241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5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67450</xdr:rowOff>
    </xdr:from>
    <xdr:to>
      <xdr:col>6</xdr:col>
      <xdr:colOff>38100</xdr:colOff>
      <xdr:row>37</xdr:row>
      <xdr:rowOff>169050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160176</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50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120988</xdr:rowOff>
    </xdr:from>
    <xdr:to>
      <xdr:col>24</xdr:col>
      <xdr:colOff>114300</xdr:colOff>
      <xdr:row>36</xdr:row>
      <xdr:rowOff>51138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2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143865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7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150626</xdr:rowOff>
    </xdr:from>
    <xdr:to>
      <xdr:col>20</xdr:col>
      <xdr:colOff>38100</xdr:colOff>
      <xdr:row>36</xdr:row>
      <xdr:rowOff>80776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5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97303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26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154337</xdr:rowOff>
    </xdr:from>
    <xdr:to>
      <xdr:col>15</xdr:col>
      <xdr:colOff>101600</xdr:colOff>
      <xdr:row>36</xdr:row>
      <xdr:rowOff>84487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101014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3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22858</xdr:rowOff>
    </xdr:from>
    <xdr:to>
      <xdr:col>10</xdr:col>
      <xdr:colOff>165100</xdr:colOff>
      <xdr:row>36</xdr:row>
      <xdr:rowOff>124458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140985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7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131759</xdr:rowOff>
    </xdr:from>
    <xdr:to>
      <xdr:col>6</xdr:col>
      <xdr:colOff>38100</xdr:colOff>
      <xdr:row>37</xdr:row>
      <xdr:rowOff>61909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78436</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07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138795</xdr:rowOff>
    </xdr:from>
    <xdr:to>
      <xdr:col>24</xdr:col>
      <xdr:colOff>63500</xdr:colOff>
      <xdr:row>56</xdr:row>
      <xdr:rowOff>1690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68545"/>
          <a:ext cx="838200" cy="3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1690</xdr:rowOff>
    </xdr:from>
    <xdr:to>
      <xdr:col>19</xdr:col>
      <xdr:colOff>177800</xdr:colOff>
      <xdr:row>56</xdr:row>
      <xdr:rowOff>30868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02890"/>
          <a:ext cx="889000" cy="2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119562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30868</xdr:rowOff>
    </xdr:from>
    <xdr:to>
      <xdr:col>15</xdr:col>
      <xdr:colOff>50800</xdr:colOff>
      <xdr:row>56</xdr:row>
      <xdr:rowOff>32436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32068"/>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32436</xdr:rowOff>
    </xdr:from>
    <xdr:to>
      <xdr:col>10</xdr:col>
      <xdr:colOff>114300</xdr:colOff>
      <xdr:row>56</xdr:row>
      <xdr:rowOff>63219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33636"/>
          <a:ext cx="889000" cy="3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94098</xdr:rowOff>
    </xdr:from>
    <xdr:to>
      <xdr:col>10</xdr:col>
      <xdr:colOff>165100</xdr:colOff>
      <xdr:row>57</xdr:row>
      <xdr:rowOff>24248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15375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8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97368</xdr:rowOff>
    </xdr:from>
    <xdr:to>
      <xdr:col>6</xdr:col>
      <xdr:colOff>38100</xdr:colOff>
      <xdr:row>57</xdr:row>
      <xdr:rowOff>27518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18645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9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87995</xdr:rowOff>
    </xdr:from>
    <xdr:to>
      <xdr:col>24</xdr:col>
      <xdr:colOff>114300</xdr:colOff>
      <xdr:row>56</xdr:row>
      <xdr:rowOff>18145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1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110872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69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122340</xdr:rowOff>
    </xdr:from>
    <xdr:to>
      <xdr:col>20</xdr:col>
      <xdr:colOff>38100</xdr:colOff>
      <xdr:row>56</xdr:row>
      <xdr:rowOff>52490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69017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2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151518</xdr:rowOff>
    </xdr:from>
    <xdr:to>
      <xdr:col>15</xdr:col>
      <xdr:colOff>101600</xdr:colOff>
      <xdr:row>56</xdr:row>
      <xdr:rowOff>81668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98195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35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153086</xdr:rowOff>
    </xdr:from>
    <xdr:to>
      <xdr:col>10</xdr:col>
      <xdr:colOff>165100</xdr:colOff>
      <xdr:row>56</xdr:row>
      <xdr:rowOff>83236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8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99763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3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12419</xdr:rowOff>
    </xdr:from>
    <xdr:to>
      <xdr:col>6</xdr:col>
      <xdr:colOff>38100</xdr:colOff>
      <xdr:row>56</xdr:row>
      <xdr:rowOff>114019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130546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3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80790</xdr:rowOff>
    </xdr:from>
    <xdr:to>
      <xdr:col>24</xdr:col>
      <xdr:colOff>63500</xdr:colOff>
      <xdr:row>76</xdr:row>
      <xdr:rowOff>165624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110990"/>
          <a:ext cx="838200" cy="8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66115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6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83990</xdr:rowOff>
    </xdr:from>
    <xdr:to>
      <xdr:col>19</xdr:col>
      <xdr:colOff>177800</xdr:colOff>
      <xdr:row>76</xdr:row>
      <xdr:rowOff>80790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942740"/>
          <a:ext cx="889000" cy="16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8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83990</xdr:rowOff>
    </xdr:from>
    <xdr:to>
      <xdr:col>15</xdr:col>
      <xdr:colOff>50800</xdr:colOff>
      <xdr:row>76</xdr:row>
      <xdr:rowOff>129299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942740"/>
          <a:ext cx="889000" cy="21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129299</xdr:rowOff>
    </xdr:from>
    <xdr:to>
      <xdr:col>10</xdr:col>
      <xdr:colOff>114300</xdr:colOff>
      <xdr:row>77</xdr:row>
      <xdr:rowOff>69086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159499"/>
          <a:ext cx="889000" cy="11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114824</xdr:rowOff>
    </xdr:from>
    <xdr:to>
      <xdr:col>24</xdr:col>
      <xdr:colOff>114300</xdr:colOff>
      <xdr:row>77</xdr:row>
      <xdr:rowOff>44974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14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137701</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99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29990</xdr:rowOff>
    </xdr:from>
    <xdr:to>
      <xdr:col>20</xdr:col>
      <xdr:colOff>38100</xdr:colOff>
      <xdr:row>76</xdr:row>
      <xdr:rowOff>131590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0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148117</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8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33190</xdr:rowOff>
    </xdr:from>
    <xdr:to>
      <xdr:col>15</xdr:col>
      <xdr:colOff>101600</xdr:colOff>
      <xdr:row>75</xdr:row>
      <xdr:rowOff>134790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89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151317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66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78499</xdr:rowOff>
    </xdr:from>
    <xdr:to>
      <xdr:col>10</xdr:col>
      <xdr:colOff>165100</xdr:colOff>
      <xdr:row>77</xdr:row>
      <xdr:rowOff>8649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1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25176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288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18286</xdr:rowOff>
    </xdr:from>
    <xdr:to>
      <xdr:col>6</xdr:col>
      <xdr:colOff>38100</xdr:colOff>
      <xdr:row>77</xdr:row>
      <xdr:rowOff>119886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1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136413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99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54229</xdr:rowOff>
    </xdr:from>
    <xdr:to>
      <xdr:col>24</xdr:col>
      <xdr:colOff>63500</xdr:colOff>
      <xdr:row>97</xdr:row>
      <xdr:rowOff>63929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84879"/>
          <a:ext cx="8382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13585</xdr:rowOff>
    </xdr:from>
    <xdr:to>
      <xdr:col>19</xdr:col>
      <xdr:colOff>177800</xdr:colOff>
      <xdr:row>97</xdr:row>
      <xdr:rowOff>63929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44235"/>
          <a:ext cx="889000" cy="5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13585</xdr:rowOff>
    </xdr:from>
    <xdr:to>
      <xdr:col>15</xdr:col>
      <xdr:colOff>50800</xdr:colOff>
      <xdr:row>97</xdr:row>
      <xdr:rowOff>161012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44235"/>
          <a:ext cx="889000" cy="14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136675</xdr:rowOff>
    </xdr:from>
    <xdr:to>
      <xdr:col>10</xdr:col>
      <xdr:colOff>114300</xdr:colOff>
      <xdr:row>97</xdr:row>
      <xdr:rowOff>161012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767325"/>
          <a:ext cx="889000" cy="2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40</xdr:rowOff>
    </xdr:from>
    <xdr:to>
      <xdr:col>10</xdr:col>
      <xdr:colOff>165100</xdr:colOff>
      <xdr:row>98</xdr:row>
      <xdr:rowOff>101640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8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92767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89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9517</xdr:rowOff>
    </xdr:from>
    <xdr:to>
      <xdr:col>6</xdr:col>
      <xdr:colOff>38100</xdr:colOff>
      <xdr:row>98</xdr:row>
      <xdr:rowOff>111117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81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102244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9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3429</xdr:rowOff>
    </xdr:from>
    <xdr:to>
      <xdr:col>24</xdr:col>
      <xdr:colOff>114300</xdr:colOff>
      <xdr:row>97</xdr:row>
      <xdr:rowOff>105029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3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153306</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1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13129</xdr:rowOff>
    </xdr:from>
    <xdr:to>
      <xdr:col>20</xdr:col>
      <xdr:colOff>38100</xdr:colOff>
      <xdr:row>97</xdr:row>
      <xdr:rowOff>114729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105856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73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134235</xdr:rowOff>
    </xdr:from>
    <xdr:to>
      <xdr:col>15</xdr:col>
      <xdr:colOff>101600</xdr:colOff>
      <xdr:row>97</xdr:row>
      <xdr:rowOff>64385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55512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68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110212</xdr:rowOff>
    </xdr:from>
    <xdr:to>
      <xdr:col>10</xdr:col>
      <xdr:colOff>165100</xdr:colOff>
      <xdr:row>98</xdr:row>
      <xdr:rowOff>40362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56889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5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85875</xdr:rowOff>
    </xdr:from>
    <xdr:to>
      <xdr:col>6</xdr:col>
      <xdr:colOff>38100</xdr:colOff>
      <xdr:row>98</xdr:row>
      <xdr:rowOff>16025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1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32552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49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121968</xdr:rowOff>
    </xdr:from>
    <xdr:to>
      <xdr:col>55</xdr:col>
      <xdr:colOff>0</xdr:colOff>
      <xdr:row>35</xdr:row>
      <xdr:rowOff>2254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5951268"/>
          <a:ext cx="838200" cy="5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2254</xdr:rowOff>
    </xdr:from>
    <xdr:to>
      <xdr:col>50</xdr:col>
      <xdr:colOff>114300</xdr:colOff>
      <xdr:row>35</xdr:row>
      <xdr:rowOff>5516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003004"/>
          <a:ext cx="889000" cy="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125047</xdr:rowOff>
    </xdr:from>
    <xdr:to>
      <xdr:col>45</xdr:col>
      <xdr:colOff>177800</xdr:colOff>
      <xdr:row>35</xdr:row>
      <xdr:rowOff>5516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439997"/>
          <a:ext cx="889000" cy="56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125047</xdr:rowOff>
    </xdr:from>
    <xdr:to>
      <xdr:col>41</xdr:col>
      <xdr:colOff>50800</xdr:colOff>
      <xdr:row>35</xdr:row>
      <xdr:rowOff>77090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439997"/>
          <a:ext cx="889000" cy="63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143482</xdr:rowOff>
    </xdr:from>
    <xdr:to>
      <xdr:col>41</xdr:col>
      <xdr:colOff>101600</xdr:colOff>
      <xdr:row>35</xdr:row>
      <xdr:rowOff>73632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64759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06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77017</xdr:rowOff>
    </xdr:from>
    <xdr:to>
      <xdr:col>36</xdr:col>
      <xdr:colOff>165100</xdr:colOff>
      <xdr:row>38</xdr:row>
      <xdr:rowOff>7167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169743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5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71168</xdr:rowOff>
    </xdr:from>
    <xdr:to>
      <xdr:col>55</xdr:col>
      <xdr:colOff>50800</xdr:colOff>
      <xdr:row>35</xdr:row>
      <xdr:rowOff>1318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90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94045</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75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122904</xdr:rowOff>
    </xdr:from>
    <xdr:to>
      <xdr:col>50</xdr:col>
      <xdr:colOff>165100</xdr:colOff>
      <xdr:row>35</xdr:row>
      <xdr:rowOff>53054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9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69581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72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126166</xdr:rowOff>
    </xdr:from>
    <xdr:to>
      <xdr:col>46</xdr:col>
      <xdr:colOff>38100</xdr:colOff>
      <xdr:row>35</xdr:row>
      <xdr:rowOff>56316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59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72843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573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74247</xdr:rowOff>
    </xdr:from>
    <xdr:to>
      <xdr:col>41</xdr:col>
      <xdr:colOff>101600</xdr:colOff>
      <xdr:row>32</xdr:row>
      <xdr:rowOff>4397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3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20924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16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26290</xdr:rowOff>
    </xdr:from>
    <xdr:to>
      <xdr:col>36</xdr:col>
      <xdr:colOff>165100</xdr:colOff>
      <xdr:row>35</xdr:row>
      <xdr:rowOff>127890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0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144417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80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80664</xdr:rowOff>
    </xdr:from>
    <xdr:to>
      <xdr:col>55</xdr:col>
      <xdr:colOff>0</xdr:colOff>
      <xdr:row>56</xdr:row>
      <xdr:rowOff>11730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510414"/>
          <a:ext cx="838200" cy="10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56760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86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12684</xdr:rowOff>
    </xdr:from>
    <xdr:to>
      <xdr:col>50</xdr:col>
      <xdr:colOff>114300</xdr:colOff>
      <xdr:row>56</xdr:row>
      <xdr:rowOff>11730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270984"/>
          <a:ext cx="889000" cy="34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108062</xdr:rowOff>
    </xdr:from>
    <xdr:to>
      <xdr:col>45</xdr:col>
      <xdr:colOff>177800</xdr:colOff>
      <xdr:row>54</xdr:row>
      <xdr:rowOff>12684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023462"/>
          <a:ext cx="889000" cy="24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6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108062</xdr:rowOff>
    </xdr:from>
    <xdr:to>
      <xdr:col>41</xdr:col>
      <xdr:colOff>50800</xdr:colOff>
      <xdr:row>55</xdr:row>
      <xdr:rowOff>142357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023462"/>
          <a:ext cx="889000" cy="54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52627</xdr:rowOff>
    </xdr:from>
    <xdr:to>
      <xdr:col>41</xdr:col>
      <xdr:colOff>101600</xdr:colOff>
      <xdr:row>55</xdr:row>
      <xdr:rowOff>154227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145354</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5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62719</xdr:rowOff>
    </xdr:from>
    <xdr:to>
      <xdr:col>36</xdr:col>
      <xdr:colOff>165100</xdr:colOff>
      <xdr:row>55</xdr:row>
      <xdr:rowOff>164319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9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9396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26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29864</xdr:rowOff>
    </xdr:from>
    <xdr:to>
      <xdr:col>55</xdr:col>
      <xdr:colOff>50800</xdr:colOff>
      <xdr:row>55</xdr:row>
      <xdr:rowOff>131464</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4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52741</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31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132380</xdr:rowOff>
    </xdr:from>
    <xdr:to>
      <xdr:col>50</xdr:col>
      <xdr:colOff>165100</xdr:colOff>
      <xdr:row>56</xdr:row>
      <xdr:rowOff>62530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5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53657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5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133334</xdr:rowOff>
    </xdr:from>
    <xdr:to>
      <xdr:col>46</xdr:col>
      <xdr:colOff>38100</xdr:colOff>
      <xdr:row>54</xdr:row>
      <xdr:rowOff>63484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22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80011</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899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57262</xdr:rowOff>
    </xdr:from>
    <xdr:to>
      <xdr:col>41</xdr:col>
      <xdr:colOff>101600</xdr:colOff>
      <xdr:row>52</xdr:row>
      <xdr:rowOff>158862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897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3939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874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91557</xdr:rowOff>
    </xdr:from>
    <xdr:to>
      <xdr:col>36</xdr:col>
      <xdr:colOff>165100</xdr:colOff>
      <xdr:row>56</xdr:row>
      <xdr:rowOff>21707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52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12834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1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151079</xdr:rowOff>
    </xdr:from>
    <xdr:to>
      <xdr:col>55</xdr:col>
      <xdr:colOff>0</xdr:colOff>
      <xdr:row>78</xdr:row>
      <xdr:rowOff>18745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52729"/>
          <a:ext cx="838200" cy="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169393</xdr:rowOff>
    </xdr:from>
    <xdr:to>
      <xdr:col>50</xdr:col>
      <xdr:colOff>114300</xdr:colOff>
      <xdr:row>78</xdr:row>
      <xdr:rowOff>18745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2685243"/>
          <a:ext cx="889000" cy="70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141808</xdr:rowOff>
    </xdr:from>
    <xdr:to>
      <xdr:col>45</xdr:col>
      <xdr:colOff>177800</xdr:colOff>
      <xdr:row>73</xdr:row>
      <xdr:rowOff>169393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2486208"/>
          <a:ext cx="889000" cy="19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24440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141808</xdr:rowOff>
    </xdr:from>
    <xdr:to>
      <xdr:col>41</xdr:col>
      <xdr:colOff>50800</xdr:colOff>
      <xdr:row>78</xdr:row>
      <xdr:rowOff>150127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2486208"/>
          <a:ext cx="889000" cy="103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63627</xdr:rowOff>
    </xdr:from>
    <xdr:to>
      <xdr:col>41</xdr:col>
      <xdr:colOff>101600</xdr:colOff>
      <xdr:row>77</xdr:row>
      <xdr:rowOff>165227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156354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72822</xdr:rowOff>
    </xdr:from>
    <xdr:to>
      <xdr:col>36</xdr:col>
      <xdr:colOff>165100</xdr:colOff>
      <xdr:row>78</xdr:row>
      <xdr:rowOff>2972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19499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100279</xdr:rowOff>
    </xdr:from>
    <xdr:to>
      <xdr:col>55</xdr:col>
      <xdr:colOff>50800</xdr:colOff>
      <xdr:row>78</xdr:row>
      <xdr:rowOff>30429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0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78706</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8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139395</xdr:rowOff>
    </xdr:from>
    <xdr:to>
      <xdr:col>50</xdr:col>
      <xdr:colOff>165100</xdr:colOff>
      <xdr:row>78</xdr:row>
      <xdr:rowOff>69545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4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60672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3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118593</xdr:rowOff>
    </xdr:from>
    <xdr:to>
      <xdr:col>46</xdr:col>
      <xdr:colOff>38100</xdr:colOff>
      <xdr:row>74</xdr:row>
      <xdr:rowOff>48743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6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65270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40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91008</xdr:rowOff>
    </xdr:from>
    <xdr:to>
      <xdr:col>41</xdr:col>
      <xdr:colOff>101600</xdr:colOff>
      <xdr:row>73</xdr:row>
      <xdr:rowOff>21158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43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37685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21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99327</xdr:rowOff>
    </xdr:from>
    <xdr:to>
      <xdr:col>36</xdr:col>
      <xdr:colOff>165100</xdr:colOff>
      <xdr:row>79</xdr:row>
      <xdr:rowOff>29477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20604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56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135813</xdr:rowOff>
    </xdr:from>
    <xdr:to>
      <xdr:col>55</xdr:col>
      <xdr:colOff>0</xdr:colOff>
      <xdr:row>96</xdr:row>
      <xdr:rowOff>92838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423563"/>
          <a:ext cx="838200" cy="12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92838</xdr:rowOff>
    </xdr:from>
    <xdr:to>
      <xdr:col>50</xdr:col>
      <xdr:colOff>114300</xdr:colOff>
      <xdr:row>96</xdr:row>
      <xdr:rowOff>103453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552038"/>
          <a:ext cx="889000" cy="1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52950</xdr:rowOff>
    </xdr:from>
    <xdr:to>
      <xdr:col>45</xdr:col>
      <xdr:colOff>177800</xdr:colOff>
      <xdr:row>96</xdr:row>
      <xdr:rowOff>103453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340700"/>
          <a:ext cx="889000" cy="22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52950</xdr:rowOff>
    </xdr:from>
    <xdr:to>
      <xdr:col>41</xdr:col>
      <xdr:colOff>50800</xdr:colOff>
      <xdr:row>96</xdr:row>
      <xdr:rowOff>81307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340700"/>
          <a:ext cx="889000" cy="19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35782</xdr:rowOff>
    </xdr:from>
    <xdr:to>
      <xdr:col>41</xdr:col>
      <xdr:colOff>101600</xdr:colOff>
      <xdr:row>96</xdr:row>
      <xdr:rowOff>137382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9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128509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5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37565</xdr:rowOff>
    </xdr:from>
    <xdr:to>
      <xdr:col>36</xdr:col>
      <xdr:colOff>165100</xdr:colOff>
      <xdr:row>96</xdr:row>
      <xdr:rowOff>139165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9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130292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8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85013</xdr:rowOff>
    </xdr:from>
    <xdr:to>
      <xdr:col>55</xdr:col>
      <xdr:colOff>50800</xdr:colOff>
      <xdr:row>96</xdr:row>
      <xdr:rowOff>15163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37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107890</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22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42038</xdr:rowOff>
    </xdr:from>
    <xdr:to>
      <xdr:col>50</xdr:col>
      <xdr:colOff>165100</xdr:colOff>
      <xdr:row>96</xdr:row>
      <xdr:rowOff>143638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50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134765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9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52653</xdr:rowOff>
    </xdr:from>
    <xdr:to>
      <xdr:col>46</xdr:col>
      <xdr:colOff>38100</xdr:colOff>
      <xdr:row>96</xdr:row>
      <xdr:rowOff>154253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51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145380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0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2150</xdr:rowOff>
    </xdr:from>
    <xdr:to>
      <xdr:col>41</xdr:col>
      <xdr:colOff>101600</xdr:colOff>
      <xdr:row>95</xdr:row>
      <xdr:rowOff>103750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28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120277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06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30507</xdr:rowOff>
    </xdr:from>
    <xdr:to>
      <xdr:col>36</xdr:col>
      <xdr:colOff>165100</xdr:colOff>
      <xdr:row>96</xdr:row>
      <xdr:rowOff>132107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48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148634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6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75692</xdr:rowOff>
    </xdr:from>
    <xdr:to>
      <xdr:col>85</xdr:col>
      <xdr:colOff>127000</xdr:colOff>
      <xdr:row>38</xdr:row>
      <xdr:rowOff>113335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247892"/>
          <a:ext cx="838200" cy="38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0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113335</xdr:rowOff>
    </xdr:from>
    <xdr:to>
      <xdr:col>81</xdr:col>
      <xdr:colOff>50800</xdr:colOff>
      <xdr:row>38</xdr:row>
      <xdr:rowOff>114402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28435"/>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114402</xdr:rowOff>
    </xdr:from>
    <xdr:to>
      <xdr:col>76</xdr:col>
      <xdr:colOff>114300</xdr:colOff>
      <xdr:row>39</xdr:row>
      <xdr:rowOff>25895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29502"/>
          <a:ext cx="889000" cy="8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161455</xdr:rowOff>
    </xdr:from>
    <xdr:to>
      <xdr:col>71</xdr:col>
      <xdr:colOff>177800</xdr:colOff>
      <xdr:row>39</xdr:row>
      <xdr:rowOff>25895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5990755"/>
          <a:ext cx="889000" cy="72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24892</xdr:rowOff>
    </xdr:from>
    <xdr:to>
      <xdr:col>85</xdr:col>
      <xdr:colOff>177800</xdr:colOff>
      <xdr:row>36</xdr:row>
      <xdr:rowOff>126492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47769</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04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62535</xdr:rowOff>
    </xdr:from>
    <xdr:to>
      <xdr:col>81</xdr:col>
      <xdr:colOff>101600</xdr:colOff>
      <xdr:row>38</xdr:row>
      <xdr:rowOff>164135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155262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63602</xdr:rowOff>
    </xdr:from>
    <xdr:to>
      <xdr:col>76</xdr:col>
      <xdr:colOff>165100</xdr:colOff>
      <xdr:row>38</xdr:row>
      <xdr:rowOff>165202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7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156329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7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146545</xdr:rowOff>
    </xdr:from>
    <xdr:to>
      <xdr:col>72</xdr:col>
      <xdr:colOff>38100</xdr:colOff>
      <xdr:row>39</xdr:row>
      <xdr:rowOff>76695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67822</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754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110655</xdr:rowOff>
    </xdr:from>
    <xdr:to>
      <xdr:col>67</xdr:col>
      <xdr:colOff>101600</xdr:colOff>
      <xdr:row>35</xdr:row>
      <xdr:rowOff>40805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593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57332</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7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142583</xdr:rowOff>
    </xdr:from>
    <xdr:to>
      <xdr:col>85</xdr:col>
      <xdr:colOff>127000</xdr:colOff>
      <xdr:row>74</xdr:row>
      <xdr:rowOff>85547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658433"/>
          <a:ext cx="838200" cy="11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85547</xdr:rowOff>
    </xdr:from>
    <xdr:to>
      <xdr:col>81</xdr:col>
      <xdr:colOff>50800</xdr:colOff>
      <xdr:row>74</xdr:row>
      <xdr:rowOff>140945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2772847"/>
          <a:ext cx="8890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140945</xdr:rowOff>
    </xdr:from>
    <xdr:to>
      <xdr:col>76</xdr:col>
      <xdr:colOff>114300</xdr:colOff>
      <xdr:row>75</xdr:row>
      <xdr:rowOff>41402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2828245"/>
          <a:ext cx="889000" cy="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41402</xdr:rowOff>
    </xdr:from>
    <xdr:to>
      <xdr:col>71</xdr:col>
      <xdr:colOff>177800</xdr:colOff>
      <xdr:row>75</xdr:row>
      <xdr:rowOff>150710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2900152"/>
          <a:ext cx="889000" cy="10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20865</xdr:rowOff>
    </xdr:from>
    <xdr:to>
      <xdr:col>72</xdr:col>
      <xdr:colOff>38100</xdr:colOff>
      <xdr:row>77</xdr:row>
      <xdr:rowOff>122465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113592</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31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63449</xdr:rowOff>
    </xdr:from>
    <xdr:to>
      <xdr:col>67</xdr:col>
      <xdr:colOff>101600</xdr:colOff>
      <xdr:row>77</xdr:row>
      <xdr:rowOff>165049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156176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35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91783</xdr:rowOff>
    </xdr:from>
    <xdr:to>
      <xdr:col>85</xdr:col>
      <xdr:colOff>177800</xdr:colOff>
      <xdr:row>74</xdr:row>
      <xdr:rowOff>21933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6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114660</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45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34747</xdr:rowOff>
    </xdr:from>
    <xdr:to>
      <xdr:col>81</xdr:col>
      <xdr:colOff>101600</xdr:colOff>
      <xdr:row>74</xdr:row>
      <xdr:rowOff>136347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7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152874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4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90145</xdr:rowOff>
    </xdr:from>
    <xdr:to>
      <xdr:col>76</xdr:col>
      <xdr:colOff>165100</xdr:colOff>
      <xdr:row>75</xdr:row>
      <xdr:rowOff>20295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77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36822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55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162052</xdr:rowOff>
    </xdr:from>
    <xdr:to>
      <xdr:col>72</xdr:col>
      <xdr:colOff>38100</xdr:colOff>
      <xdr:row>75</xdr:row>
      <xdr:rowOff>92202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84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108729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62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99911</xdr:rowOff>
    </xdr:from>
    <xdr:to>
      <xdr:col>67</xdr:col>
      <xdr:colOff>101600</xdr:colOff>
      <xdr:row>76</xdr:row>
      <xdr:rowOff>30060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958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46588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7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65393</xdr:rowOff>
    </xdr:from>
    <xdr:to>
      <xdr:col>85</xdr:col>
      <xdr:colOff>127000</xdr:colOff>
      <xdr:row>98</xdr:row>
      <xdr:rowOff>104308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67493"/>
          <a:ext cx="838200" cy="3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33662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3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30364</xdr:rowOff>
    </xdr:from>
    <xdr:to>
      <xdr:col>81</xdr:col>
      <xdr:colOff>50800</xdr:colOff>
      <xdr:row>98</xdr:row>
      <xdr:rowOff>65393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32464"/>
          <a:ext cx="889000" cy="3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133400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30364</xdr:rowOff>
    </xdr:from>
    <xdr:to>
      <xdr:col>76</xdr:col>
      <xdr:colOff>114300</xdr:colOff>
      <xdr:row>98</xdr:row>
      <xdr:rowOff>51811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32464"/>
          <a:ext cx="889000" cy="2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164401</xdr:rowOff>
    </xdr:from>
    <xdr:to>
      <xdr:col>71</xdr:col>
      <xdr:colOff>177800</xdr:colOff>
      <xdr:row>98</xdr:row>
      <xdr:rowOff>51811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795051"/>
          <a:ext cx="889000" cy="5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84046</xdr:rowOff>
    </xdr:from>
    <xdr:to>
      <xdr:col>72</xdr:col>
      <xdr:colOff>38100</xdr:colOff>
      <xdr:row>99</xdr:row>
      <xdr:rowOff>14196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5323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7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106609</xdr:rowOff>
    </xdr:from>
    <xdr:to>
      <xdr:col>67</xdr:col>
      <xdr:colOff>101600</xdr:colOff>
      <xdr:row>99</xdr:row>
      <xdr:rowOff>36759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27886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53508</xdr:rowOff>
    </xdr:from>
    <xdr:to>
      <xdr:col>85</xdr:col>
      <xdr:colOff>177800</xdr:colOff>
      <xdr:row>98</xdr:row>
      <xdr:rowOff>155108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5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12885</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64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14593</xdr:rowOff>
    </xdr:from>
    <xdr:to>
      <xdr:col>81</xdr:col>
      <xdr:colOff>101600</xdr:colOff>
      <xdr:row>98</xdr:row>
      <xdr:rowOff>116193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132720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151014</xdr:rowOff>
    </xdr:from>
    <xdr:to>
      <xdr:col>76</xdr:col>
      <xdr:colOff>165100</xdr:colOff>
      <xdr:row>98</xdr:row>
      <xdr:rowOff>81164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78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97691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5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1011</xdr:rowOff>
    </xdr:from>
    <xdr:to>
      <xdr:col>72</xdr:col>
      <xdr:colOff>38100</xdr:colOff>
      <xdr:row>98</xdr:row>
      <xdr:rowOff>102611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119138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7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113601</xdr:rowOff>
    </xdr:from>
    <xdr:to>
      <xdr:col>67</xdr:col>
      <xdr:colOff>101600</xdr:colOff>
      <xdr:row>98</xdr:row>
      <xdr:rowOff>43751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7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60278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1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89248</xdr:rowOff>
    </xdr:from>
    <xdr:to>
      <xdr:col>116</xdr:col>
      <xdr:colOff>63500</xdr:colOff>
      <xdr:row>37</xdr:row>
      <xdr:rowOff>55530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5404198"/>
          <a:ext cx="838200" cy="99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137348</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480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55530</xdr:rowOff>
    </xdr:from>
    <xdr:to>
      <xdr:col>111</xdr:col>
      <xdr:colOff>177800</xdr:colOff>
      <xdr:row>37</xdr:row>
      <xdr:rowOff>63714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399180"/>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84015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58547</xdr:rowOff>
    </xdr:from>
    <xdr:to>
      <xdr:col>107</xdr:col>
      <xdr:colOff>50800</xdr:colOff>
      <xdr:row>37</xdr:row>
      <xdr:rowOff>63714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402197"/>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96748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4026</xdr:rowOff>
    </xdr:from>
    <xdr:to>
      <xdr:col>102</xdr:col>
      <xdr:colOff>114300</xdr:colOff>
      <xdr:row>37</xdr:row>
      <xdr:rowOff>58547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176226"/>
          <a:ext cx="889000" cy="22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155308</xdr:rowOff>
    </xdr:from>
    <xdr:to>
      <xdr:col>102</xdr:col>
      <xdr:colOff>165100</xdr:colOff>
      <xdr:row>38</xdr:row>
      <xdr:rowOff>85458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49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76585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59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160543</xdr:rowOff>
    </xdr:from>
    <xdr:to>
      <xdr:col>98</xdr:col>
      <xdr:colOff>38100</xdr:colOff>
      <xdr:row>38</xdr:row>
      <xdr:rowOff>90693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0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81820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59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38448</xdr:rowOff>
    </xdr:from>
    <xdr:to>
      <xdr:col>116</xdr:col>
      <xdr:colOff>114300</xdr:colOff>
      <xdr:row>31</xdr:row>
      <xdr:rowOff>140048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535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162925</xdr:rowOff>
    </xdr:from>
    <xdr:ext cx="534377"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530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4730</xdr:rowOff>
    </xdr:from>
    <xdr:to>
      <xdr:col>112</xdr:col>
      <xdr:colOff>38100</xdr:colOff>
      <xdr:row>37</xdr:row>
      <xdr:rowOff>106330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3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122857</xdr:rowOff>
    </xdr:from>
    <xdr:ext cx="534377"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56111" y="612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12914</xdr:rowOff>
    </xdr:from>
    <xdr:to>
      <xdr:col>107</xdr:col>
      <xdr:colOff>101600</xdr:colOff>
      <xdr:row>37</xdr:row>
      <xdr:rowOff>114514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35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131041</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67111" y="613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7747</xdr:rowOff>
    </xdr:from>
    <xdr:to>
      <xdr:col>102</xdr:col>
      <xdr:colOff>165100</xdr:colOff>
      <xdr:row>37</xdr:row>
      <xdr:rowOff>109347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3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125874</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278111" y="612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124676</xdr:rowOff>
    </xdr:from>
    <xdr:to>
      <xdr:col>98</xdr:col>
      <xdr:colOff>38100</xdr:colOff>
      <xdr:row>36</xdr:row>
      <xdr:rowOff>54826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12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71353</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389111" y="590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35611</xdr:rowOff>
    </xdr:from>
    <xdr:to>
      <xdr:col>116</xdr:col>
      <xdr:colOff>63500</xdr:colOff>
      <xdr:row>59</xdr:row>
      <xdr:rowOff>39135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51161"/>
          <a:ext cx="8382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30924</xdr:rowOff>
    </xdr:from>
    <xdr:to>
      <xdr:col>111</xdr:col>
      <xdr:colOff>177800</xdr:colOff>
      <xdr:row>59</xdr:row>
      <xdr:rowOff>35611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46474"/>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28925</xdr:rowOff>
    </xdr:from>
    <xdr:to>
      <xdr:col>107</xdr:col>
      <xdr:colOff>50800</xdr:colOff>
      <xdr:row>59</xdr:row>
      <xdr:rowOff>30924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44475"/>
          <a:ext cx="8890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27115</xdr:rowOff>
    </xdr:from>
    <xdr:to>
      <xdr:col>102</xdr:col>
      <xdr:colOff>114300</xdr:colOff>
      <xdr:row>59</xdr:row>
      <xdr:rowOff>28925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42665"/>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51867</xdr:rowOff>
    </xdr:from>
    <xdr:to>
      <xdr:col>102</xdr:col>
      <xdr:colOff>165100</xdr:colOff>
      <xdr:row>58</xdr:row>
      <xdr:rowOff>153467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169994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70745</xdr:rowOff>
    </xdr:from>
    <xdr:to>
      <xdr:col>98</xdr:col>
      <xdr:colOff>38100</xdr:colOff>
      <xdr:row>59</xdr:row>
      <xdr:rowOff>895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17422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9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159785</xdr:rowOff>
    </xdr:from>
    <xdr:to>
      <xdr:col>116</xdr:col>
      <xdr:colOff>114300</xdr:colOff>
      <xdr:row>59</xdr:row>
      <xdr:rowOff>89935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74712</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18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156261</xdr:rowOff>
    </xdr:from>
    <xdr:to>
      <xdr:col>112</xdr:col>
      <xdr:colOff>38100</xdr:colOff>
      <xdr:row>59</xdr:row>
      <xdr:rowOff>86411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77538</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93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151574</xdr:rowOff>
    </xdr:from>
    <xdr:to>
      <xdr:col>107</xdr:col>
      <xdr:colOff>101600</xdr:colOff>
      <xdr:row>59</xdr:row>
      <xdr:rowOff>81724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72851</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88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149575</xdr:rowOff>
    </xdr:from>
    <xdr:to>
      <xdr:col>102</xdr:col>
      <xdr:colOff>165100</xdr:colOff>
      <xdr:row>59</xdr:row>
      <xdr:rowOff>79725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9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70852</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86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147765</xdr:rowOff>
    </xdr:from>
    <xdr:to>
      <xdr:col>98</xdr:col>
      <xdr:colOff>38100</xdr:colOff>
      <xdr:row>59</xdr:row>
      <xdr:rowOff>77915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9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69042</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84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132442</xdr:rowOff>
    </xdr:from>
    <xdr:to>
      <xdr:col>116</xdr:col>
      <xdr:colOff>63500</xdr:colOff>
      <xdr:row>74</xdr:row>
      <xdr:rowOff>151168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648292"/>
          <a:ext cx="838200" cy="19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151168</xdr:rowOff>
    </xdr:from>
    <xdr:to>
      <xdr:col>111</xdr:col>
      <xdr:colOff>177800</xdr:colOff>
      <xdr:row>74</xdr:row>
      <xdr:rowOff>156007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838468"/>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140653</xdr:rowOff>
    </xdr:from>
    <xdr:to>
      <xdr:col>107</xdr:col>
      <xdr:colOff>50800</xdr:colOff>
      <xdr:row>74</xdr:row>
      <xdr:rowOff>156007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827953"/>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140653</xdr:rowOff>
    </xdr:from>
    <xdr:to>
      <xdr:col>102</xdr:col>
      <xdr:colOff>114300</xdr:colOff>
      <xdr:row>75</xdr:row>
      <xdr:rowOff>24390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827953"/>
          <a:ext cx="889000" cy="5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81642</xdr:rowOff>
    </xdr:from>
    <xdr:to>
      <xdr:col>116</xdr:col>
      <xdr:colOff>114300</xdr:colOff>
      <xdr:row>74</xdr:row>
      <xdr:rowOff>11792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59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104519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4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100368</xdr:rowOff>
    </xdr:from>
    <xdr:to>
      <xdr:col>112</xdr:col>
      <xdr:colOff>38100</xdr:colOff>
      <xdr:row>75</xdr:row>
      <xdr:rowOff>30518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7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47045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56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105207</xdr:rowOff>
    </xdr:from>
    <xdr:to>
      <xdr:col>107</xdr:col>
      <xdr:colOff>101600</xdr:colOff>
      <xdr:row>75</xdr:row>
      <xdr:rowOff>35357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79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51884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6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89853</xdr:rowOff>
    </xdr:from>
    <xdr:to>
      <xdr:col>102</xdr:col>
      <xdr:colOff>165100</xdr:colOff>
      <xdr:row>75</xdr:row>
      <xdr:rowOff>20003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7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36530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55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145040</xdr:rowOff>
    </xdr:from>
    <xdr:to>
      <xdr:col>98</xdr:col>
      <xdr:colOff>38100</xdr:colOff>
      <xdr:row>75</xdr:row>
      <xdr:rowOff>75190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91717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0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937,071</a:t>
          </a:r>
          <a:r>
            <a:rPr kumimoji="1" lang="ja-JP" altLang="en-US" sz="1300">
              <a:latin typeface="ＭＳ Ｐゴシック" panose="020B0600070205080204" pitchFamily="50" charset="-128"/>
              <a:ea typeface="ＭＳ Ｐゴシック" panose="020B0600070205080204" pitchFamily="50" charset="-128"/>
            </a:rPr>
            <a:t>円で、「扶助費」「貸付金」を除いて類似団体平均を上回っている。これは当市が合併団体であり、市域面積が広大で集落が点在していることなどから、類似団体と比べて行政コストが高くなっていることが要因だと考えられる。</a:t>
          </a:r>
        </a:p>
        <a:p>
          <a:r>
            <a:rPr kumimoji="1" lang="ja-JP" altLang="en-US" sz="1300">
              <a:latin typeface="ＭＳ Ｐゴシック" panose="020B0600070205080204" pitchFamily="50" charset="-128"/>
              <a:ea typeface="ＭＳ Ｐゴシック" panose="020B0600070205080204" pitchFamily="50" charset="-128"/>
            </a:rPr>
            <a:t>「投資及び出資金」「繰出金」が大幅に増加したが一時的なものである。「投資及び出資金」は水道事業会計で実施した簡易水道事業債の繰上償還に対する繰出、「繰出金」は国民健康保険直営診療所の新築に対する繰出が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「災害復旧事業費」は、台風７号により公共施設や農地農業用施設が大きな被害を受けたため増額した。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「補助費等」は類似団体平均を大きく上回っている。一部事務組合である南但広域行政事務組合及び公立八鹿病院組合への負担金の影響が大きい。</a:t>
          </a:r>
        </a:p>
        <a:p>
          <a:r>
            <a:rPr kumimoji="1" lang="ja-JP" altLang="en-US" sz="1300">
              <a:latin typeface="ＭＳ Ｐゴシック" panose="020B0600070205080204" pitchFamily="50" charset="-128"/>
              <a:ea typeface="ＭＳ Ｐゴシック" panose="020B0600070205080204" pitchFamily="50" charset="-128"/>
            </a:rPr>
            <a:t>行政改革大綱による行財政改革、公共施設等総合管理計画による公共施設等の適正管理及び定員管理計画による職員数の適正化等により、引き続き行政コストの削減に努めていく。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21,489
21,363
422.91
21,002,115
20,136,723
745,608
11,160,286
13,202,863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157727</xdr:rowOff>
    </xdr:from>
    <xdr:to>
      <xdr:col>24</xdr:col>
      <xdr:colOff>63500</xdr:colOff>
      <xdr:row>37</xdr:row>
      <xdr:rowOff>15407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329927"/>
          <a:ext cx="8382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123567</xdr:rowOff>
    </xdr:from>
    <xdr:to>
      <xdr:col>19</xdr:col>
      <xdr:colOff>177800</xdr:colOff>
      <xdr:row>37</xdr:row>
      <xdr:rowOff>15407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295767"/>
          <a:ext cx="889000" cy="6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123567</xdr:rowOff>
    </xdr:from>
    <xdr:to>
      <xdr:col>15</xdr:col>
      <xdr:colOff>50800</xdr:colOff>
      <xdr:row>37</xdr:row>
      <xdr:rowOff>28208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295767"/>
          <a:ext cx="8890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22657</xdr:rowOff>
    </xdr:from>
    <xdr:to>
      <xdr:col>10</xdr:col>
      <xdr:colOff>114300</xdr:colOff>
      <xdr:row>37</xdr:row>
      <xdr:rowOff>28208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366307"/>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94974</xdr:rowOff>
    </xdr:from>
    <xdr:to>
      <xdr:col>10</xdr:col>
      <xdr:colOff>165100</xdr:colOff>
      <xdr:row>38</xdr:row>
      <xdr:rowOff>25124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3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16251</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53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84916</xdr:rowOff>
    </xdr:from>
    <xdr:to>
      <xdr:col>6</xdr:col>
      <xdr:colOff>38100</xdr:colOff>
      <xdr:row>38</xdr:row>
      <xdr:rowOff>15066</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6193</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52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106927</xdr:rowOff>
    </xdr:from>
    <xdr:to>
      <xdr:col>24</xdr:col>
      <xdr:colOff>114300</xdr:colOff>
      <xdr:row>37</xdr:row>
      <xdr:rowOff>37077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27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129804</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3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136057</xdr:rowOff>
    </xdr:from>
    <xdr:to>
      <xdr:col>20</xdr:col>
      <xdr:colOff>38100</xdr:colOff>
      <xdr:row>37</xdr:row>
      <xdr:rowOff>66207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0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82734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08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72767</xdr:rowOff>
    </xdr:from>
    <xdr:to>
      <xdr:col>15</xdr:col>
      <xdr:colOff>101600</xdr:colOff>
      <xdr:row>37</xdr:row>
      <xdr:rowOff>2917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24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19444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02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148858</xdr:rowOff>
    </xdr:from>
    <xdr:to>
      <xdr:col>10</xdr:col>
      <xdr:colOff>165100</xdr:colOff>
      <xdr:row>37</xdr:row>
      <xdr:rowOff>79008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2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95535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09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143307</xdr:rowOff>
    </xdr:from>
    <xdr:to>
      <xdr:col>6</xdr:col>
      <xdr:colOff>38100</xdr:colOff>
      <xdr:row>37</xdr:row>
      <xdr:rowOff>73457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89984</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09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98339</xdr:rowOff>
    </xdr:from>
    <xdr:to>
      <xdr:col>24</xdr:col>
      <xdr:colOff>63500</xdr:colOff>
      <xdr:row>57</xdr:row>
      <xdr:rowOff>109841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70989"/>
          <a:ext cx="838200" cy="1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109841</xdr:rowOff>
    </xdr:from>
    <xdr:to>
      <xdr:col>19</xdr:col>
      <xdr:colOff>177800</xdr:colOff>
      <xdr:row>57</xdr:row>
      <xdr:rowOff>110788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82491"/>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116691</xdr:rowOff>
    </xdr:from>
    <xdr:to>
      <xdr:col>15</xdr:col>
      <xdr:colOff>50800</xdr:colOff>
      <xdr:row>57</xdr:row>
      <xdr:rowOff>110788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17891"/>
          <a:ext cx="889000" cy="16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116691</xdr:rowOff>
    </xdr:from>
    <xdr:to>
      <xdr:col>10</xdr:col>
      <xdr:colOff>114300</xdr:colOff>
      <xdr:row>57</xdr:row>
      <xdr:rowOff>114860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17891"/>
          <a:ext cx="889000" cy="16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152531</xdr:rowOff>
    </xdr:from>
    <xdr:to>
      <xdr:col>10</xdr:col>
      <xdr:colOff>165100</xdr:colOff>
      <xdr:row>57</xdr:row>
      <xdr:rowOff>82681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73808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4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20396</xdr:rowOff>
    </xdr:from>
    <xdr:to>
      <xdr:col>6</xdr:col>
      <xdr:colOff>38100</xdr:colOff>
      <xdr:row>58</xdr:row>
      <xdr:rowOff>121996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6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113123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47539</xdr:rowOff>
    </xdr:from>
    <xdr:to>
      <xdr:col>24</xdr:col>
      <xdr:colOff>114300</xdr:colOff>
      <xdr:row>57</xdr:row>
      <xdr:rowOff>149139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70416</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7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59041</xdr:rowOff>
    </xdr:from>
    <xdr:to>
      <xdr:col>20</xdr:col>
      <xdr:colOff>38100</xdr:colOff>
      <xdr:row>57</xdr:row>
      <xdr:rowOff>160641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3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5718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0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59988</xdr:rowOff>
    </xdr:from>
    <xdr:to>
      <xdr:col>15</xdr:col>
      <xdr:colOff>101600</xdr:colOff>
      <xdr:row>57</xdr:row>
      <xdr:rowOff>161588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3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6665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60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65891</xdr:rowOff>
    </xdr:from>
    <xdr:to>
      <xdr:col>10</xdr:col>
      <xdr:colOff>165100</xdr:colOff>
      <xdr:row>56</xdr:row>
      <xdr:rowOff>167491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6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12568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4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64060</xdr:rowOff>
    </xdr:from>
    <xdr:to>
      <xdr:col>6</xdr:col>
      <xdr:colOff>38100</xdr:colOff>
      <xdr:row>57</xdr:row>
      <xdr:rowOff>165660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10737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1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76400</xdr:rowOff>
    </xdr:from>
    <xdr:to>
      <xdr:col>24</xdr:col>
      <xdr:colOff>63500</xdr:colOff>
      <xdr:row>76</xdr:row>
      <xdr:rowOff>121785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06600"/>
          <a:ext cx="838200" cy="4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109212</xdr:rowOff>
    </xdr:from>
    <xdr:to>
      <xdr:col>19</xdr:col>
      <xdr:colOff>177800</xdr:colOff>
      <xdr:row>76</xdr:row>
      <xdr:rowOff>121785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3941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109212</xdr:rowOff>
    </xdr:from>
    <xdr:to>
      <xdr:col>15</xdr:col>
      <xdr:colOff>50800</xdr:colOff>
      <xdr:row>77</xdr:row>
      <xdr:rowOff>9730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39412"/>
          <a:ext cx="889000" cy="7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9730</xdr:rowOff>
    </xdr:from>
    <xdr:to>
      <xdr:col>10</xdr:col>
      <xdr:colOff>114300</xdr:colOff>
      <xdr:row>77</xdr:row>
      <xdr:rowOff>32730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11380"/>
          <a:ext cx="889000" cy="2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119762</xdr:rowOff>
    </xdr:from>
    <xdr:to>
      <xdr:col>10</xdr:col>
      <xdr:colOff>165100</xdr:colOff>
      <xdr:row>78</xdr:row>
      <xdr:rowOff>49912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2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41039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1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140370</xdr:rowOff>
    </xdr:from>
    <xdr:to>
      <xdr:col>6</xdr:col>
      <xdr:colOff>38100</xdr:colOff>
      <xdr:row>78</xdr:row>
      <xdr:rowOff>70520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61647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3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25600</xdr:rowOff>
    </xdr:from>
    <xdr:to>
      <xdr:col>24</xdr:col>
      <xdr:colOff>114300</xdr:colOff>
      <xdr:row>76</xdr:row>
      <xdr:rowOff>127200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48478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0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70985</xdr:rowOff>
    </xdr:from>
    <xdr:to>
      <xdr:col>20</xdr:col>
      <xdr:colOff>38100</xdr:colOff>
      <xdr:row>77</xdr:row>
      <xdr:rowOff>1135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17663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7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58412</xdr:rowOff>
    </xdr:from>
    <xdr:to>
      <xdr:col>15</xdr:col>
      <xdr:colOff>101600</xdr:colOff>
      <xdr:row>76</xdr:row>
      <xdr:rowOff>160012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5090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6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130380</xdr:rowOff>
    </xdr:from>
    <xdr:to>
      <xdr:col>10</xdr:col>
      <xdr:colOff>165100</xdr:colOff>
      <xdr:row>77</xdr:row>
      <xdr:rowOff>60530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6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77057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153380</xdr:rowOff>
    </xdr:from>
    <xdr:to>
      <xdr:col>6</xdr:col>
      <xdr:colOff>38100</xdr:colOff>
      <xdr:row>77</xdr:row>
      <xdr:rowOff>83530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100058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140866</xdr:rowOff>
    </xdr:from>
    <xdr:to>
      <xdr:col>24</xdr:col>
      <xdr:colOff>63500</xdr:colOff>
      <xdr:row>94</xdr:row>
      <xdr:rowOff>80059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742816"/>
          <a:ext cx="838200" cy="45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28647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1428</xdr:rowOff>
    </xdr:from>
    <xdr:to>
      <xdr:col>19</xdr:col>
      <xdr:colOff>177800</xdr:colOff>
      <xdr:row>94</xdr:row>
      <xdr:rowOff>80059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117728"/>
          <a:ext cx="889000" cy="7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7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45608</xdr:rowOff>
    </xdr:from>
    <xdr:to>
      <xdr:col>15</xdr:col>
      <xdr:colOff>50800</xdr:colOff>
      <xdr:row>94</xdr:row>
      <xdr:rowOff>1428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5990458"/>
          <a:ext cx="889000" cy="12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111219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45608</xdr:rowOff>
    </xdr:from>
    <xdr:to>
      <xdr:col>10</xdr:col>
      <xdr:colOff>114300</xdr:colOff>
      <xdr:row>94</xdr:row>
      <xdr:rowOff>159764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990458"/>
          <a:ext cx="889000" cy="28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140670</xdr:rowOff>
    </xdr:from>
    <xdr:to>
      <xdr:col>10</xdr:col>
      <xdr:colOff>165100</xdr:colOff>
      <xdr:row>97</xdr:row>
      <xdr:rowOff>70820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61947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9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145684</xdr:rowOff>
    </xdr:from>
    <xdr:to>
      <xdr:col>6</xdr:col>
      <xdr:colOff>38100</xdr:colOff>
      <xdr:row>97</xdr:row>
      <xdr:rowOff>75834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66961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90066</xdr:rowOff>
    </xdr:from>
    <xdr:to>
      <xdr:col>24</xdr:col>
      <xdr:colOff>114300</xdr:colOff>
      <xdr:row>92</xdr:row>
      <xdr:rowOff>20216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69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112943</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54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29259</xdr:rowOff>
    </xdr:from>
    <xdr:to>
      <xdr:col>20</xdr:col>
      <xdr:colOff>38100</xdr:colOff>
      <xdr:row>94</xdr:row>
      <xdr:rowOff>130859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147386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92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122078</xdr:rowOff>
    </xdr:from>
    <xdr:to>
      <xdr:col>15</xdr:col>
      <xdr:colOff>101600</xdr:colOff>
      <xdr:row>94</xdr:row>
      <xdr:rowOff>52228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06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68755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84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166258</xdr:rowOff>
    </xdr:from>
    <xdr:to>
      <xdr:col>10</xdr:col>
      <xdr:colOff>165100</xdr:colOff>
      <xdr:row>93</xdr:row>
      <xdr:rowOff>96408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9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112935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71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108964</xdr:rowOff>
    </xdr:from>
    <xdr:to>
      <xdr:col>6</xdr:col>
      <xdr:colOff>38100</xdr:colOff>
      <xdr:row>95</xdr:row>
      <xdr:rowOff>39114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2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55641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0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150673</xdr:rowOff>
    </xdr:from>
    <xdr:to>
      <xdr:col>55</xdr:col>
      <xdr:colOff>0</xdr:colOff>
      <xdr:row>37</xdr:row>
      <xdr:rowOff>164846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94323"/>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148844</xdr:rowOff>
    </xdr:from>
    <xdr:to>
      <xdr:col>50</xdr:col>
      <xdr:colOff>114300</xdr:colOff>
      <xdr:row>37</xdr:row>
      <xdr:rowOff>164846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4924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148844</xdr:rowOff>
    </xdr:from>
    <xdr:to>
      <xdr:col>45</xdr:col>
      <xdr:colOff>177800</xdr:colOff>
      <xdr:row>37</xdr:row>
      <xdr:rowOff>157074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9249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157074</xdr:rowOff>
    </xdr:from>
    <xdr:to>
      <xdr:col>41</xdr:col>
      <xdr:colOff>50800</xdr:colOff>
      <xdr:row>38</xdr:row>
      <xdr:rowOff>12827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00724"/>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12548</xdr:rowOff>
    </xdr:from>
    <xdr:to>
      <xdr:col>41</xdr:col>
      <xdr:colOff>101600</xdr:colOff>
      <xdr:row>37</xdr:row>
      <xdr:rowOff>114148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130675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25807</xdr:rowOff>
    </xdr:from>
    <xdr:to>
      <xdr:col>36</xdr:col>
      <xdr:colOff>165100</xdr:colOff>
      <xdr:row>37</xdr:row>
      <xdr:rowOff>127407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143934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99873</xdr:rowOff>
    </xdr:from>
    <xdr:to>
      <xdr:col>55</xdr:col>
      <xdr:colOff>50800</xdr:colOff>
      <xdr:row>38</xdr:row>
      <xdr:rowOff>30023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122750</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94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114046</xdr:rowOff>
    </xdr:from>
    <xdr:to>
      <xdr:col>50</xdr:col>
      <xdr:colOff>165100</xdr:colOff>
      <xdr:row>38</xdr:row>
      <xdr:rowOff>44196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60723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98044</xdr:rowOff>
    </xdr:from>
    <xdr:to>
      <xdr:col>46</xdr:col>
      <xdr:colOff>38100</xdr:colOff>
      <xdr:row>38</xdr:row>
      <xdr:rowOff>28194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19321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34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106274</xdr:rowOff>
    </xdr:from>
    <xdr:to>
      <xdr:col>41</xdr:col>
      <xdr:colOff>101600</xdr:colOff>
      <xdr:row>38</xdr:row>
      <xdr:rowOff>36424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27550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133477</xdr:rowOff>
    </xdr:from>
    <xdr:to>
      <xdr:col>36</xdr:col>
      <xdr:colOff>165100</xdr:colOff>
      <xdr:row>38</xdr:row>
      <xdr:rowOff>63627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54754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81617</xdr:rowOff>
    </xdr:from>
    <xdr:to>
      <xdr:col>55</xdr:col>
      <xdr:colOff>0</xdr:colOff>
      <xdr:row>54</xdr:row>
      <xdr:rowOff>75120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168467"/>
          <a:ext cx="838200" cy="16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81617</xdr:rowOff>
    </xdr:from>
    <xdr:to>
      <xdr:col>50</xdr:col>
      <xdr:colOff>114300</xdr:colOff>
      <xdr:row>53</xdr:row>
      <xdr:rowOff>148863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168467"/>
          <a:ext cx="889000" cy="6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117487</xdr:rowOff>
    </xdr:from>
    <xdr:to>
      <xdr:col>45</xdr:col>
      <xdr:colOff>177800</xdr:colOff>
      <xdr:row>53</xdr:row>
      <xdr:rowOff>148863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204337"/>
          <a:ext cx="889000" cy="3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144653</xdr:rowOff>
    </xdr:from>
    <xdr:to>
      <xdr:col>41</xdr:col>
      <xdr:colOff>50800</xdr:colOff>
      <xdr:row>53</xdr:row>
      <xdr:rowOff>117487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060053"/>
          <a:ext cx="889000" cy="14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24320</xdr:rowOff>
    </xdr:from>
    <xdr:to>
      <xdr:col>55</xdr:col>
      <xdr:colOff>50800</xdr:colOff>
      <xdr:row>54</xdr:row>
      <xdr:rowOff>125920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28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47197</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13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30817</xdr:rowOff>
    </xdr:from>
    <xdr:to>
      <xdr:col>50</xdr:col>
      <xdr:colOff>165100</xdr:colOff>
      <xdr:row>53</xdr:row>
      <xdr:rowOff>132417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11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148944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89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98063</xdr:rowOff>
    </xdr:from>
    <xdr:to>
      <xdr:col>46</xdr:col>
      <xdr:colOff>38100</xdr:colOff>
      <xdr:row>54</xdr:row>
      <xdr:rowOff>28213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18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44740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96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66687</xdr:rowOff>
    </xdr:from>
    <xdr:to>
      <xdr:col>41</xdr:col>
      <xdr:colOff>101600</xdr:colOff>
      <xdr:row>53</xdr:row>
      <xdr:rowOff>168287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1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13364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892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93853</xdr:rowOff>
    </xdr:from>
    <xdr:to>
      <xdr:col>36</xdr:col>
      <xdr:colOff>165100</xdr:colOff>
      <xdr:row>53</xdr:row>
      <xdr:rowOff>24003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00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40530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878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171247</xdr:rowOff>
    </xdr:from>
    <xdr:to>
      <xdr:col>55</xdr:col>
      <xdr:colOff>0</xdr:colOff>
      <xdr:row>77</xdr:row>
      <xdr:rowOff>18338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01447"/>
          <a:ext cx="838200" cy="1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50271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18338</xdr:rowOff>
    </xdr:from>
    <xdr:to>
      <xdr:col>50</xdr:col>
      <xdr:colOff>114300</xdr:colOff>
      <xdr:row>77</xdr:row>
      <xdr:rowOff>20650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19988"/>
          <a:ext cx="889000" cy="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142418</xdr:rowOff>
    </xdr:from>
    <xdr:to>
      <xdr:col>45</xdr:col>
      <xdr:colOff>177800</xdr:colOff>
      <xdr:row>77</xdr:row>
      <xdr:rowOff>20650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2829718"/>
          <a:ext cx="889000" cy="39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142418</xdr:rowOff>
    </xdr:from>
    <xdr:to>
      <xdr:col>41</xdr:col>
      <xdr:colOff>50800</xdr:colOff>
      <xdr:row>78</xdr:row>
      <xdr:rowOff>12548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829718"/>
          <a:ext cx="889000" cy="5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46038</xdr:rowOff>
    </xdr:from>
    <xdr:to>
      <xdr:col>41</xdr:col>
      <xdr:colOff>101600</xdr:colOff>
      <xdr:row>77</xdr:row>
      <xdr:rowOff>147638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4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138765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4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146862</xdr:rowOff>
    </xdr:from>
    <xdr:to>
      <xdr:col>36</xdr:col>
      <xdr:colOff>165100</xdr:colOff>
      <xdr:row>78</xdr:row>
      <xdr:rowOff>77012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68139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4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120447</xdr:rowOff>
    </xdr:from>
    <xdr:to>
      <xdr:col>55</xdr:col>
      <xdr:colOff>50800</xdr:colOff>
      <xdr:row>77</xdr:row>
      <xdr:rowOff>50597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143324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138988</xdr:rowOff>
    </xdr:from>
    <xdr:to>
      <xdr:col>50</xdr:col>
      <xdr:colOff>165100</xdr:colOff>
      <xdr:row>77</xdr:row>
      <xdr:rowOff>69138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85665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141300</xdr:rowOff>
    </xdr:from>
    <xdr:to>
      <xdr:col>46</xdr:col>
      <xdr:colOff>38100</xdr:colOff>
      <xdr:row>77</xdr:row>
      <xdr:rowOff>71450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87977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4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91618</xdr:rowOff>
    </xdr:from>
    <xdr:to>
      <xdr:col>41</xdr:col>
      <xdr:colOff>101600</xdr:colOff>
      <xdr:row>75</xdr:row>
      <xdr:rowOff>21768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77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38295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5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133198</xdr:rowOff>
    </xdr:from>
    <xdr:to>
      <xdr:col>36</xdr:col>
      <xdr:colOff>165100</xdr:colOff>
      <xdr:row>78</xdr:row>
      <xdr:rowOff>63348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79875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1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169445</xdr:rowOff>
    </xdr:from>
    <xdr:to>
      <xdr:col>55</xdr:col>
      <xdr:colOff>0</xdr:colOff>
      <xdr:row>97</xdr:row>
      <xdr:rowOff>4702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28645"/>
          <a:ext cx="8382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0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114216</xdr:rowOff>
    </xdr:from>
    <xdr:to>
      <xdr:col>50</xdr:col>
      <xdr:colOff>114300</xdr:colOff>
      <xdr:row>97</xdr:row>
      <xdr:rowOff>4702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573416"/>
          <a:ext cx="889000" cy="6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114216</xdr:rowOff>
    </xdr:from>
    <xdr:to>
      <xdr:col>45</xdr:col>
      <xdr:colOff>177800</xdr:colOff>
      <xdr:row>96</xdr:row>
      <xdr:rowOff>138274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73416"/>
          <a:ext cx="889000" cy="2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138274</xdr:rowOff>
    </xdr:from>
    <xdr:to>
      <xdr:col>41</xdr:col>
      <xdr:colOff>50800</xdr:colOff>
      <xdr:row>97</xdr:row>
      <xdr:rowOff>35775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597474"/>
          <a:ext cx="889000" cy="6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154096</xdr:rowOff>
    </xdr:from>
    <xdr:to>
      <xdr:col>41</xdr:col>
      <xdr:colOff>101600</xdr:colOff>
      <xdr:row>97</xdr:row>
      <xdr:rowOff>84246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75373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7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24371</xdr:rowOff>
    </xdr:from>
    <xdr:to>
      <xdr:col>36</xdr:col>
      <xdr:colOff>165100</xdr:colOff>
      <xdr:row>97</xdr:row>
      <xdr:rowOff>125971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5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117098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4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118645</xdr:rowOff>
    </xdr:from>
    <xdr:to>
      <xdr:col>55</xdr:col>
      <xdr:colOff>50800</xdr:colOff>
      <xdr:row>97</xdr:row>
      <xdr:rowOff>48795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141522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125352</xdr:rowOff>
    </xdr:from>
    <xdr:to>
      <xdr:col>50</xdr:col>
      <xdr:colOff>165100</xdr:colOff>
      <xdr:row>97</xdr:row>
      <xdr:rowOff>55502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8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72029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63416</xdr:rowOff>
    </xdr:from>
    <xdr:to>
      <xdr:col>46</xdr:col>
      <xdr:colOff>38100</xdr:colOff>
      <xdr:row>96</xdr:row>
      <xdr:rowOff>165016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2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10093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29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87474</xdr:rowOff>
    </xdr:from>
    <xdr:to>
      <xdr:col>41</xdr:col>
      <xdr:colOff>101600</xdr:colOff>
      <xdr:row>97</xdr:row>
      <xdr:rowOff>17624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4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34151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2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156425</xdr:rowOff>
    </xdr:from>
    <xdr:to>
      <xdr:col>36</xdr:col>
      <xdr:colOff>165100</xdr:colOff>
      <xdr:row>97</xdr:row>
      <xdr:rowOff>86575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1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103102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9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48888</xdr:rowOff>
    </xdr:from>
    <xdr:to>
      <xdr:col>85</xdr:col>
      <xdr:colOff>127000</xdr:colOff>
      <xdr:row>35</xdr:row>
      <xdr:rowOff>106096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049638"/>
          <a:ext cx="838200" cy="5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106096</xdr:rowOff>
    </xdr:from>
    <xdr:to>
      <xdr:col>81</xdr:col>
      <xdr:colOff>50800</xdr:colOff>
      <xdr:row>35</xdr:row>
      <xdr:rowOff>154273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06846"/>
          <a:ext cx="889000" cy="4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128746</xdr:rowOff>
    </xdr:from>
    <xdr:to>
      <xdr:col>76</xdr:col>
      <xdr:colOff>114300</xdr:colOff>
      <xdr:row>35</xdr:row>
      <xdr:rowOff>154273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129496"/>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128746</xdr:rowOff>
    </xdr:from>
    <xdr:to>
      <xdr:col>71</xdr:col>
      <xdr:colOff>177800</xdr:colOff>
      <xdr:row>36</xdr:row>
      <xdr:rowOff>27419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129496"/>
          <a:ext cx="889000" cy="7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82671</xdr:rowOff>
    </xdr:from>
    <xdr:to>
      <xdr:col>72</xdr:col>
      <xdr:colOff>38100</xdr:colOff>
      <xdr:row>37</xdr:row>
      <xdr:rowOff>12821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3948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110046</xdr:rowOff>
    </xdr:from>
    <xdr:to>
      <xdr:col>67</xdr:col>
      <xdr:colOff>101600</xdr:colOff>
      <xdr:row>37</xdr:row>
      <xdr:rowOff>40196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31323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7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169538</xdr:rowOff>
    </xdr:from>
    <xdr:to>
      <xdr:col>85</xdr:col>
      <xdr:colOff>177800</xdr:colOff>
      <xdr:row>35</xdr:row>
      <xdr:rowOff>99688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99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20965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85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55296</xdr:rowOff>
    </xdr:from>
    <xdr:to>
      <xdr:col>81</xdr:col>
      <xdr:colOff>101600</xdr:colOff>
      <xdr:row>35</xdr:row>
      <xdr:rowOff>156896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5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1973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3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103473</xdr:rowOff>
    </xdr:from>
    <xdr:to>
      <xdr:col>76</xdr:col>
      <xdr:colOff>165100</xdr:colOff>
      <xdr:row>36</xdr:row>
      <xdr:rowOff>33623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0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50150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8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77946</xdr:rowOff>
    </xdr:from>
    <xdr:to>
      <xdr:col>72</xdr:col>
      <xdr:colOff>38100</xdr:colOff>
      <xdr:row>36</xdr:row>
      <xdr:rowOff>8096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07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24623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85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148069</xdr:rowOff>
    </xdr:from>
    <xdr:to>
      <xdr:col>67</xdr:col>
      <xdr:colOff>101600</xdr:colOff>
      <xdr:row>36</xdr:row>
      <xdr:rowOff>78219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14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94746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2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47521</xdr:rowOff>
    </xdr:from>
    <xdr:to>
      <xdr:col>85</xdr:col>
      <xdr:colOff>127000</xdr:colOff>
      <xdr:row>55</xdr:row>
      <xdr:rowOff>142329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477271"/>
          <a:ext cx="838200" cy="9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14962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73399</xdr:rowOff>
    </xdr:from>
    <xdr:to>
      <xdr:col>81</xdr:col>
      <xdr:colOff>50800</xdr:colOff>
      <xdr:row>55</xdr:row>
      <xdr:rowOff>142329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160249"/>
          <a:ext cx="889000" cy="4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96238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169373</xdr:rowOff>
    </xdr:from>
    <xdr:to>
      <xdr:col>76</xdr:col>
      <xdr:colOff>114300</xdr:colOff>
      <xdr:row>53</xdr:row>
      <xdr:rowOff>73399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8913323"/>
          <a:ext cx="889000" cy="24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124012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7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169373</xdr:rowOff>
    </xdr:from>
    <xdr:to>
      <xdr:col>71</xdr:col>
      <xdr:colOff>177800</xdr:colOff>
      <xdr:row>55</xdr:row>
      <xdr:rowOff>167627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8913323"/>
          <a:ext cx="889000" cy="68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36992</xdr:rowOff>
    </xdr:from>
    <xdr:to>
      <xdr:col>72</xdr:col>
      <xdr:colOff>38100</xdr:colOff>
      <xdr:row>56</xdr:row>
      <xdr:rowOff>138592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129719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3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71961</xdr:rowOff>
    </xdr:from>
    <xdr:to>
      <xdr:col>67</xdr:col>
      <xdr:colOff>101600</xdr:colOff>
      <xdr:row>57</xdr:row>
      <xdr:rowOff>2111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164688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6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168171</xdr:rowOff>
    </xdr:from>
    <xdr:to>
      <xdr:col>85</xdr:col>
      <xdr:colOff>177800</xdr:colOff>
      <xdr:row>55</xdr:row>
      <xdr:rowOff>98321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42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19598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27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91529</xdr:rowOff>
    </xdr:from>
    <xdr:to>
      <xdr:col>81</xdr:col>
      <xdr:colOff>101600</xdr:colOff>
      <xdr:row>56</xdr:row>
      <xdr:rowOff>21679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2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38206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29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22599</xdr:rowOff>
    </xdr:from>
    <xdr:to>
      <xdr:col>76</xdr:col>
      <xdr:colOff>165100</xdr:colOff>
      <xdr:row>53</xdr:row>
      <xdr:rowOff>124199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1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140726</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888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118573</xdr:rowOff>
    </xdr:from>
    <xdr:to>
      <xdr:col>72</xdr:col>
      <xdr:colOff>38100</xdr:colOff>
      <xdr:row>52</xdr:row>
      <xdr:rowOff>48723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886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65250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863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116827</xdr:rowOff>
    </xdr:from>
    <xdr:to>
      <xdr:col>67</xdr:col>
      <xdr:colOff>101600</xdr:colOff>
      <xdr:row>56</xdr:row>
      <xdr:rowOff>46977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63504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75692</xdr:rowOff>
    </xdr:from>
    <xdr:to>
      <xdr:col>85</xdr:col>
      <xdr:colOff>127000</xdr:colOff>
      <xdr:row>78</xdr:row>
      <xdr:rowOff>113334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105892"/>
          <a:ext cx="838200" cy="38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113334</xdr:rowOff>
    </xdr:from>
    <xdr:to>
      <xdr:col>81</xdr:col>
      <xdr:colOff>50800</xdr:colOff>
      <xdr:row>78</xdr:row>
      <xdr:rowOff>114402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86434"/>
          <a:ext cx="8890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114402</xdr:rowOff>
    </xdr:from>
    <xdr:to>
      <xdr:col>76</xdr:col>
      <xdr:colOff>114300</xdr:colOff>
      <xdr:row>79</xdr:row>
      <xdr:rowOff>25895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87502"/>
          <a:ext cx="889000" cy="8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161455</xdr:rowOff>
    </xdr:from>
    <xdr:to>
      <xdr:col>71</xdr:col>
      <xdr:colOff>177800</xdr:colOff>
      <xdr:row>79</xdr:row>
      <xdr:rowOff>25895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2848755"/>
          <a:ext cx="889000" cy="72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13264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3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24892</xdr:rowOff>
    </xdr:from>
    <xdr:to>
      <xdr:col>85</xdr:col>
      <xdr:colOff>177800</xdr:colOff>
      <xdr:row>76</xdr:row>
      <xdr:rowOff>126492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0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47769</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90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62534</xdr:rowOff>
    </xdr:from>
    <xdr:to>
      <xdr:col>81</xdr:col>
      <xdr:colOff>101600</xdr:colOff>
      <xdr:row>78</xdr:row>
      <xdr:rowOff>164134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3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155261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2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63602</xdr:rowOff>
    </xdr:from>
    <xdr:to>
      <xdr:col>76</xdr:col>
      <xdr:colOff>165100</xdr:colOff>
      <xdr:row>78</xdr:row>
      <xdr:rowOff>165202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156329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2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146545</xdr:rowOff>
    </xdr:from>
    <xdr:to>
      <xdr:col>72</xdr:col>
      <xdr:colOff>38100</xdr:colOff>
      <xdr:row>79</xdr:row>
      <xdr:rowOff>76695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1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67822</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612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110655</xdr:rowOff>
    </xdr:from>
    <xdr:to>
      <xdr:col>67</xdr:col>
      <xdr:colOff>101600</xdr:colOff>
      <xdr:row>75</xdr:row>
      <xdr:rowOff>40805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79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57332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142481</xdr:rowOff>
    </xdr:from>
    <xdr:to>
      <xdr:col>85</xdr:col>
      <xdr:colOff>127000</xdr:colOff>
      <xdr:row>94</xdr:row>
      <xdr:rowOff>85471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087331"/>
          <a:ext cx="838200" cy="1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85471</xdr:rowOff>
    </xdr:from>
    <xdr:to>
      <xdr:col>81</xdr:col>
      <xdr:colOff>50800</xdr:colOff>
      <xdr:row>94</xdr:row>
      <xdr:rowOff>140818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201771"/>
          <a:ext cx="889000" cy="5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140818</xdr:rowOff>
    </xdr:from>
    <xdr:to>
      <xdr:col>76</xdr:col>
      <xdr:colOff>114300</xdr:colOff>
      <xdr:row>95</xdr:row>
      <xdr:rowOff>41275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257118"/>
          <a:ext cx="889000" cy="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41275</xdr:rowOff>
    </xdr:from>
    <xdr:to>
      <xdr:col>71</xdr:col>
      <xdr:colOff>177800</xdr:colOff>
      <xdr:row>95</xdr:row>
      <xdr:rowOff>150710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329025"/>
          <a:ext cx="889000" cy="10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20777</xdr:rowOff>
    </xdr:from>
    <xdr:to>
      <xdr:col>72</xdr:col>
      <xdr:colOff>38100</xdr:colOff>
      <xdr:row>97</xdr:row>
      <xdr:rowOff>122377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113504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63449</xdr:rowOff>
    </xdr:from>
    <xdr:to>
      <xdr:col>67</xdr:col>
      <xdr:colOff>101600</xdr:colOff>
      <xdr:row>97</xdr:row>
      <xdr:rowOff>165049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9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156176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8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91681</xdr:rowOff>
    </xdr:from>
    <xdr:to>
      <xdr:col>85</xdr:col>
      <xdr:colOff>177800</xdr:colOff>
      <xdr:row>94</xdr:row>
      <xdr:rowOff>21831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03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114558</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88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34671</xdr:rowOff>
    </xdr:from>
    <xdr:to>
      <xdr:col>81</xdr:col>
      <xdr:colOff>101600</xdr:colOff>
      <xdr:row>94</xdr:row>
      <xdr:rowOff>136271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15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152798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59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90018</xdr:rowOff>
    </xdr:from>
    <xdr:to>
      <xdr:col>76</xdr:col>
      <xdr:colOff>165100</xdr:colOff>
      <xdr:row>95</xdr:row>
      <xdr:rowOff>20168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2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36695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598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161925</xdr:rowOff>
    </xdr:from>
    <xdr:to>
      <xdr:col>72</xdr:col>
      <xdr:colOff>38100</xdr:colOff>
      <xdr:row>95</xdr:row>
      <xdr:rowOff>92075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27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108602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5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99910</xdr:rowOff>
    </xdr:from>
    <xdr:to>
      <xdr:col>67</xdr:col>
      <xdr:colOff>101600</xdr:colOff>
      <xdr:row>96</xdr:row>
      <xdr:rowOff>30060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3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46587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16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29464</xdr:rowOff>
    </xdr:from>
    <xdr:to>
      <xdr:col>102</xdr:col>
      <xdr:colOff>165100</xdr:colOff>
      <xdr:row>38</xdr:row>
      <xdr:rowOff>131064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147591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1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76098</xdr:rowOff>
    </xdr:from>
    <xdr:to>
      <xdr:col>98</xdr:col>
      <xdr:colOff>38100</xdr:colOff>
      <xdr:row>39</xdr:row>
      <xdr:rowOff>6248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22775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66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性質別歳出決算分析表と同様に、全体的に類似団体平均と比べて高い水準となっている。この要因は、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性質別歳出決算分析表に記載のとおりである。</a:t>
          </a:r>
        </a:p>
        <a:p>
          <a:r>
            <a:rPr kumimoji="1" lang="ja-JP" altLang="en-US" sz="1300">
              <a:latin typeface="ＭＳ Ｐゴシック" panose="020B0600070205080204" pitchFamily="50" charset="-128"/>
              <a:ea typeface="ＭＳ Ｐゴシック" panose="020B0600070205080204" pitchFamily="50" charset="-128"/>
            </a:rPr>
            <a:t>　「農林水産業費」は高い林野率を背景に森林整備事業費や有害鳥獣防護対策経費が大きいことから類似団体の中で高い順位となっている。</a:t>
          </a:r>
        </a:p>
        <a:p>
          <a:r>
            <a:rPr kumimoji="1" lang="ja-JP" altLang="en-US" sz="1300">
              <a:latin typeface="ＭＳ Ｐゴシック" panose="020B0600070205080204" pitchFamily="50" charset="-128"/>
              <a:ea typeface="ＭＳ Ｐゴシック" panose="020B0600070205080204" pitchFamily="50" charset="-128"/>
            </a:rPr>
            <a:t>　「衛生費」は水道事業会計で実施した繰上償還に対する繰出のため大きく増加した。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「教育費」は全天候運動場や八鹿総合体育館等の長寿命化対策事業を実施したため増加した。</a:t>
          </a:r>
        </a:p>
        <a:p>
          <a:r>
            <a:rPr kumimoji="1" lang="ja-JP" altLang="en-US" sz="1300">
              <a:latin typeface="ＭＳ Ｐゴシック" panose="020B0600070205080204" pitchFamily="50" charset="-128"/>
              <a:ea typeface="ＭＳ Ｐゴシック" panose="020B0600070205080204" pitchFamily="50" charset="-128"/>
            </a:rPr>
            <a:t>　行政改革大綱による行財政改革、公共施設等総合管理計画による公共施設等の適正管理及び定員管理計画による職員数の適正化等により、引き続き行政コストの削減に努めていく。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実質収支額は減少したが、令和３・４年度が異常値だったため平年並と言える。実質単年度収支は台風７号に係る災害復旧事業費の財源として財政調整基金を</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億円取り崩したためマイナスとなった。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災害等特殊な要因以外では財政調整基金を取り崩さないことを財政運営の基本方針とし、実質単年度収支が極端に悪化しないよう努める。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全ての会計において、歳出の削減に努めていることや一般会計の繰出金等により、赤字額は生じていない。</a:t>
          </a:r>
        </a:p>
        <a:p>
          <a:r>
            <a:rPr kumimoji="1" lang="ja-JP" altLang="en-US" sz="1400">
              <a:latin typeface="ＭＳ ゴシック" pitchFamily="49" charset="-128"/>
              <a:ea typeface="ＭＳ ゴシック" pitchFamily="49" charset="-128"/>
            </a:rPr>
            <a:t>　今後も引き続きコスト削減に努め、安定的な財政運営を行っていく。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21002115</v>
      </c>
      <c r="BO4" s="358"/>
      <c r="BP4" s="358"/>
      <c r="BQ4" s="358"/>
      <c r="BR4" s="358"/>
      <c r="BS4" s="358"/>
      <c r="BT4" s="358"/>
      <c r="BU4" s="359"/>
      <c r="BV4" s="357">
        <v>19222883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6.7</v>
      </c>
      <c r="CU4" s="364"/>
      <c r="CV4" s="364"/>
      <c r="CW4" s="364"/>
      <c r="CX4" s="364"/>
      <c r="CY4" s="364"/>
      <c r="CZ4" s="364"/>
      <c r="DA4" s="365"/>
      <c r="DB4" s="363">
        <v>8.5</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20136723</v>
      </c>
      <c r="BO5" s="395"/>
      <c r="BP5" s="395"/>
      <c r="BQ5" s="395"/>
      <c r="BR5" s="395"/>
      <c r="BS5" s="395"/>
      <c r="BT5" s="395"/>
      <c r="BU5" s="396"/>
      <c r="BV5" s="394">
        <v>18242707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97.4</v>
      </c>
      <c r="CU5" s="392"/>
      <c r="CV5" s="392"/>
      <c r="CW5" s="392"/>
      <c r="CX5" s="392"/>
      <c r="CY5" s="392"/>
      <c r="CZ5" s="392"/>
      <c r="DA5" s="393"/>
      <c r="DB5" s="391">
        <v>94.2</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865392</v>
      </c>
      <c r="BO6" s="395"/>
      <c r="BP6" s="395"/>
      <c r="BQ6" s="395"/>
      <c r="BR6" s="395"/>
      <c r="BS6" s="395"/>
      <c r="BT6" s="395"/>
      <c r="BU6" s="396"/>
      <c r="BV6" s="394">
        <v>980176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97.8</v>
      </c>
      <c r="CU6" s="432"/>
      <c r="CV6" s="432"/>
      <c r="CW6" s="432"/>
      <c r="CX6" s="432"/>
      <c r="CY6" s="432"/>
      <c r="CZ6" s="432"/>
      <c r="DA6" s="433"/>
      <c r="DB6" s="431">
        <v>95.1</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119784</v>
      </c>
      <c r="BO7" s="395"/>
      <c r="BP7" s="395"/>
      <c r="BQ7" s="395"/>
      <c r="BR7" s="395"/>
      <c r="BS7" s="395"/>
      <c r="BT7" s="395"/>
      <c r="BU7" s="396"/>
      <c r="BV7" s="394">
        <v>37487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11160286</v>
      </c>
      <c r="CU7" s="395"/>
      <c r="CV7" s="395"/>
      <c r="CW7" s="395"/>
      <c r="CX7" s="395"/>
      <c r="CY7" s="395"/>
      <c r="CZ7" s="395"/>
      <c r="DA7" s="396"/>
      <c r="DB7" s="394">
        <v>11053352</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745608</v>
      </c>
      <c r="BO8" s="395"/>
      <c r="BP8" s="395"/>
      <c r="BQ8" s="395"/>
      <c r="BR8" s="395"/>
      <c r="BS8" s="395"/>
      <c r="BT8" s="395"/>
      <c r="BU8" s="396"/>
      <c r="BV8" s="394">
        <v>942689</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0.24</v>
      </c>
      <c r="CU8" s="435"/>
      <c r="CV8" s="435"/>
      <c r="CW8" s="435"/>
      <c r="CX8" s="435"/>
      <c r="CY8" s="435"/>
      <c r="CZ8" s="435"/>
      <c r="DA8" s="436"/>
      <c r="DB8" s="434">
        <v>0.24</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22129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-197081</v>
      </c>
      <c r="BO9" s="395"/>
      <c r="BP9" s="395"/>
      <c r="BQ9" s="395"/>
      <c r="BR9" s="395"/>
      <c r="BS9" s="395"/>
      <c r="BT9" s="395"/>
      <c r="BU9" s="396"/>
      <c r="BV9" s="394">
        <v>-153928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14.3</v>
      </c>
      <c r="CU9" s="392"/>
      <c r="CV9" s="392"/>
      <c r="CW9" s="392"/>
      <c r="CX9" s="392"/>
      <c r="CY9" s="392"/>
      <c r="CZ9" s="392"/>
      <c r="DA9" s="393"/>
      <c r="DB9" s="391">
        <v>14.5</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24288</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4000</v>
      </c>
      <c r="BO10" s="395"/>
      <c r="BP10" s="395"/>
      <c r="BQ10" s="395"/>
      <c r="BR10" s="395"/>
      <c r="BS10" s="395"/>
      <c r="BT10" s="395"/>
      <c r="BU10" s="396"/>
      <c r="BV10" s="394">
        <v>2620</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300265</v>
      </c>
      <c r="BO11" s="395"/>
      <c r="BP11" s="395"/>
      <c r="BQ11" s="395"/>
      <c r="BR11" s="395"/>
      <c r="BS11" s="395"/>
      <c r="BT11" s="395"/>
      <c r="BU11" s="396"/>
      <c r="BV11" s="394">
        <v>210186</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21489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104</v>
      </c>
      <c r="AV12" s="427"/>
      <c r="AW12" s="427"/>
      <c r="AX12" s="427"/>
      <c r="AY12" s="428" t="s">
        <v>128</v>
      </c>
      <c r="AZ12" s="429"/>
      <c r="BA12" s="429"/>
      <c r="BB12" s="429"/>
      <c r="BC12" s="429"/>
      <c r="BD12" s="429"/>
      <c r="BE12" s="429"/>
      <c r="BF12" s="429"/>
      <c r="BG12" s="429"/>
      <c r="BH12" s="429"/>
      <c r="BI12" s="429"/>
      <c r="BJ12" s="429"/>
      <c r="BK12" s="429"/>
      <c r="BL12" s="429"/>
      <c r="BM12" s="430"/>
      <c r="BN12" s="394">
        <v>243011</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21363</v>
      </c>
      <c r="S13" s="479"/>
      <c r="T13" s="479"/>
      <c r="U13" s="479"/>
      <c r="V13" s="480"/>
      <c r="W13" s="410" t="s">
        <v>131</v>
      </c>
      <c r="X13" s="411"/>
      <c r="Y13" s="411"/>
      <c r="Z13" s="411"/>
      <c r="AA13" s="411"/>
      <c r="AB13" s="401"/>
      <c r="AC13" s="445">
        <v>849</v>
      </c>
      <c r="AD13" s="446"/>
      <c r="AE13" s="446"/>
      <c r="AF13" s="446"/>
      <c r="AG13" s="488"/>
      <c r="AH13" s="445">
        <v>948</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-135827</v>
      </c>
      <c r="BO13" s="395"/>
      <c r="BP13" s="395"/>
      <c r="BQ13" s="395"/>
      <c r="BR13" s="395"/>
      <c r="BS13" s="395"/>
      <c r="BT13" s="395"/>
      <c r="BU13" s="396"/>
      <c r="BV13" s="394">
        <v>58878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8.8000000000000007</v>
      </c>
      <c r="CU13" s="392"/>
      <c r="CV13" s="392"/>
      <c r="CW13" s="392"/>
      <c r="CX13" s="392"/>
      <c r="CY13" s="392"/>
      <c r="CZ13" s="392"/>
      <c r="DA13" s="393"/>
      <c r="DB13" s="391">
        <v>8</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21969</v>
      </c>
      <c r="S14" s="479"/>
      <c r="T14" s="479"/>
      <c r="U14" s="479"/>
      <c r="V14" s="480"/>
      <c r="W14" s="384"/>
      <c r="X14" s="385"/>
      <c r="Y14" s="385"/>
      <c r="Z14" s="385"/>
      <c r="AA14" s="385"/>
      <c r="AB14" s="374"/>
      <c r="AC14" s="481">
        <v>8.1999999999999993</v>
      </c>
      <c r="AD14" s="482"/>
      <c r="AE14" s="482"/>
      <c r="AF14" s="482"/>
      <c r="AG14" s="483"/>
      <c r="AH14" s="481">
        <v>8.6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21840</v>
      </c>
      <c r="S15" s="479"/>
      <c r="T15" s="479"/>
      <c r="U15" s="479"/>
      <c r="V15" s="480"/>
      <c r="W15" s="410" t="s">
        <v>137</v>
      </c>
      <c r="X15" s="411"/>
      <c r="Y15" s="411"/>
      <c r="Z15" s="411"/>
      <c r="AA15" s="411"/>
      <c r="AB15" s="401"/>
      <c r="AC15" s="445">
        <v>2673</v>
      </c>
      <c r="AD15" s="446"/>
      <c r="AE15" s="446"/>
      <c r="AF15" s="446"/>
      <c r="AG15" s="488"/>
      <c r="AH15" s="445">
        <v>2981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2641726</v>
      </c>
      <c r="BO15" s="358"/>
      <c r="BP15" s="358"/>
      <c r="BQ15" s="358"/>
      <c r="BR15" s="358"/>
      <c r="BS15" s="358"/>
      <c r="BT15" s="358"/>
      <c r="BU15" s="359"/>
      <c r="BV15" s="357">
        <v>2577864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25.7</v>
      </c>
      <c r="AD16" s="482"/>
      <c r="AE16" s="482"/>
      <c r="AF16" s="482"/>
      <c r="AG16" s="483"/>
      <c r="AH16" s="481">
        <v>27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10458787</v>
      </c>
      <c r="BO16" s="395"/>
      <c r="BP16" s="395"/>
      <c r="BQ16" s="395"/>
      <c r="BR16" s="395"/>
      <c r="BS16" s="395"/>
      <c r="BT16" s="395"/>
      <c r="BU16" s="396"/>
      <c r="BV16" s="394">
        <v>10295466</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141</v>
      </c>
      <c r="S17" s="501"/>
      <c r="T17" s="501"/>
      <c r="U17" s="501"/>
      <c r="V17" s="502"/>
      <c r="W17" s="410" t="s">
        <v>144</v>
      </c>
      <c r="X17" s="411"/>
      <c r="Y17" s="411"/>
      <c r="Z17" s="411"/>
      <c r="AA17" s="411"/>
      <c r="AB17" s="401"/>
      <c r="AC17" s="445">
        <v>6866</v>
      </c>
      <c r="AD17" s="446"/>
      <c r="AE17" s="446"/>
      <c r="AF17" s="446"/>
      <c r="AG17" s="488"/>
      <c r="AH17" s="445">
        <v>7128</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3285401</v>
      </c>
      <c r="BO17" s="395"/>
      <c r="BP17" s="395"/>
      <c r="BQ17" s="395"/>
      <c r="BR17" s="395"/>
      <c r="BS17" s="395"/>
      <c r="BT17" s="395"/>
      <c r="BU17" s="396"/>
      <c r="BV17" s="394">
        <v>3207588</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146</v>
      </c>
      <c r="C18" s="437"/>
      <c r="D18" s="437"/>
      <c r="E18" s="517"/>
      <c r="F18" s="517"/>
      <c r="G18" s="517"/>
      <c r="H18" s="517"/>
      <c r="I18" s="517"/>
      <c r="J18" s="517"/>
      <c r="K18" s="517"/>
      <c r="L18" s="518">
        <v>422.91</v>
      </c>
      <c r="M18" s="518"/>
      <c r="N18" s="518"/>
      <c r="O18" s="518"/>
      <c r="P18" s="518"/>
      <c r="Q18" s="518"/>
      <c r="R18" s="519"/>
      <c r="S18" s="519"/>
      <c r="T18" s="519"/>
      <c r="U18" s="519"/>
      <c r="V18" s="520"/>
      <c r="W18" s="412"/>
      <c r="X18" s="413"/>
      <c r="Y18" s="413"/>
      <c r="Z18" s="413"/>
      <c r="AA18" s="413"/>
      <c r="AB18" s="404"/>
      <c r="AC18" s="521">
        <v>66.099999999999994</v>
      </c>
      <c r="AD18" s="522"/>
      <c r="AE18" s="522"/>
      <c r="AF18" s="522"/>
      <c r="AG18" s="523"/>
      <c r="AH18" s="521">
        <v>64.5</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10919008</v>
      </c>
      <c r="BO18" s="395"/>
      <c r="BP18" s="395"/>
      <c r="BQ18" s="395"/>
      <c r="BR18" s="395"/>
      <c r="BS18" s="395"/>
      <c r="BT18" s="395"/>
      <c r="BU18" s="396"/>
      <c r="BV18" s="394">
        <v>10572452</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148</v>
      </c>
      <c r="C19" s="437"/>
      <c r="D19" s="437"/>
      <c r="E19" s="517"/>
      <c r="F19" s="517"/>
      <c r="G19" s="517"/>
      <c r="H19" s="517"/>
      <c r="I19" s="517"/>
      <c r="J19" s="517"/>
      <c r="K19" s="517"/>
      <c r="L19" s="525">
        <v>52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15330083</v>
      </c>
      <c r="BO19" s="395"/>
      <c r="BP19" s="395"/>
      <c r="BQ19" s="395"/>
      <c r="BR19" s="395"/>
      <c r="BS19" s="395"/>
      <c r="BT19" s="395"/>
      <c r="BU19" s="396"/>
      <c r="BV19" s="394">
        <v>14034033</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150</v>
      </c>
      <c r="C20" s="437"/>
      <c r="D20" s="437"/>
      <c r="E20" s="517"/>
      <c r="F20" s="517"/>
      <c r="G20" s="517"/>
      <c r="H20" s="517"/>
      <c r="I20" s="517"/>
      <c r="J20" s="517"/>
      <c r="K20" s="517"/>
      <c r="L20" s="525">
        <v>8388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13202863</v>
      </c>
      <c r="BO22" s="358"/>
      <c r="BP22" s="358"/>
      <c r="BQ22" s="358"/>
      <c r="BR22" s="358"/>
      <c r="BS22" s="358"/>
      <c r="BT22" s="358"/>
      <c r="BU22" s="359"/>
      <c r="BV22" s="357">
        <v>14264589</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7865438</v>
      </c>
      <c r="BO23" s="395"/>
      <c r="BP23" s="395"/>
      <c r="BQ23" s="395"/>
      <c r="BR23" s="395"/>
      <c r="BS23" s="395"/>
      <c r="BT23" s="395"/>
      <c r="BU23" s="396"/>
      <c r="BV23" s="394">
        <v>8125874</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160</v>
      </c>
      <c r="F24" s="424"/>
      <c r="G24" s="424"/>
      <c r="H24" s="424"/>
      <c r="I24" s="424"/>
      <c r="J24" s="424"/>
      <c r="K24" s="425"/>
      <c r="L24" s="445">
        <v>1</v>
      </c>
      <c r="M24" s="446"/>
      <c r="N24" s="446"/>
      <c r="O24" s="446"/>
      <c r="P24" s="488"/>
      <c r="Q24" s="445">
        <v>7830</v>
      </c>
      <c r="R24" s="446"/>
      <c r="S24" s="446"/>
      <c r="T24" s="446"/>
      <c r="U24" s="446"/>
      <c r="V24" s="488"/>
      <c r="W24" s="540"/>
      <c r="X24" s="541"/>
      <c r="Y24" s="542"/>
      <c r="Z24" s="444" t="s">
        <v>161</v>
      </c>
      <c r="AA24" s="424"/>
      <c r="AB24" s="424"/>
      <c r="AC24" s="424"/>
      <c r="AD24" s="424"/>
      <c r="AE24" s="424"/>
      <c r="AF24" s="424"/>
      <c r="AG24" s="425"/>
      <c r="AH24" s="445">
        <v>258</v>
      </c>
      <c r="AI24" s="446"/>
      <c r="AJ24" s="446"/>
      <c r="AK24" s="446"/>
      <c r="AL24" s="488"/>
      <c r="AM24" s="445">
        <v>803928</v>
      </c>
      <c r="AN24" s="446"/>
      <c r="AO24" s="446"/>
      <c r="AP24" s="446"/>
      <c r="AQ24" s="446"/>
      <c r="AR24" s="488"/>
      <c r="AS24" s="445">
        <v>3116</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9513827</v>
      </c>
      <c r="BO24" s="395"/>
      <c r="BP24" s="395"/>
      <c r="BQ24" s="395"/>
      <c r="BR24" s="395"/>
      <c r="BS24" s="395"/>
      <c r="BT24" s="395"/>
      <c r="BU24" s="396"/>
      <c r="BV24" s="394">
        <v>10033551</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163</v>
      </c>
      <c r="F25" s="424"/>
      <c r="G25" s="424"/>
      <c r="H25" s="424"/>
      <c r="I25" s="424"/>
      <c r="J25" s="424"/>
      <c r="K25" s="425"/>
      <c r="L25" s="445">
        <v>1</v>
      </c>
      <c r="M25" s="446"/>
      <c r="N25" s="446"/>
      <c r="O25" s="446"/>
      <c r="P25" s="488"/>
      <c r="Q25" s="445">
        <v>6300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125720</v>
      </c>
      <c r="BO25" s="358"/>
      <c r="BP25" s="358"/>
      <c r="BQ25" s="358"/>
      <c r="BR25" s="358"/>
      <c r="BS25" s="358"/>
      <c r="BT25" s="358"/>
      <c r="BU25" s="359"/>
      <c r="BV25" s="357">
        <v>93514</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166</v>
      </c>
      <c r="F26" s="424"/>
      <c r="G26" s="424"/>
      <c r="H26" s="424"/>
      <c r="I26" s="424"/>
      <c r="J26" s="424"/>
      <c r="K26" s="425"/>
      <c r="L26" s="445">
        <v>1</v>
      </c>
      <c r="M26" s="446"/>
      <c r="N26" s="446"/>
      <c r="O26" s="446"/>
      <c r="P26" s="488"/>
      <c r="Q26" s="445">
        <v>5850</v>
      </c>
      <c r="R26" s="446"/>
      <c r="S26" s="446"/>
      <c r="T26" s="446"/>
      <c r="U26" s="446"/>
      <c r="V26" s="488"/>
      <c r="W26" s="540"/>
      <c r="X26" s="541"/>
      <c r="Y26" s="542"/>
      <c r="Z26" s="444" t="s">
        <v>167</v>
      </c>
      <c r="AA26" s="546"/>
      <c r="AB26" s="546"/>
      <c r="AC26" s="546"/>
      <c r="AD26" s="546"/>
      <c r="AE26" s="546"/>
      <c r="AF26" s="546"/>
      <c r="AG26" s="547"/>
      <c r="AH26" s="445">
        <v>17</v>
      </c>
      <c r="AI26" s="446"/>
      <c r="AJ26" s="446"/>
      <c r="AK26" s="446"/>
      <c r="AL26" s="488"/>
      <c r="AM26" s="445">
        <v>50507</v>
      </c>
      <c r="AN26" s="446"/>
      <c r="AO26" s="446"/>
      <c r="AP26" s="446"/>
      <c r="AQ26" s="446"/>
      <c r="AR26" s="488"/>
      <c r="AS26" s="445">
        <v>2971</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169</v>
      </c>
      <c r="F27" s="424"/>
      <c r="G27" s="424"/>
      <c r="H27" s="424"/>
      <c r="I27" s="424"/>
      <c r="J27" s="424"/>
      <c r="K27" s="425"/>
      <c r="L27" s="445">
        <v>1</v>
      </c>
      <c r="M27" s="446"/>
      <c r="N27" s="446"/>
      <c r="O27" s="446"/>
      <c r="P27" s="488"/>
      <c r="Q27" s="445">
        <v>4300</v>
      </c>
      <c r="R27" s="446"/>
      <c r="S27" s="446"/>
      <c r="T27" s="446"/>
      <c r="U27" s="446"/>
      <c r="V27" s="488"/>
      <c r="W27" s="540"/>
      <c r="X27" s="541"/>
      <c r="Y27" s="542"/>
      <c r="Z27" s="444" t="s">
        <v>170</v>
      </c>
      <c r="AA27" s="424"/>
      <c r="AB27" s="424"/>
      <c r="AC27" s="424"/>
      <c r="AD27" s="424"/>
      <c r="AE27" s="424"/>
      <c r="AF27" s="424"/>
      <c r="AG27" s="425"/>
      <c r="AH27" s="445">
        <v>2</v>
      </c>
      <c r="AI27" s="446"/>
      <c r="AJ27" s="446"/>
      <c r="AK27" s="446"/>
      <c r="AL27" s="488"/>
      <c r="AM27" s="445" t="s">
        <v>171</v>
      </c>
      <c r="AN27" s="446"/>
      <c r="AO27" s="446"/>
      <c r="AP27" s="446"/>
      <c r="AQ27" s="446"/>
      <c r="AR27" s="488"/>
      <c r="AS27" s="445" t="s">
        <v>171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486079</v>
      </c>
      <c r="BO27" s="514"/>
      <c r="BP27" s="514"/>
      <c r="BQ27" s="514"/>
      <c r="BR27" s="514"/>
      <c r="BS27" s="514"/>
      <c r="BT27" s="514"/>
      <c r="BU27" s="515"/>
      <c r="BV27" s="513">
        <v>486079</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3400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2508462</v>
      </c>
      <c r="BO28" s="358"/>
      <c r="BP28" s="358"/>
      <c r="BQ28" s="358"/>
      <c r="BR28" s="358"/>
      <c r="BS28" s="358"/>
      <c r="BT28" s="358"/>
      <c r="BU28" s="359"/>
      <c r="BV28" s="357">
        <v>2747472</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14</v>
      </c>
      <c r="M29" s="446"/>
      <c r="N29" s="446"/>
      <c r="O29" s="446"/>
      <c r="P29" s="488"/>
      <c r="Q29" s="445">
        <v>3100</v>
      </c>
      <c r="R29" s="446"/>
      <c r="S29" s="446"/>
      <c r="T29" s="446"/>
      <c r="U29" s="446"/>
      <c r="V29" s="488"/>
      <c r="W29" s="543"/>
      <c r="X29" s="544"/>
      <c r="Y29" s="545"/>
      <c r="Z29" s="444" t="s">
        <v>177</v>
      </c>
      <c r="AA29" s="424"/>
      <c r="AB29" s="424"/>
      <c r="AC29" s="424"/>
      <c r="AD29" s="424"/>
      <c r="AE29" s="424"/>
      <c r="AF29" s="424"/>
      <c r="AG29" s="425"/>
      <c r="AH29" s="445">
        <v>260</v>
      </c>
      <c r="AI29" s="446"/>
      <c r="AJ29" s="446"/>
      <c r="AK29" s="446"/>
      <c r="AL29" s="488"/>
      <c r="AM29" s="445">
        <v>813050</v>
      </c>
      <c r="AN29" s="446"/>
      <c r="AO29" s="446"/>
      <c r="AP29" s="446"/>
      <c r="AQ29" s="446"/>
      <c r="AR29" s="488"/>
      <c r="AS29" s="445">
        <v>3127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2105008</v>
      </c>
      <c r="BO29" s="395"/>
      <c r="BP29" s="395"/>
      <c r="BQ29" s="395"/>
      <c r="BR29" s="395"/>
      <c r="BS29" s="395"/>
      <c r="BT29" s="395"/>
      <c r="BU29" s="396"/>
      <c r="BV29" s="394">
        <v>2903351</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9372459</v>
      </c>
      <c r="BO30" s="514"/>
      <c r="BP30" s="514"/>
      <c r="BQ30" s="514"/>
      <c r="BR30" s="514"/>
      <c r="BS30" s="514"/>
      <c r="BT30" s="514"/>
      <c r="BU30" s="515"/>
      <c r="BV30" s="513">
        <v>9669741</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兵庫県市町村職員退職手当組合</v>
      </c>
      <c r="BZ34" s="585"/>
      <c r="CA34" s="585"/>
      <c r="CB34" s="585"/>
      <c r="CC34" s="585"/>
      <c r="CD34" s="585"/>
      <c r="CE34" s="585"/>
      <c r="CF34" s="585"/>
      <c r="CG34" s="585"/>
      <c r="CH34" s="585"/>
      <c r="CI34" s="585"/>
      <c r="CJ34" s="585"/>
      <c r="CK34" s="585"/>
      <c r="CL34" s="585"/>
      <c r="CM34" s="585"/>
      <c r="CN34" s="175"/>
      <c r="CO34" s="584">
        <f>IF(CQ34="","",MAX(C34:D43,U34:V43,AM34:AN43,BE34:BF43,BW34:BX43)+1)</f>
        <v>15</v>
      </c>
      <c r="CP34" s="584"/>
      <c r="CQ34" s="585" t="str">
        <f>IF('各会計、関係団体の財政状況及び健全化判断比率'!BS7="","",'各会計、関係団体の財政状況及び健全化判断比率'!BS7)</f>
        <v>養父町開発</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養父歯科診療所特別会計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兵庫県町議会議員公務災害補償組合</v>
      </c>
      <c r="BZ35" s="585"/>
      <c r="CA35" s="585"/>
      <c r="CB35" s="585"/>
      <c r="CC35" s="585"/>
      <c r="CD35" s="585"/>
      <c r="CE35" s="585"/>
      <c r="CF35" s="585"/>
      <c r="CG35" s="585"/>
      <c r="CH35" s="585"/>
      <c r="CI35" s="585"/>
      <c r="CJ35" s="585"/>
      <c r="CK35" s="585"/>
      <c r="CL35" s="585"/>
      <c r="CM35" s="585"/>
      <c r="CN35" s="175"/>
      <c r="CO35" s="584">
        <f t="shared" ref="CO35:CO43" si="3">IF(CQ35="","",CO34+1)</f>
        <v>16</v>
      </c>
      <c r="CP35" s="584"/>
      <c r="CQ35" s="585" t="str">
        <f>IF('各会計、関係団体の財政状況及び健全化判断比率'!BS8="","",'各会計、関係団体の財政状況及び健全化判断比率'!BS8)</f>
        <v>おおや振興公社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兵庫県後期高齢者医療広域連合（一般会計）</v>
      </c>
      <c r="BZ36" s="585"/>
      <c r="CA36" s="585"/>
      <c r="CB36" s="585"/>
      <c r="CC36" s="585"/>
      <c r="CD36" s="585"/>
      <c r="CE36" s="585"/>
      <c r="CF36" s="585"/>
      <c r="CG36" s="585"/>
      <c r="CH36" s="585"/>
      <c r="CI36" s="585"/>
      <c r="CJ36" s="585"/>
      <c r="CK36" s="585"/>
      <c r="CL36" s="585"/>
      <c r="CM36" s="585"/>
      <c r="CN36" s="175"/>
      <c r="CO36" s="584">
        <f t="shared" si="3"/>
        <v>17</v>
      </c>
      <c r="CP36" s="584"/>
      <c r="CQ36" s="585" t="str">
        <f>IF('各会計、関係団体の財政状況及び健全化判断比率'!BS9="","",'各会計、関係団体の財政状況及び健全化判断比率'!BS9)</f>
        <v>やぶパートナーズ</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兵庫県後期高齢者医療広域連合（特別会計）</v>
      </c>
      <c r="BZ37" s="585"/>
      <c r="CA37" s="585"/>
      <c r="CB37" s="585"/>
      <c r="CC37" s="585"/>
      <c r="CD37" s="585"/>
      <c r="CE37" s="585"/>
      <c r="CF37" s="585"/>
      <c r="CG37" s="585"/>
      <c r="CH37" s="585"/>
      <c r="CI37" s="585"/>
      <c r="CJ37" s="585"/>
      <c r="CK37" s="585"/>
      <c r="CL37" s="585"/>
      <c r="CM37" s="585"/>
      <c r="CN37" s="175"/>
      <c r="CO37" s="584">
        <f t="shared" si="3"/>
        <v>18</v>
      </c>
      <c r="CP37" s="584"/>
      <c r="CQ37" s="585" t="str">
        <f>IF('各会計、関係団体の財政状況及び健全化判断比率'!BS10="","",'各会計、関係団体の財政状況及び健全化判断比率'!BS10)</f>
        <v>医療文化経済グローカル研究所</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但馬広域行政事務組合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南但広域行政事務組合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公立八鹿病院組合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lUn8ng3PzErt9RkKL1gHqB5FvnYtU0INN/DQ8KETGyP5NT+J2q1dTK5cZVagBOdtp4jbLssjQd6bwmjIInCfYw==" saltValue="EFpDf8Rb7/HjtptKmuF6t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8.77</v>
      </c>
      <c r="G34" s="33">
        <v>11.44</v>
      </c>
      <c r="H34" s="33">
        <v>13.74</v>
      </c>
      <c r="I34" s="33">
        <v>15.04</v>
      </c>
      <c r="J34" s="34">
        <v>16.45</v>
      </c>
      <c r="K34" s="22"/>
      <c r="L34" s="22"/>
      <c r="M34" s="22"/>
      <c r="N34" s="22"/>
      <c r="O34" s="22"/>
      <c r="P34" s="22"/>
    </row>
    <row r="35" spans="1:16" ht="39" customHeight="1" x14ac:dyDescent="0.15">
      <c r="A35" s="22"/>
      <c r="B35" s="35"/>
      <c r="C35" s="1132" t="s">
        <v>533</v>
      </c>
      <c r="D35" s="1132"/>
      <c r="E35" s="1133"/>
      <c r="F35" s="36">
        <v>6.35</v>
      </c>
      <c r="G35" s="37">
        <v>6.49</v>
      </c>
      <c r="H35" s="37">
        <v>9.4</v>
      </c>
      <c r="I35" s="37">
        <v>8.52</v>
      </c>
      <c r="J35" s="38">
        <v>6.68</v>
      </c>
      <c r="K35" s="22"/>
      <c r="L35" s="22"/>
      <c r="M35" s="22"/>
      <c r="N35" s="22"/>
      <c r="O35" s="22"/>
      <c r="P35" s="22"/>
    </row>
    <row r="36" spans="1:16" ht="39" customHeight="1" x14ac:dyDescent="0.15">
      <c r="A36" s="22"/>
      <c r="B36" s="35"/>
      <c r="C36" s="1132" t="s">
        <v>534</v>
      </c>
      <c r="D36" s="1132"/>
      <c r="E36" s="1133"/>
      <c r="F36" s="36">
        <v>0.56999999999999995</v>
      </c>
      <c r="G36" s="37">
        <v>1.3</v>
      </c>
      <c r="H36" s="37">
        <v>2.2599999999999998</v>
      </c>
      <c r="I36" s="37">
        <v>3.13</v>
      </c>
      <c r="J36" s="38">
        <v>4.13</v>
      </c>
      <c r="K36" s="22"/>
      <c r="L36" s="22"/>
      <c r="M36" s="22"/>
      <c r="N36" s="22"/>
      <c r="O36" s="22"/>
      <c r="P36" s="22"/>
    </row>
    <row r="37" spans="1:16" ht="39" customHeight="1" x14ac:dyDescent="0.15">
      <c r="A37" s="22"/>
      <c r="B37" s="35"/>
      <c r="C37" s="1132" t="s">
        <v>535</v>
      </c>
      <c r="D37" s="1132"/>
      <c r="E37" s="1133"/>
      <c r="F37" s="36">
        <v>0.64</v>
      </c>
      <c r="G37" s="37">
        <v>0.8</v>
      </c>
      <c r="H37" s="37">
        <v>1.43</v>
      </c>
      <c r="I37" s="37">
        <v>1.67</v>
      </c>
      <c r="J37" s="38">
        <v>1.23</v>
      </c>
      <c r="K37" s="22"/>
      <c r="L37" s="22"/>
      <c r="M37" s="22"/>
      <c r="N37" s="22"/>
      <c r="O37" s="22"/>
      <c r="P37" s="22"/>
    </row>
    <row r="38" spans="1:16" ht="39" customHeight="1" x14ac:dyDescent="0.15">
      <c r="A38" s="22"/>
      <c r="B38" s="35"/>
      <c r="C38" s="1132" t="s">
        <v>536</v>
      </c>
      <c r="D38" s="1132"/>
      <c r="E38" s="1133"/>
      <c r="F38" s="36">
        <v>0.61</v>
      </c>
      <c r="G38" s="37">
        <v>0.48</v>
      </c>
      <c r="H38" s="37">
        <v>0.41</v>
      </c>
      <c r="I38" s="37">
        <v>0.31</v>
      </c>
      <c r="J38" s="38">
        <v>0.2</v>
      </c>
      <c r="K38" s="22"/>
      <c r="L38" s="22"/>
      <c r="M38" s="22"/>
      <c r="N38" s="22"/>
      <c r="O38" s="22"/>
      <c r="P38" s="22"/>
    </row>
    <row r="39" spans="1:16" ht="39" customHeight="1" x14ac:dyDescent="0.15">
      <c r="A39" s="22"/>
      <c r="B39" s="35"/>
      <c r="C39" s="1132" t="s">
        <v>537</v>
      </c>
      <c r="D39" s="1132"/>
      <c r="E39" s="1133"/>
      <c r="F39" s="36">
        <v>0.06</v>
      </c>
      <c r="G39" s="37">
        <v>0.06</v>
      </c>
      <c r="H39" s="37">
        <v>0.06</v>
      </c>
      <c r="I39" s="37">
        <v>0.08</v>
      </c>
      <c r="J39" s="38">
        <v>0.08</v>
      </c>
      <c r="K39" s="22"/>
      <c r="L39" s="22"/>
      <c r="M39" s="22"/>
      <c r="N39" s="22"/>
      <c r="O39" s="22"/>
      <c r="P39" s="22"/>
    </row>
    <row r="40" spans="1:16" ht="39" customHeight="1" x14ac:dyDescent="0.15">
      <c r="A40" s="22"/>
      <c r="B40" s="35"/>
      <c r="C40" s="1132" t="s">
        <v>538</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540</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Ng2UiQ9V7F7QDANsp5cRkEbB/Xf6LlTSnE7ZuSwgqlZpENb7O869ivVXK56ABC01BFvbzoM5ZNWOG1Ot2PXAg==" saltValue="EyW36AbIgAj1+SW+BheF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1750</v>
      </c>
      <c r="L45" s="58">
        <v>1739</v>
      </c>
      <c r="M45" s="58">
        <v>1801</v>
      </c>
      <c r="N45" s="58">
        <v>1861</v>
      </c>
      <c r="O45" s="59">
        <v>1919</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1191</v>
      </c>
      <c r="L48" s="62">
        <v>1022</v>
      </c>
      <c r="M48" s="62">
        <v>881</v>
      </c>
      <c r="N48" s="62">
        <v>625</v>
      </c>
      <c r="O48" s="63">
        <v>766</v>
      </c>
      <c r="P48" s="46"/>
      <c r="Q48" s="46"/>
      <c r="R48" s="46"/>
      <c r="S48" s="46"/>
      <c r="T48" s="46"/>
      <c r="U48" s="46"/>
    </row>
    <row r="49" spans="1:21" ht="30.75" customHeight="1" x14ac:dyDescent="0.15">
      <c r="A49" s="46"/>
      <c r="B49" s="1140"/>
      <c r="C49" s="1141"/>
      <c r="D49" s="60"/>
      <c r="E49" s="1146" t="s">
        <v>14</v>
      </c>
      <c r="F49" s="1146"/>
      <c r="G49" s="1146"/>
      <c r="H49" s="1146"/>
      <c r="I49" s="1146"/>
      <c r="J49" s="1147"/>
      <c r="K49" s="61">
        <v>625</v>
      </c>
      <c r="L49" s="62">
        <v>726</v>
      </c>
      <c r="M49" s="62">
        <v>792</v>
      </c>
      <c r="N49" s="62">
        <v>679</v>
      </c>
      <c r="O49" s="63">
        <v>653</v>
      </c>
      <c r="P49" s="46"/>
      <c r="Q49" s="46"/>
      <c r="R49" s="46"/>
      <c r="S49" s="46"/>
      <c r="T49" s="46"/>
      <c r="U49" s="46"/>
    </row>
    <row r="50" spans="1:21" ht="30.75" customHeight="1" x14ac:dyDescent="0.15">
      <c r="A50" s="46"/>
      <c r="B50" s="1140"/>
      <c r="C50" s="1141"/>
      <c r="D50" s="60"/>
      <c r="E50" s="1146" t="s">
        <v>15</v>
      </c>
      <c r="F50" s="1146"/>
      <c r="G50" s="1146"/>
      <c r="H50" s="1146"/>
      <c r="I50" s="1146"/>
      <c r="J50" s="1147"/>
      <c r="K50" s="61">
        <v>7</v>
      </c>
      <c r="L50" s="62">
        <v>7</v>
      </c>
      <c r="M50" s="62">
        <v>5</v>
      </c>
      <c r="N50" s="62" t="s">
        <v>486</v>
      </c>
      <c r="O50" s="63" t="s">
        <v>486</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3073</v>
      </c>
      <c r="L52" s="62">
        <v>2834</v>
      </c>
      <c r="M52" s="62">
        <v>2661</v>
      </c>
      <c r="N52" s="62">
        <v>2508</v>
      </c>
      <c r="O52" s="63">
        <v>2481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500</v>
      </c>
      <c r="L53" s="67">
        <v>660</v>
      </c>
      <c r="M53" s="67">
        <v>818</v>
      </c>
      <c r="N53" s="67">
        <v>657</v>
      </c>
      <c r="O53" s="68">
        <v>857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NNsptza/NMcDaWuQOX2SUchLDBBntAKfXVjDDtc+iruSlEv554/2HNKt60uk1rv2YY8oPlRoZQ8v8EdoOpXxg==" saltValue="xSUkY3P2S4ma/np01YTA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42">
        <v>15685</v>
      </c>
      <c r="J41" s="343">
        <v>16126</v>
      </c>
      <c r="K41" s="343">
        <v>15694</v>
      </c>
      <c r="L41" s="343">
        <v>14265</v>
      </c>
      <c r="M41" s="344">
        <v>13203</v>
      </c>
    </row>
    <row r="42" spans="2:13" ht="27.75" customHeight="1" x14ac:dyDescent="0.15">
      <c r="B42" s="1171"/>
      <c r="C42" s="1172"/>
      <c r="D42" s="104"/>
      <c r="E42" s="1177" t="s">
        <v>32</v>
      </c>
      <c r="F42" s="1177"/>
      <c r="G42" s="1177"/>
      <c r="H42" s="1178"/>
      <c r="I42" s="345">
        <v>45</v>
      </c>
      <c r="J42" s="346">
        <v>31</v>
      </c>
      <c r="K42" s="346" t="s">
        <v>486</v>
      </c>
      <c r="L42" s="346" t="s">
        <v>486</v>
      </c>
      <c r="M42" s="347" t="s">
        <v>486</v>
      </c>
    </row>
    <row r="43" spans="2:13" ht="27.75" customHeight="1" x14ac:dyDescent="0.15">
      <c r="B43" s="1171"/>
      <c r="C43" s="1172"/>
      <c r="D43" s="104"/>
      <c r="E43" s="1177" t="s">
        <v>33</v>
      </c>
      <c r="F43" s="1177"/>
      <c r="G43" s="1177"/>
      <c r="H43" s="1178"/>
      <c r="I43" s="345">
        <v>8760</v>
      </c>
      <c r="J43" s="346">
        <v>9246</v>
      </c>
      <c r="K43" s="346">
        <v>9622</v>
      </c>
      <c r="L43" s="346">
        <v>8608</v>
      </c>
      <c r="M43" s="347">
        <v>7198</v>
      </c>
    </row>
    <row r="44" spans="2:13" ht="27.75" customHeight="1" x14ac:dyDescent="0.15">
      <c r="B44" s="1171"/>
      <c r="C44" s="1172"/>
      <c r="D44" s="104"/>
      <c r="E44" s="1177" t="s">
        <v>34</v>
      </c>
      <c r="F44" s="1177"/>
      <c r="G44" s="1177"/>
      <c r="H44" s="1178"/>
      <c r="I44" s="345">
        <v>4254</v>
      </c>
      <c r="J44" s="346">
        <v>4562</v>
      </c>
      <c r="K44" s="346">
        <v>4438</v>
      </c>
      <c r="L44" s="346">
        <v>4174</v>
      </c>
      <c r="M44" s="347">
        <v>3805</v>
      </c>
    </row>
    <row r="45" spans="2:13" ht="27.75" customHeight="1" x14ac:dyDescent="0.15">
      <c r="B45" s="1171"/>
      <c r="C45" s="1172"/>
      <c r="D45" s="104"/>
      <c r="E45" s="1177" t="s">
        <v>35</v>
      </c>
      <c r="F45" s="1177"/>
      <c r="G45" s="1177"/>
      <c r="H45" s="1178"/>
      <c r="I45" s="345">
        <v>2661</v>
      </c>
      <c r="J45" s="346">
        <v>2537</v>
      </c>
      <c r="K45" s="346">
        <v>2530</v>
      </c>
      <c r="L45" s="346">
        <v>2439</v>
      </c>
      <c r="M45" s="347">
        <v>2386</v>
      </c>
    </row>
    <row r="46" spans="2:13" ht="27.75" customHeight="1" x14ac:dyDescent="0.15">
      <c r="B46" s="1171"/>
      <c r="C46" s="1172"/>
      <c r="D46" s="105"/>
      <c r="E46" s="1177" t="s">
        <v>36</v>
      </c>
      <c r="F46" s="1177"/>
      <c r="G46" s="1177"/>
      <c r="H46" s="1178"/>
      <c r="I46" s="345" t="s">
        <v>486</v>
      </c>
      <c r="J46" s="346" t="s">
        <v>486</v>
      </c>
      <c r="K46" s="346" t="s">
        <v>486</v>
      </c>
      <c r="L46" s="346" t="s">
        <v>486</v>
      </c>
      <c r="M46" s="347" t="s">
        <v>486</v>
      </c>
    </row>
    <row r="47" spans="2:13" ht="27.75" customHeight="1" x14ac:dyDescent="0.15">
      <c r="B47" s="1171"/>
      <c r="C47" s="1172"/>
      <c r="D47" s="106"/>
      <c r="E47" s="1179" t="s">
        <v>37</v>
      </c>
      <c r="F47" s="1180"/>
      <c r="G47" s="1180"/>
      <c r="H47" s="1181"/>
      <c r="I47" s="345" t="s">
        <v>486</v>
      </c>
      <c r="J47" s="346" t="s">
        <v>486</v>
      </c>
      <c r="K47" s="346" t="s">
        <v>486</v>
      </c>
      <c r="L47" s="346" t="s">
        <v>486</v>
      </c>
      <c r="M47" s="347" t="s">
        <v>486</v>
      </c>
    </row>
    <row r="48" spans="2:13" ht="27.75" customHeight="1" x14ac:dyDescent="0.15">
      <c r="B48" s="1171"/>
      <c r="C48" s="1172"/>
      <c r="D48" s="104"/>
      <c r="E48" s="1177" t="s">
        <v>38</v>
      </c>
      <c r="F48" s="1177"/>
      <c r="G48" s="1177"/>
      <c r="H48" s="1178"/>
      <c r="I48" s="345" t="s">
        <v>486</v>
      </c>
      <c r="J48" s="346" t="s">
        <v>486</v>
      </c>
      <c r="K48" s="346" t="s">
        <v>486</v>
      </c>
      <c r="L48" s="346" t="s">
        <v>486</v>
      </c>
      <c r="M48" s="347" t="s">
        <v>486</v>
      </c>
    </row>
    <row r="49" spans="2:13" ht="27.75" customHeight="1" x14ac:dyDescent="0.15">
      <c r="B49" s="1173"/>
      <c r="C49" s="1174"/>
      <c r="D49" s="104"/>
      <c r="E49" s="1177" t="s">
        <v>39</v>
      </c>
      <c r="F49" s="1177"/>
      <c r="G49" s="1177"/>
      <c r="H49" s="1178"/>
      <c r="I49" s="345" t="s">
        <v>486</v>
      </c>
      <c r="J49" s="346" t="s">
        <v>486</v>
      </c>
      <c r="K49" s="346" t="s">
        <v>486</v>
      </c>
      <c r="L49" s="346" t="s">
        <v>486</v>
      </c>
      <c r="M49" s="347" t="s">
        <v>486</v>
      </c>
    </row>
    <row r="50" spans="2:13" ht="27.75" customHeight="1" x14ac:dyDescent="0.15">
      <c r="B50" s="1182" t="s">
        <v>40</v>
      </c>
      <c r="C50" s="1183"/>
      <c r="D50" s="107"/>
      <c r="E50" s="1177" t="s">
        <v>41</v>
      </c>
      <c r="F50" s="1177"/>
      <c r="G50" s="1177"/>
      <c r="H50" s="1178"/>
      <c r="I50" s="345">
        <v>13289</v>
      </c>
      <c r="J50" s="346">
        <v>12671</v>
      </c>
      <c r="K50" s="346">
        <v>12711</v>
      </c>
      <c r="L50" s="346">
        <v>13319</v>
      </c>
      <c r="M50" s="347">
        <v>12094</v>
      </c>
    </row>
    <row r="51" spans="2:13" ht="27.75" customHeight="1" x14ac:dyDescent="0.15">
      <c r="B51" s="1171"/>
      <c r="C51" s="1172"/>
      <c r="D51" s="104"/>
      <c r="E51" s="1177" t="s">
        <v>42</v>
      </c>
      <c r="F51" s="1177"/>
      <c r="G51" s="1177"/>
      <c r="H51" s="1178"/>
      <c r="I51" s="345">
        <v>162</v>
      </c>
      <c r="J51" s="346">
        <v>135</v>
      </c>
      <c r="K51" s="346">
        <v>105</v>
      </c>
      <c r="L51" s="346">
        <v>65</v>
      </c>
      <c r="M51" s="347">
        <v>24</v>
      </c>
    </row>
    <row r="52" spans="2:13" ht="27.75" customHeight="1" x14ac:dyDescent="0.15">
      <c r="B52" s="1173"/>
      <c r="C52" s="1174"/>
      <c r="D52" s="104"/>
      <c r="E52" s="1177" t="s">
        <v>43</v>
      </c>
      <c r="F52" s="1177"/>
      <c r="G52" s="1177"/>
      <c r="H52" s="1178"/>
      <c r="I52" s="345">
        <v>23539</v>
      </c>
      <c r="J52" s="346">
        <v>23086</v>
      </c>
      <c r="K52" s="346">
        <v>21978</v>
      </c>
      <c r="L52" s="346">
        <v>20216</v>
      </c>
      <c r="M52" s="347">
        <v>18937</v>
      </c>
    </row>
    <row r="53" spans="2:13" ht="27.75" customHeight="1" thickBot="1" x14ac:dyDescent="0.2">
      <c r="B53" s="1184" t="s">
        <v>19</v>
      </c>
      <c r="C53" s="1185"/>
      <c r="D53" s="108"/>
      <c r="E53" s="1186" t="s">
        <v>44</v>
      </c>
      <c r="F53" s="1186"/>
      <c r="G53" s="1186"/>
      <c r="H53" s="1187"/>
      <c r="I53" s="348">
        <v>-5584</v>
      </c>
      <c r="J53" s="349">
        <v>-3389</v>
      </c>
      <c r="K53" s="349">
        <v>-2509</v>
      </c>
      <c r="L53" s="349">
        <v>-4116</v>
      </c>
      <c r="M53" s="350">
        <v>-4464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rIe+bnnRbRVOwxRYQ15r3jE2SGMFAoMS35edAyt2PdcUMCEI4tadLlveC/Hkf6bWOFrhVYjkXZRVZ0voSFgIw==" saltValue="fYsuFaI0GM4RlL4wou2d6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120">
        <v>2745</v>
      </c>
      <c r="G55" s="120">
        <v>2747</v>
      </c>
      <c r="H55" s="121">
        <v>2508</v>
      </c>
    </row>
    <row r="56" spans="2:8" ht="52.5" customHeight="1" x14ac:dyDescent="0.15">
      <c r="B56" s="122"/>
      <c r="C56" s="1198" t="s">
        <v>47</v>
      </c>
      <c r="D56" s="1198"/>
      <c r="E56" s="1199"/>
      <c r="F56" s="123">
        <v>2561</v>
      </c>
      <c r="G56" s="123">
        <v>2903</v>
      </c>
      <c r="H56" s="124">
        <v>2105</v>
      </c>
    </row>
    <row r="57" spans="2:8" ht="53.25" customHeight="1" x14ac:dyDescent="0.15">
      <c r="B57" s="122"/>
      <c r="C57" s="1200" t="s">
        <v>48</v>
      </c>
      <c r="D57" s="1200"/>
      <c r="E57" s="1201"/>
      <c r="F57" s="125">
        <v>9480</v>
      </c>
      <c r="G57" s="125">
        <v>9670</v>
      </c>
      <c r="H57" s="126">
        <v>9372</v>
      </c>
    </row>
    <row r="58" spans="2:8" ht="45.75" customHeight="1" x14ac:dyDescent="0.15">
      <c r="B58" s="127"/>
      <c r="C58" s="1188" t="s">
        <v>559</v>
      </c>
      <c r="D58" s="1189"/>
      <c r="E58" s="1190"/>
      <c r="F58" s="128">
        <v>4242</v>
      </c>
      <c r="G58" s="128">
        <v>4441</v>
      </c>
      <c r="H58" s="129">
        <v>4250</v>
      </c>
    </row>
    <row r="59" spans="2:8" ht="45.75" customHeight="1" x14ac:dyDescent="0.15">
      <c r="B59" s="127"/>
      <c r="C59" s="1188" t="s">
        <v>560</v>
      </c>
      <c r="D59" s="1189"/>
      <c r="E59" s="1190"/>
      <c r="F59" s="128">
        <v>2313</v>
      </c>
      <c r="G59" s="128">
        <v>2313</v>
      </c>
      <c r="H59" s="129">
        <v>2313</v>
      </c>
    </row>
    <row r="60" spans="2:8" ht="45.75" customHeight="1" x14ac:dyDescent="0.15">
      <c r="B60" s="127"/>
      <c r="C60" s="1188" t="s">
        <v>561</v>
      </c>
      <c r="D60" s="1189"/>
      <c r="E60" s="1190"/>
      <c r="F60" s="128">
        <v>856</v>
      </c>
      <c r="G60" s="128">
        <v>778</v>
      </c>
      <c r="H60" s="129">
        <v>741</v>
      </c>
    </row>
    <row r="61" spans="2:8" ht="45.75" customHeight="1" x14ac:dyDescent="0.15">
      <c r="B61" s="127"/>
      <c r="C61" s="1188" t="s">
        <v>562</v>
      </c>
      <c r="D61" s="1189"/>
      <c r="E61" s="1190"/>
      <c r="F61" s="128">
        <v>616</v>
      </c>
      <c r="G61" s="128">
        <v>617</v>
      </c>
      <c r="H61" s="129">
        <v>618</v>
      </c>
    </row>
    <row r="62" spans="2:8" ht="45.75" customHeight="1" thickBot="1" x14ac:dyDescent="0.2">
      <c r="B62" s="130"/>
      <c r="C62" s="1191" t="s">
        <v>563</v>
      </c>
      <c r="D62" s="1192"/>
      <c r="E62" s="1193"/>
      <c r="F62" s="131">
        <v>583</v>
      </c>
      <c r="G62" s="131">
        <v>583</v>
      </c>
      <c r="H62" s="132">
        <v>575</v>
      </c>
    </row>
    <row r="63" spans="2:8" ht="52.5" customHeight="1" thickBot="1" x14ac:dyDescent="0.2">
      <c r="B63" s="133"/>
      <c r="C63" s="1194" t="s">
        <v>49</v>
      </c>
      <c r="D63" s="1194"/>
      <c r="E63" s="1195"/>
      <c r="F63" s="134">
        <v>14785</v>
      </c>
      <c r="G63" s="134">
        <v>15321</v>
      </c>
      <c r="H63" s="135">
        <v>13986</v>
      </c>
    </row>
    <row r="64" spans="2:8" x14ac:dyDescent="0.15"/>
  </sheetData>
  <sheetProtection algorithmName="SHA-512" hashValue="RlkEhBIYsDUtafPvX/sPaJPkYTVbTGT9GMIFOIZL5zumfNevoNH960U4mCYyT1fKFpdX2HUF8K4mktwrkuCYBw==" saltValue="duoefQzSOHi4p/yuwyTJ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69535</v>
      </c>
      <c r="E3" s="154"/>
      <c r="F3" s="155">
        <v>74581</v>
      </c>
      <c r="G3" s="156"/>
      <c r="H3" s="157"/>
    </row>
    <row r="4" spans="1:8" x14ac:dyDescent="0.15">
      <c r="A4" s="158"/>
      <c r="B4" s="159"/>
      <c r="C4" s="160"/>
      <c r="D4" s="161">
        <v>45315</v>
      </c>
      <c r="E4" s="162"/>
      <c r="F4" s="163">
        <v>41563</v>
      </c>
      <c r="G4" s="164"/>
      <c r="H4" s="165"/>
    </row>
    <row r="5" spans="1:8" x14ac:dyDescent="0.15">
      <c r="A5" s="146" t="s">
        <v>519</v>
      </c>
      <c r="B5" s="151"/>
      <c r="C5" s="152"/>
      <c r="D5" s="153">
        <v>165536</v>
      </c>
      <c r="E5" s="154"/>
      <c r="F5" s="155">
        <v>76347</v>
      </c>
      <c r="G5" s="156"/>
      <c r="H5" s="157"/>
    </row>
    <row r="6" spans="1:8" x14ac:dyDescent="0.15">
      <c r="A6" s="158"/>
      <c r="B6" s="159"/>
      <c r="C6" s="160"/>
      <c r="D6" s="161">
        <v>134068</v>
      </c>
      <c r="E6" s="162"/>
      <c r="F6" s="163">
        <v>41762</v>
      </c>
      <c r="G6" s="164"/>
      <c r="H6" s="165"/>
    </row>
    <row r="7" spans="1:8" x14ac:dyDescent="0.15">
      <c r="A7" s="146" t="s">
        <v>520</v>
      </c>
      <c r="B7" s="151"/>
      <c r="C7" s="152"/>
      <c r="D7" s="153">
        <v>122225</v>
      </c>
      <c r="E7" s="154"/>
      <c r="F7" s="155">
        <v>71279</v>
      </c>
      <c r="G7" s="156"/>
      <c r="H7" s="157"/>
    </row>
    <row r="8" spans="1:8" x14ac:dyDescent="0.15">
      <c r="A8" s="158"/>
      <c r="B8" s="159"/>
      <c r="C8" s="160"/>
      <c r="D8" s="161">
        <v>92854</v>
      </c>
      <c r="E8" s="162"/>
      <c r="F8" s="163">
        <v>36731</v>
      </c>
      <c r="G8" s="164"/>
      <c r="H8" s="165"/>
    </row>
    <row r="9" spans="1:8" x14ac:dyDescent="0.15">
      <c r="A9" s="146" t="s">
        <v>521</v>
      </c>
      <c r="B9" s="151"/>
      <c r="C9" s="152"/>
      <c r="D9" s="153">
        <v>62392</v>
      </c>
      <c r="E9" s="154"/>
      <c r="F9" s="155">
        <v>74994</v>
      </c>
      <c r="G9" s="156"/>
      <c r="H9" s="157"/>
    </row>
    <row r="10" spans="1:8" x14ac:dyDescent="0.15">
      <c r="A10" s="158"/>
      <c r="B10" s="159"/>
      <c r="C10" s="160"/>
      <c r="D10" s="161">
        <v>34511</v>
      </c>
      <c r="E10" s="162"/>
      <c r="F10" s="163">
        <v>36188</v>
      </c>
      <c r="G10" s="164"/>
      <c r="H10" s="165"/>
    </row>
    <row r="11" spans="1:8" x14ac:dyDescent="0.15">
      <c r="A11" s="146" t="s">
        <v>522</v>
      </c>
      <c r="B11" s="151"/>
      <c r="C11" s="152"/>
      <c r="D11" s="153">
        <v>80330</v>
      </c>
      <c r="E11" s="154"/>
      <c r="F11" s="155">
        <v>71849</v>
      </c>
      <c r="G11" s="156"/>
      <c r="H11" s="157"/>
    </row>
    <row r="12" spans="1:8" x14ac:dyDescent="0.15">
      <c r="A12" s="158"/>
      <c r="B12" s="159"/>
      <c r="C12" s="166"/>
      <c r="D12" s="161">
        <v>51796</v>
      </c>
      <c r="E12" s="162"/>
      <c r="F12" s="163">
        <v>36144</v>
      </c>
      <c r="G12" s="164"/>
      <c r="H12" s="165"/>
    </row>
    <row r="13" spans="1:8" x14ac:dyDescent="0.15">
      <c r="A13" s="146"/>
      <c r="B13" s="151"/>
      <c r="C13" s="152"/>
      <c r="D13" s="153">
        <v>100004</v>
      </c>
      <c r="E13" s="154"/>
      <c r="F13" s="155">
        <v>73810</v>
      </c>
      <c r="G13" s="167"/>
      <c r="H13" s="157"/>
    </row>
    <row r="14" spans="1:8" x14ac:dyDescent="0.15">
      <c r="A14" s="158"/>
      <c r="B14" s="159"/>
      <c r="C14" s="160"/>
      <c r="D14" s="161">
        <v>71709</v>
      </c>
      <c r="E14" s="162"/>
      <c r="F14" s="163">
        <v>38478</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6.35</v>
      </c>
      <c r="C19" s="168">
        <f>ROUND(VALUE(SUBSTITUTE(実質収支比率等に係る経年分析!G$48,"▲","-")),2)</f>
        <v>6.5</v>
      </c>
      <c r="D19" s="168">
        <f>ROUND(VALUE(SUBSTITUTE(実質収支比率等に係る経年分析!H$48,"▲","-")),2)</f>
        <v>9.4</v>
      </c>
      <c r="E19" s="168">
        <f>ROUND(VALUE(SUBSTITUTE(実質収支比率等に係る経年分析!I$48,"▲","-")),2)</f>
        <v>8.5299999999999994</v>
      </c>
      <c r="F19" s="168">
        <f>ROUND(VALUE(SUBSTITUTE(実質収支比率等に係る経年分析!J$48,"▲","-")),2)</f>
        <v>6.68</v>
      </c>
    </row>
    <row r="20" spans="1:11" x14ac:dyDescent="0.15">
      <c r="A20" s="168" t="s">
        <v>53</v>
      </c>
      <c r="B20" s="168">
        <f>ROUND(VALUE(SUBSTITUTE(実質収支比率等に係る経年分析!F$47,"▲","-")),2)</f>
        <v>22.31</v>
      </c>
      <c r="C20" s="168">
        <f>ROUND(VALUE(SUBSTITUTE(実質収支比率等に係る経年分析!G$47,"▲","-")),2)</f>
        <v>23.49</v>
      </c>
      <c r="D20" s="168">
        <f>ROUND(VALUE(SUBSTITUTE(実質収支比率等に係る経年分析!H$47,"▲","-")),2)</f>
        <v>23.53</v>
      </c>
      <c r="E20" s="168">
        <f>ROUND(VALUE(SUBSTITUTE(実質収支比率等に係る経年分析!I$47,"▲","-")),2)</f>
        <v>24.86</v>
      </c>
      <c r="F20" s="168">
        <f>ROUND(VALUE(SUBSTITUTE(実質収支比率等に係る経年分析!J$47,"▲","-")),2)</f>
        <v>22.48</v>
      </c>
    </row>
    <row r="21" spans="1:11" x14ac:dyDescent="0.15">
      <c r="A21" s="168" t="s">
        <v>54</v>
      </c>
      <c r="B21" s="168">
        <f>IF(ISNUMBER(VALUE(SUBSTITUTE(実質収支比率等に係る経年分析!F$49,"▲","-"))),ROUND(VALUE(SUBSTITUTE(実質収支比率等に係る経年分析!F$49,"▲","-")),2),NA())</f>
        <v>0.32</v>
      </c>
      <c r="C21" s="168">
        <f>IF(ISNUMBER(VALUE(SUBSTITUTE(実質収支比率等に係る経年分析!G$49,"▲","-"))),ROUND(VALUE(SUBSTITUTE(実質収支比率等に係る経年分析!G$49,"▲","-")),2),NA())</f>
        <v>-0.02</v>
      </c>
      <c r="D21" s="168">
        <f>IF(ISNUMBER(VALUE(SUBSTITUTE(実質収支比率等に係る経年分析!H$49,"▲","-"))),ROUND(VALUE(SUBSTITUTE(実質収支比率等に係る経年分析!H$49,"▲","-")),2),NA())</f>
        <v>4.74</v>
      </c>
      <c r="E21" s="168">
        <f>IF(ISNUMBER(VALUE(SUBSTITUTE(実質収支比率等に係る経年分析!I$49,"▲","-"))),ROUND(VALUE(SUBSTITUTE(実質収支比率等に係る経年分析!I$49,"▲","-")),2),NA())</f>
        <v>0.53</v>
      </c>
      <c r="F21" s="168">
        <f>IF(ISNUMBER(VALUE(SUBSTITUTE(実質収支比率等に係る経年分析!J$49,"▲","-"))),ROUND(VALUE(SUBSTITUTE(実質収支比率等に係る経年分析!J$49,"▲","-")),2),NA())</f>
        <v>-1.22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養父歯科診療所特別会計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0.08</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1.43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1.67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1.23</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0.56999999999999995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2.2599999999999998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3.13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4.13</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6.35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6.49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8.52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6.68</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8.77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11.44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13.74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15.04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16.45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3073</v>
      </c>
      <c r="E42" s="170"/>
      <c r="F42" s="170"/>
      <c r="G42" s="170">
        <f>'実質公債費比率（分子）の構造'!L$52</f>
        <v>2834</v>
      </c>
      <c r="H42" s="170"/>
      <c r="I42" s="170"/>
      <c r="J42" s="170">
        <f>'実質公債費比率（分子）の構造'!M$52</f>
        <v>2661</v>
      </c>
      <c r="K42" s="170"/>
      <c r="L42" s="170"/>
      <c r="M42" s="170">
        <f>'実質公債費比率（分子）の構造'!N$52</f>
        <v>2508</v>
      </c>
      <c r="N42" s="170"/>
      <c r="O42" s="170"/>
      <c r="P42" s="170">
        <f>'実質公債費比率（分子）の構造'!O$52</f>
        <v>2481</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7</v>
      </c>
      <c r="C44" s="170"/>
      <c r="D44" s="170"/>
      <c r="E44" s="170">
        <f>'実質公債費比率（分子）の構造'!L$50</f>
        <v>7</v>
      </c>
      <c r="F44" s="170"/>
      <c r="G44" s="170"/>
      <c r="H44" s="170">
        <f>'実質公債費比率（分子）の構造'!M$50</f>
        <v>5</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625</v>
      </c>
      <c r="C45" s="170"/>
      <c r="D45" s="170"/>
      <c r="E45" s="170">
        <f>'実質公債費比率（分子）の構造'!L$49</f>
        <v>726</v>
      </c>
      <c r="F45" s="170"/>
      <c r="G45" s="170"/>
      <c r="H45" s="170">
        <f>'実質公債費比率（分子）の構造'!M$49</f>
        <v>792</v>
      </c>
      <c r="I45" s="170"/>
      <c r="J45" s="170"/>
      <c r="K45" s="170">
        <f>'実質公債費比率（分子）の構造'!N$49</f>
        <v>679</v>
      </c>
      <c r="L45" s="170"/>
      <c r="M45" s="170"/>
      <c r="N45" s="170">
        <f>'実質公債費比率（分子）の構造'!O$49</f>
        <v>653</v>
      </c>
      <c r="O45" s="170"/>
      <c r="P45" s="170"/>
    </row>
    <row r="46" spans="1:16" x14ac:dyDescent="0.15">
      <c r="A46" s="170" t="s">
        <v>64</v>
      </c>
      <c r="B46" s="170">
        <f>'実質公債費比率（分子）の構造'!K$48</f>
        <v>1191</v>
      </c>
      <c r="C46" s="170"/>
      <c r="D46" s="170"/>
      <c r="E46" s="170">
        <f>'実質公債費比率（分子）の構造'!L$48</f>
        <v>1022</v>
      </c>
      <c r="F46" s="170"/>
      <c r="G46" s="170"/>
      <c r="H46" s="170">
        <f>'実質公債費比率（分子）の構造'!M$48</f>
        <v>881</v>
      </c>
      <c r="I46" s="170"/>
      <c r="J46" s="170"/>
      <c r="K46" s="170">
        <f>'実質公債費比率（分子）の構造'!N$48</f>
        <v>625</v>
      </c>
      <c r="L46" s="170"/>
      <c r="M46" s="170"/>
      <c r="N46" s="170">
        <f>'実質公債費比率（分子）の構造'!O$48</f>
        <v>766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1750</v>
      </c>
      <c r="C49" s="170"/>
      <c r="D49" s="170"/>
      <c r="E49" s="170">
        <f>'実質公債費比率（分子）の構造'!L$45</f>
        <v>1739</v>
      </c>
      <c r="F49" s="170"/>
      <c r="G49" s="170"/>
      <c r="H49" s="170">
        <f>'実質公債費比率（分子）の構造'!M$45</f>
        <v>1801</v>
      </c>
      <c r="I49" s="170"/>
      <c r="J49" s="170"/>
      <c r="K49" s="170">
        <f>'実質公債費比率（分子）の構造'!N$45</f>
        <v>1861</v>
      </c>
      <c r="L49" s="170"/>
      <c r="M49" s="170"/>
      <c r="N49" s="170">
        <f>'実質公債費比率（分子）の構造'!O$45</f>
        <v>1919</v>
      </c>
      <c r="O49" s="170"/>
      <c r="P49" s="170"/>
    </row>
    <row r="50" spans="1:16" x14ac:dyDescent="0.15">
      <c r="A50" s="170" t="s">
        <v>67</v>
      </c>
      <c r="B50" s="170" t="e">
        <f>NA()</f>
        <v>#N/A</v>
      </c>
      <c r="C50" s="170">
        <f>IF(ISNUMBER('実質公債費比率（分子）の構造'!K$53),'実質公債費比率（分子）の構造'!K$53,NA())</f>
        <v>500</v>
      </c>
      <c r="D50" s="170" t="e">
        <f>NA()</f>
        <v>#N/A</v>
      </c>
      <c r="E50" s="170" t="e">
        <f>NA()</f>
        <v>#N/A</v>
      </c>
      <c r="F50" s="170">
        <f>IF(ISNUMBER('実質公債費比率（分子）の構造'!L$53),'実質公債費比率（分子）の構造'!L$53,NA())</f>
        <v>660</v>
      </c>
      <c r="G50" s="170" t="e">
        <f>NA()</f>
        <v>#N/A</v>
      </c>
      <c r="H50" s="170" t="e">
        <f>NA()</f>
        <v>#N/A</v>
      </c>
      <c r="I50" s="170">
        <f>IF(ISNUMBER('実質公債費比率（分子）の構造'!M$53),'実質公債費比率（分子）の構造'!M$53,NA())</f>
        <v>818</v>
      </c>
      <c r="J50" s="170" t="e">
        <f>NA()</f>
        <v>#N/A</v>
      </c>
      <c r="K50" s="170" t="e">
        <f>NA()</f>
        <v>#N/A</v>
      </c>
      <c r="L50" s="170">
        <f>IF(ISNUMBER('実質公債費比率（分子）の構造'!N$53),'実質公債費比率（分子）の構造'!N$53,NA())</f>
        <v>657</v>
      </c>
      <c r="M50" s="170" t="e">
        <f>NA()</f>
        <v>#N/A</v>
      </c>
      <c r="N50" s="170" t="e">
        <f>NA()</f>
        <v>#N/A</v>
      </c>
      <c r="O50" s="170">
        <f>IF(ISNUMBER('実質公債費比率（分子）の構造'!O$53),'実質公債費比率（分子）の構造'!O$53,NA())</f>
        <v>857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23539</v>
      </c>
      <c r="E56" s="169"/>
      <c r="F56" s="169"/>
      <c r="G56" s="169">
        <f>'将来負担比率（分子）の構造'!J$52</f>
        <v>23086</v>
      </c>
      <c r="H56" s="169"/>
      <c r="I56" s="169"/>
      <c r="J56" s="169">
        <f>'将来負担比率（分子）の構造'!K$52</f>
        <v>21978</v>
      </c>
      <c r="K56" s="169"/>
      <c r="L56" s="169"/>
      <c r="M56" s="169">
        <f>'将来負担比率（分子）の構造'!L$52</f>
        <v>20216</v>
      </c>
      <c r="N56" s="169"/>
      <c r="O56" s="169"/>
      <c r="P56" s="169">
        <f>'将来負担比率（分子）の構造'!M$52</f>
        <v>18937</v>
      </c>
    </row>
    <row r="57" spans="1:16" x14ac:dyDescent="0.15">
      <c r="A57" s="169" t="s">
        <v>42</v>
      </c>
      <c r="B57" s="169"/>
      <c r="C57" s="169"/>
      <c r="D57" s="169">
        <f>'将来負担比率（分子）の構造'!I$51</f>
        <v>162</v>
      </c>
      <c r="E57" s="169"/>
      <c r="F57" s="169"/>
      <c r="G57" s="169">
        <f>'将来負担比率（分子）の構造'!J$51</f>
        <v>135</v>
      </c>
      <c r="H57" s="169"/>
      <c r="I57" s="169"/>
      <c r="J57" s="169">
        <f>'将来負担比率（分子）の構造'!K$51</f>
        <v>105</v>
      </c>
      <c r="K57" s="169"/>
      <c r="L57" s="169"/>
      <c r="M57" s="169">
        <f>'将来負担比率（分子）の構造'!L$51</f>
        <v>65</v>
      </c>
      <c r="N57" s="169"/>
      <c r="O57" s="169"/>
      <c r="P57" s="169">
        <f>'将来負担比率（分子）の構造'!M$51</f>
        <v>24</v>
      </c>
    </row>
    <row r="58" spans="1:16" x14ac:dyDescent="0.15">
      <c r="A58" s="169" t="s">
        <v>41</v>
      </c>
      <c r="B58" s="169"/>
      <c r="C58" s="169"/>
      <c r="D58" s="169">
        <f>'将来負担比率（分子）の構造'!I$50</f>
        <v>13289</v>
      </c>
      <c r="E58" s="169"/>
      <c r="F58" s="169"/>
      <c r="G58" s="169">
        <f>'将来負担比率（分子）の構造'!J$50</f>
        <v>12671</v>
      </c>
      <c r="H58" s="169"/>
      <c r="I58" s="169"/>
      <c r="J58" s="169">
        <f>'将来負担比率（分子）の構造'!K$50</f>
        <v>12711</v>
      </c>
      <c r="K58" s="169"/>
      <c r="L58" s="169"/>
      <c r="M58" s="169">
        <f>'将来負担比率（分子）の構造'!L$50</f>
        <v>13319</v>
      </c>
      <c r="N58" s="169"/>
      <c r="O58" s="169"/>
      <c r="P58" s="169">
        <f>'将来負担比率（分子）の構造'!M$50</f>
        <v>12094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2661</v>
      </c>
      <c r="C62" s="169"/>
      <c r="D62" s="169"/>
      <c r="E62" s="169">
        <f>'将来負担比率（分子）の構造'!J$45</f>
        <v>2537</v>
      </c>
      <c r="F62" s="169"/>
      <c r="G62" s="169"/>
      <c r="H62" s="169">
        <f>'将来負担比率（分子）の構造'!K$45</f>
        <v>2530</v>
      </c>
      <c r="I62" s="169"/>
      <c r="J62" s="169"/>
      <c r="K62" s="169">
        <f>'将来負担比率（分子）の構造'!L$45</f>
        <v>2439</v>
      </c>
      <c r="L62" s="169"/>
      <c r="M62" s="169"/>
      <c r="N62" s="169">
        <f>'将来負担比率（分子）の構造'!M$45</f>
        <v>2386</v>
      </c>
      <c r="O62" s="169"/>
      <c r="P62" s="169"/>
    </row>
    <row r="63" spans="1:16" x14ac:dyDescent="0.15">
      <c r="A63" s="169" t="s">
        <v>34</v>
      </c>
      <c r="B63" s="169">
        <f>'将来負担比率（分子）の構造'!I$44</f>
        <v>4254</v>
      </c>
      <c r="C63" s="169"/>
      <c r="D63" s="169"/>
      <c r="E63" s="169">
        <f>'将来負担比率（分子）の構造'!J$44</f>
        <v>4562</v>
      </c>
      <c r="F63" s="169"/>
      <c r="G63" s="169"/>
      <c r="H63" s="169">
        <f>'将来負担比率（分子）の構造'!K$44</f>
        <v>4438</v>
      </c>
      <c r="I63" s="169"/>
      <c r="J63" s="169"/>
      <c r="K63" s="169">
        <f>'将来負担比率（分子）の構造'!L$44</f>
        <v>4174</v>
      </c>
      <c r="L63" s="169"/>
      <c r="M63" s="169"/>
      <c r="N63" s="169">
        <f>'将来負担比率（分子）の構造'!M$44</f>
        <v>3805</v>
      </c>
      <c r="O63" s="169"/>
      <c r="P63" s="169"/>
    </row>
    <row r="64" spans="1:16" x14ac:dyDescent="0.15">
      <c r="A64" s="169" t="s">
        <v>33</v>
      </c>
      <c r="B64" s="169">
        <f>'将来負担比率（分子）の構造'!I$43</f>
        <v>8760</v>
      </c>
      <c r="C64" s="169"/>
      <c r="D64" s="169"/>
      <c r="E64" s="169">
        <f>'将来負担比率（分子）の構造'!J$43</f>
        <v>9246</v>
      </c>
      <c r="F64" s="169"/>
      <c r="G64" s="169"/>
      <c r="H64" s="169">
        <f>'将来負担比率（分子）の構造'!K$43</f>
        <v>9622</v>
      </c>
      <c r="I64" s="169"/>
      <c r="J64" s="169"/>
      <c r="K64" s="169">
        <f>'将来負担比率（分子）の構造'!L$43</f>
        <v>8608</v>
      </c>
      <c r="L64" s="169"/>
      <c r="M64" s="169"/>
      <c r="N64" s="169">
        <f>'将来負担比率（分子）の構造'!M$43</f>
        <v>7198</v>
      </c>
      <c r="O64" s="169"/>
      <c r="P64" s="169"/>
    </row>
    <row r="65" spans="1:16" x14ac:dyDescent="0.15">
      <c r="A65" s="169" t="s">
        <v>32</v>
      </c>
      <c r="B65" s="169">
        <f>'将来負担比率（分子）の構造'!I$42</f>
        <v>45</v>
      </c>
      <c r="C65" s="169"/>
      <c r="D65" s="169"/>
      <c r="E65" s="169">
        <f>'将来負担比率（分子）の構造'!J$42</f>
        <v>31</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15685</v>
      </c>
      <c r="C66" s="169"/>
      <c r="D66" s="169"/>
      <c r="E66" s="169">
        <f>'将来負担比率（分子）の構造'!J$41</f>
        <v>16126</v>
      </c>
      <c r="F66" s="169"/>
      <c r="G66" s="169"/>
      <c r="H66" s="169">
        <f>'将来負担比率（分子）の構造'!K$41</f>
        <v>15694</v>
      </c>
      <c r="I66" s="169"/>
      <c r="J66" s="169"/>
      <c r="K66" s="169">
        <f>'将来負担比率（分子）の構造'!L$41</f>
        <v>14265</v>
      </c>
      <c r="L66" s="169"/>
      <c r="M66" s="169"/>
      <c r="N66" s="169">
        <f>'将来負担比率（分子）の構造'!M$41</f>
        <v>13203</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2745</v>
      </c>
      <c r="C72" s="173">
        <f>基金残高に係る経年分析!G55</f>
        <v>2747</v>
      </c>
      <c r="D72" s="173">
        <f>基金残高に係る経年分析!H55</f>
        <v>2508</v>
      </c>
    </row>
    <row r="73" spans="1:16" x14ac:dyDescent="0.15">
      <c r="A73" s="172" t="s">
        <v>74</v>
      </c>
      <c r="B73" s="173">
        <f>基金残高に係る経年分析!F56</f>
        <v>2561</v>
      </c>
      <c r="C73" s="173">
        <f>基金残高に係る経年分析!G56</f>
        <v>2903</v>
      </c>
      <c r="D73" s="173">
        <f>基金残高に係る経年分析!H56</f>
        <v>2105</v>
      </c>
    </row>
    <row r="74" spans="1:16" x14ac:dyDescent="0.15">
      <c r="A74" s="172" t="s">
        <v>75</v>
      </c>
      <c r="B74" s="173">
        <f>基金残高に係る経年分析!F57</f>
        <v>9480</v>
      </c>
      <c r="C74" s="173">
        <f>基金残高に係る経年分析!G57</f>
        <v>9670</v>
      </c>
      <c r="D74" s="173">
        <f>基金残高に係る経年分析!H57</f>
        <v>9372</v>
      </c>
    </row>
  </sheetData>
  <sheetProtection algorithmName="SHA-512" hashValue="boeKz3XMDijC7VKKAz1tO4ICvca3ZNTsuJ1BPnV7ywD90X7zFdg7eVS9vnIlgJ6m1tPt09UrNV9ZM7y1Hooeag==" saltValue="Xarq7Xsh1EyhT4fCHwC0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2374113</v>
      </c>
      <c r="S5" s="600"/>
      <c r="T5" s="600"/>
      <c r="U5" s="600"/>
      <c r="V5" s="600"/>
      <c r="W5" s="600"/>
      <c r="X5" s="600"/>
      <c r="Y5" s="601"/>
      <c r="Z5" s="602">
        <v>11.3</v>
      </c>
      <c r="AA5" s="602"/>
      <c r="AB5" s="602"/>
      <c r="AC5" s="602"/>
      <c r="AD5" s="603">
        <v>2374113</v>
      </c>
      <c r="AE5" s="603"/>
      <c r="AF5" s="603"/>
      <c r="AG5" s="603"/>
      <c r="AH5" s="603"/>
      <c r="AI5" s="603"/>
      <c r="AJ5" s="603"/>
      <c r="AK5" s="603"/>
      <c r="AL5" s="604">
        <v>21.3</v>
      </c>
      <c r="AM5" s="605"/>
      <c r="AN5" s="605"/>
      <c r="AO5" s="606"/>
      <c r="AP5" s="596" t="s">
        <v>216</v>
      </c>
      <c r="AQ5" s="597"/>
      <c r="AR5" s="597"/>
      <c r="AS5" s="597"/>
      <c r="AT5" s="597"/>
      <c r="AU5" s="597"/>
      <c r="AV5" s="597"/>
      <c r="AW5" s="597"/>
      <c r="AX5" s="597"/>
      <c r="AY5" s="597"/>
      <c r="AZ5" s="597"/>
      <c r="BA5" s="597"/>
      <c r="BB5" s="597"/>
      <c r="BC5" s="597"/>
      <c r="BD5" s="597"/>
      <c r="BE5" s="597"/>
      <c r="BF5" s="598"/>
      <c r="BG5" s="610">
        <v>2373575</v>
      </c>
      <c r="BH5" s="611"/>
      <c r="BI5" s="611"/>
      <c r="BJ5" s="611"/>
      <c r="BK5" s="611"/>
      <c r="BL5" s="611"/>
      <c r="BM5" s="611"/>
      <c r="BN5" s="612"/>
      <c r="BO5" s="613">
        <v>100</v>
      </c>
      <c r="BP5" s="613"/>
      <c r="BQ5" s="613"/>
      <c r="BR5" s="613"/>
      <c r="BS5" s="614">
        <v>10183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206904</v>
      </c>
      <c r="S6" s="611"/>
      <c r="T6" s="611"/>
      <c r="U6" s="611"/>
      <c r="V6" s="611"/>
      <c r="W6" s="611"/>
      <c r="X6" s="611"/>
      <c r="Y6" s="612"/>
      <c r="Z6" s="613">
        <v>1</v>
      </c>
      <c r="AA6" s="613"/>
      <c r="AB6" s="613"/>
      <c r="AC6" s="613"/>
      <c r="AD6" s="614">
        <v>206904</v>
      </c>
      <c r="AE6" s="614"/>
      <c r="AF6" s="614"/>
      <c r="AG6" s="614"/>
      <c r="AH6" s="614"/>
      <c r="AI6" s="614"/>
      <c r="AJ6" s="614"/>
      <c r="AK6" s="614"/>
      <c r="AL6" s="615">
        <v>1.9</v>
      </c>
      <c r="AM6" s="616"/>
      <c r="AN6" s="616"/>
      <c r="AO6" s="617"/>
      <c r="AP6" s="607" t="s">
        <v>221</v>
      </c>
      <c r="AQ6" s="608"/>
      <c r="AR6" s="608"/>
      <c r="AS6" s="608"/>
      <c r="AT6" s="608"/>
      <c r="AU6" s="608"/>
      <c r="AV6" s="608"/>
      <c r="AW6" s="608"/>
      <c r="AX6" s="608"/>
      <c r="AY6" s="608"/>
      <c r="AZ6" s="608"/>
      <c r="BA6" s="608"/>
      <c r="BB6" s="608"/>
      <c r="BC6" s="608"/>
      <c r="BD6" s="608"/>
      <c r="BE6" s="608"/>
      <c r="BF6" s="609"/>
      <c r="BG6" s="610">
        <v>2373575</v>
      </c>
      <c r="BH6" s="611"/>
      <c r="BI6" s="611"/>
      <c r="BJ6" s="611"/>
      <c r="BK6" s="611"/>
      <c r="BL6" s="611"/>
      <c r="BM6" s="611"/>
      <c r="BN6" s="612"/>
      <c r="BO6" s="613">
        <v>100</v>
      </c>
      <c r="BP6" s="613"/>
      <c r="BQ6" s="613"/>
      <c r="BR6" s="613"/>
      <c r="BS6" s="614">
        <v>10183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149854</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149854</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1209</v>
      </c>
      <c r="S7" s="611"/>
      <c r="T7" s="611"/>
      <c r="U7" s="611"/>
      <c r="V7" s="611"/>
      <c r="W7" s="611"/>
      <c r="X7" s="611"/>
      <c r="Y7" s="612"/>
      <c r="Z7" s="613">
        <v>0</v>
      </c>
      <c r="AA7" s="613"/>
      <c r="AB7" s="613"/>
      <c r="AC7" s="613"/>
      <c r="AD7" s="614">
        <v>1209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970714</v>
      </c>
      <c r="BH7" s="611"/>
      <c r="BI7" s="611"/>
      <c r="BJ7" s="611"/>
      <c r="BK7" s="611"/>
      <c r="BL7" s="611"/>
      <c r="BM7" s="611"/>
      <c r="BN7" s="612"/>
      <c r="BO7" s="613">
        <v>40.9</v>
      </c>
      <c r="BP7" s="613"/>
      <c r="BQ7" s="613"/>
      <c r="BR7" s="613"/>
      <c r="BS7" s="614">
        <v>10183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3260133</v>
      </c>
      <c r="CS7" s="611"/>
      <c r="CT7" s="611"/>
      <c r="CU7" s="611"/>
      <c r="CV7" s="611"/>
      <c r="CW7" s="611"/>
      <c r="CX7" s="611"/>
      <c r="CY7" s="612"/>
      <c r="CZ7" s="613">
        <v>16.2</v>
      </c>
      <c r="DA7" s="613"/>
      <c r="DB7" s="613"/>
      <c r="DC7" s="613"/>
      <c r="DD7" s="619">
        <v>238063</v>
      </c>
      <c r="DE7" s="611"/>
      <c r="DF7" s="611"/>
      <c r="DG7" s="611"/>
      <c r="DH7" s="611"/>
      <c r="DI7" s="611"/>
      <c r="DJ7" s="611"/>
      <c r="DK7" s="611"/>
      <c r="DL7" s="611"/>
      <c r="DM7" s="611"/>
      <c r="DN7" s="611"/>
      <c r="DO7" s="611"/>
      <c r="DP7" s="612"/>
      <c r="DQ7" s="619">
        <v>2165212</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22120</v>
      </c>
      <c r="S8" s="611"/>
      <c r="T8" s="611"/>
      <c r="U8" s="611"/>
      <c r="V8" s="611"/>
      <c r="W8" s="611"/>
      <c r="X8" s="611"/>
      <c r="Y8" s="612"/>
      <c r="Z8" s="613">
        <v>0.1</v>
      </c>
      <c r="AA8" s="613"/>
      <c r="AB8" s="613"/>
      <c r="AC8" s="613"/>
      <c r="AD8" s="614">
        <v>22120</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38087</v>
      </c>
      <c r="BH8" s="611"/>
      <c r="BI8" s="611"/>
      <c r="BJ8" s="611"/>
      <c r="BK8" s="611"/>
      <c r="BL8" s="611"/>
      <c r="BM8" s="611"/>
      <c r="BN8" s="612"/>
      <c r="BO8" s="613">
        <v>1.6</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4869698</v>
      </c>
      <c r="CS8" s="611"/>
      <c r="CT8" s="611"/>
      <c r="CU8" s="611"/>
      <c r="CV8" s="611"/>
      <c r="CW8" s="611"/>
      <c r="CX8" s="611"/>
      <c r="CY8" s="612"/>
      <c r="CZ8" s="613">
        <v>24.2</v>
      </c>
      <c r="DA8" s="613"/>
      <c r="DB8" s="613"/>
      <c r="DC8" s="613"/>
      <c r="DD8" s="619">
        <v>90936</v>
      </c>
      <c r="DE8" s="611"/>
      <c r="DF8" s="611"/>
      <c r="DG8" s="611"/>
      <c r="DH8" s="611"/>
      <c r="DI8" s="611"/>
      <c r="DJ8" s="611"/>
      <c r="DK8" s="611"/>
      <c r="DL8" s="611"/>
      <c r="DM8" s="611"/>
      <c r="DN8" s="611"/>
      <c r="DO8" s="611"/>
      <c r="DP8" s="612"/>
      <c r="DQ8" s="619">
        <v>3017519</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23508</v>
      </c>
      <c r="S9" s="611"/>
      <c r="T9" s="611"/>
      <c r="U9" s="611"/>
      <c r="V9" s="611"/>
      <c r="W9" s="611"/>
      <c r="X9" s="611"/>
      <c r="Y9" s="612"/>
      <c r="Z9" s="613">
        <v>0.1</v>
      </c>
      <c r="AA9" s="613"/>
      <c r="AB9" s="613"/>
      <c r="AC9" s="613"/>
      <c r="AD9" s="614">
        <v>23508</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817780</v>
      </c>
      <c r="BH9" s="611"/>
      <c r="BI9" s="611"/>
      <c r="BJ9" s="611"/>
      <c r="BK9" s="611"/>
      <c r="BL9" s="611"/>
      <c r="BM9" s="611"/>
      <c r="BN9" s="612"/>
      <c r="BO9" s="613">
        <v>34.4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3596113</v>
      </c>
      <c r="CS9" s="611"/>
      <c r="CT9" s="611"/>
      <c r="CU9" s="611"/>
      <c r="CV9" s="611"/>
      <c r="CW9" s="611"/>
      <c r="CX9" s="611"/>
      <c r="CY9" s="612"/>
      <c r="CZ9" s="613">
        <v>17.899999999999999</v>
      </c>
      <c r="DA9" s="613"/>
      <c r="DB9" s="613"/>
      <c r="DC9" s="613"/>
      <c r="DD9" s="619">
        <v>4192</v>
      </c>
      <c r="DE9" s="611"/>
      <c r="DF9" s="611"/>
      <c r="DG9" s="611"/>
      <c r="DH9" s="611"/>
      <c r="DI9" s="611"/>
      <c r="DJ9" s="611"/>
      <c r="DK9" s="611"/>
      <c r="DL9" s="611"/>
      <c r="DM9" s="611"/>
      <c r="DN9" s="611"/>
      <c r="DO9" s="611"/>
      <c r="DP9" s="612"/>
      <c r="DQ9" s="619">
        <v>3167058</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62584</v>
      </c>
      <c r="BH10" s="611"/>
      <c r="BI10" s="611"/>
      <c r="BJ10" s="611"/>
      <c r="BK10" s="611"/>
      <c r="BL10" s="611"/>
      <c r="BM10" s="611"/>
      <c r="BN10" s="612"/>
      <c r="BO10" s="613">
        <v>2.6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15077</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15077</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523934</v>
      </c>
      <c r="S11" s="611"/>
      <c r="T11" s="611"/>
      <c r="U11" s="611"/>
      <c r="V11" s="611"/>
      <c r="W11" s="611"/>
      <c r="X11" s="611"/>
      <c r="Y11" s="612"/>
      <c r="Z11" s="615">
        <v>2.5</v>
      </c>
      <c r="AA11" s="616"/>
      <c r="AB11" s="616"/>
      <c r="AC11" s="622"/>
      <c r="AD11" s="619">
        <v>523934</v>
      </c>
      <c r="AE11" s="611"/>
      <c r="AF11" s="611"/>
      <c r="AG11" s="611"/>
      <c r="AH11" s="611"/>
      <c r="AI11" s="611"/>
      <c r="AJ11" s="611"/>
      <c r="AK11" s="612"/>
      <c r="AL11" s="615">
        <v>4.7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52263</v>
      </c>
      <c r="BH11" s="611"/>
      <c r="BI11" s="611"/>
      <c r="BJ11" s="611"/>
      <c r="BK11" s="611"/>
      <c r="BL11" s="611"/>
      <c r="BM11" s="611"/>
      <c r="BN11" s="612"/>
      <c r="BO11" s="613">
        <v>2.2000000000000002</v>
      </c>
      <c r="BP11" s="613"/>
      <c r="BQ11" s="613"/>
      <c r="BR11" s="613"/>
      <c r="BS11" s="614">
        <v>10183</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932403</v>
      </c>
      <c r="CS11" s="611"/>
      <c r="CT11" s="611"/>
      <c r="CU11" s="611"/>
      <c r="CV11" s="611"/>
      <c r="CW11" s="611"/>
      <c r="CX11" s="611"/>
      <c r="CY11" s="612"/>
      <c r="CZ11" s="613">
        <v>4.5999999999999996</v>
      </c>
      <c r="DA11" s="613"/>
      <c r="DB11" s="613"/>
      <c r="DC11" s="613"/>
      <c r="DD11" s="619">
        <v>99089</v>
      </c>
      <c r="DE11" s="611"/>
      <c r="DF11" s="611"/>
      <c r="DG11" s="611"/>
      <c r="DH11" s="611"/>
      <c r="DI11" s="611"/>
      <c r="DJ11" s="611"/>
      <c r="DK11" s="611"/>
      <c r="DL11" s="611"/>
      <c r="DM11" s="611"/>
      <c r="DN11" s="611"/>
      <c r="DO11" s="611"/>
      <c r="DP11" s="612"/>
      <c r="DQ11" s="619">
        <v>516093</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1180465</v>
      </c>
      <c r="BH12" s="611"/>
      <c r="BI12" s="611"/>
      <c r="BJ12" s="611"/>
      <c r="BK12" s="611"/>
      <c r="BL12" s="611"/>
      <c r="BM12" s="611"/>
      <c r="BN12" s="612"/>
      <c r="BO12" s="613">
        <v>49.7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655757</v>
      </c>
      <c r="CS12" s="611"/>
      <c r="CT12" s="611"/>
      <c r="CU12" s="611"/>
      <c r="CV12" s="611"/>
      <c r="CW12" s="611"/>
      <c r="CX12" s="611"/>
      <c r="CY12" s="612"/>
      <c r="CZ12" s="613">
        <v>3.3</v>
      </c>
      <c r="DA12" s="613"/>
      <c r="DB12" s="613"/>
      <c r="DC12" s="613"/>
      <c r="DD12" s="619">
        <v>48933</v>
      </c>
      <c r="DE12" s="611"/>
      <c r="DF12" s="611"/>
      <c r="DG12" s="611"/>
      <c r="DH12" s="611"/>
      <c r="DI12" s="611"/>
      <c r="DJ12" s="611"/>
      <c r="DK12" s="611"/>
      <c r="DL12" s="611"/>
      <c r="DM12" s="611"/>
      <c r="DN12" s="611"/>
      <c r="DO12" s="611"/>
      <c r="DP12" s="612"/>
      <c r="DQ12" s="619">
        <v>443734</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1175994</v>
      </c>
      <c r="BH13" s="611"/>
      <c r="BI13" s="611"/>
      <c r="BJ13" s="611"/>
      <c r="BK13" s="611"/>
      <c r="BL13" s="611"/>
      <c r="BM13" s="611"/>
      <c r="BN13" s="612"/>
      <c r="BO13" s="613">
        <v>49.5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1471872</v>
      </c>
      <c r="CS13" s="611"/>
      <c r="CT13" s="611"/>
      <c r="CU13" s="611"/>
      <c r="CV13" s="611"/>
      <c r="CW13" s="611"/>
      <c r="CX13" s="611"/>
      <c r="CY13" s="612"/>
      <c r="CZ13" s="613">
        <v>7.3</v>
      </c>
      <c r="DA13" s="613"/>
      <c r="DB13" s="613"/>
      <c r="DC13" s="613"/>
      <c r="DD13" s="619">
        <v>643081</v>
      </c>
      <c r="DE13" s="611"/>
      <c r="DF13" s="611"/>
      <c r="DG13" s="611"/>
      <c r="DH13" s="611"/>
      <c r="DI13" s="611"/>
      <c r="DJ13" s="611"/>
      <c r="DK13" s="611"/>
      <c r="DL13" s="611"/>
      <c r="DM13" s="611"/>
      <c r="DN13" s="611"/>
      <c r="DO13" s="611"/>
      <c r="DP13" s="612"/>
      <c r="DQ13" s="619">
        <v>779105</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1608</v>
      </c>
      <c r="S14" s="611"/>
      <c r="T14" s="611"/>
      <c r="U14" s="611"/>
      <c r="V14" s="611"/>
      <c r="W14" s="611"/>
      <c r="X14" s="611"/>
      <c r="Y14" s="612"/>
      <c r="Z14" s="613">
        <v>0</v>
      </c>
      <c r="AA14" s="613"/>
      <c r="AB14" s="613"/>
      <c r="AC14" s="613"/>
      <c r="AD14" s="614">
        <v>1608</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99323</v>
      </c>
      <c r="BH14" s="611"/>
      <c r="BI14" s="611"/>
      <c r="BJ14" s="611"/>
      <c r="BK14" s="611"/>
      <c r="BL14" s="611"/>
      <c r="BM14" s="611"/>
      <c r="BN14" s="612"/>
      <c r="BO14" s="613">
        <v>4.2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768587</v>
      </c>
      <c r="CS14" s="611"/>
      <c r="CT14" s="611"/>
      <c r="CU14" s="611"/>
      <c r="CV14" s="611"/>
      <c r="CW14" s="611"/>
      <c r="CX14" s="611"/>
      <c r="CY14" s="612"/>
      <c r="CZ14" s="613">
        <v>3.8</v>
      </c>
      <c r="DA14" s="613"/>
      <c r="DB14" s="613"/>
      <c r="DC14" s="613"/>
      <c r="DD14" s="619">
        <v>39644</v>
      </c>
      <c r="DE14" s="611"/>
      <c r="DF14" s="611"/>
      <c r="DG14" s="611"/>
      <c r="DH14" s="611"/>
      <c r="DI14" s="611"/>
      <c r="DJ14" s="611"/>
      <c r="DK14" s="611"/>
      <c r="DL14" s="611"/>
      <c r="DM14" s="611"/>
      <c r="DN14" s="611"/>
      <c r="DO14" s="611"/>
      <c r="DP14" s="612"/>
      <c r="DQ14" s="619">
        <v>686812</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122973</v>
      </c>
      <c r="BH15" s="611"/>
      <c r="BI15" s="611"/>
      <c r="BJ15" s="611"/>
      <c r="BK15" s="611"/>
      <c r="BL15" s="611"/>
      <c r="BM15" s="611"/>
      <c r="BN15" s="612"/>
      <c r="BO15" s="613">
        <v>5.2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1925341</v>
      </c>
      <c r="CS15" s="611"/>
      <c r="CT15" s="611"/>
      <c r="CU15" s="611"/>
      <c r="CV15" s="611"/>
      <c r="CW15" s="611"/>
      <c r="CX15" s="611"/>
      <c r="CY15" s="612"/>
      <c r="CZ15" s="613">
        <v>9.6</v>
      </c>
      <c r="DA15" s="613"/>
      <c r="DB15" s="613"/>
      <c r="DC15" s="613"/>
      <c r="DD15" s="619">
        <v>562271</v>
      </c>
      <c r="DE15" s="611"/>
      <c r="DF15" s="611"/>
      <c r="DG15" s="611"/>
      <c r="DH15" s="611"/>
      <c r="DI15" s="611"/>
      <c r="DJ15" s="611"/>
      <c r="DK15" s="611"/>
      <c r="DL15" s="611"/>
      <c r="DM15" s="611"/>
      <c r="DN15" s="611"/>
      <c r="DO15" s="611"/>
      <c r="DP15" s="612"/>
      <c r="DQ15" s="619">
        <v>1102051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29267</v>
      </c>
      <c r="S16" s="611"/>
      <c r="T16" s="611"/>
      <c r="U16" s="611"/>
      <c r="V16" s="611"/>
      <c r="W16" s="611"/>
      <c r="X16" s="611"/>
      <c r="Y16" s="612"/>
      <c r="Z16" s="613">
        <v>0.1</v>
      </c>
      <c r="AA16" s="613"/>
      <c r="AB16" s="613"/>
      <c r="AC16" s="613"/>
      <c r="AD16" s="614">
        <v>29267</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100</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272477</v>
      </c>
      <c r="CS16" s="611"/>
      <c r="CT16" s="611"/>
      <c r="CU16" s="611"/>
      <c r="CV16" s="611"/>
      <c r="CW16" s="611"/>
      <c r="CX16" s="611"/>
      <c r="CY16" s="612"/>
      <c r="CZ16" s="613">
        <v>1.4</v>
      </c>
      <c r="DA16" s="613"/>
      <c r="DB16" s="613"/>
      <c r="DC16" s="613"/>
      <c r="DD16" s="619" t="s">
        <v>122</v>
      </c>
      <c r="DE16" s="611"/>
      <c r="DF16" s="611"/>
      <c r="DG16" s="611"/>
      <c r="DH16" s="611"/>
      <c r="DI16" s="611"/>
      <c r="DJ16" s="611"/>
      <c r="DK16" s="611"/>
      <c r="DL16" s="611"/>
      <c r="DM16" s="611"/>
      <c r="DN16" s="611"/>
      <c r="DO16" s="611"/>
      <c r="DP16" s="612"/>
      <c r="DQ16" s="619">
        <v>236477</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44432</v>
      </c>
      <c r="S17" s="611"/>
      <c r="T17" s="611"/>
      <c r="U17" s="611"/>
      <c r="V17" s="611"/>
      <c r="W17" s="611"/>
      <c r="X17" s="611"/>
      <c r="Y17" s="612"/>
      <c r="Z17" s="613">
        <v>0.2</v>
      </c>
      <c r="AA17" s="613"/>
      <c r="AB17" s="613"/>
      <c r="AC17" s="613"/>
      <c r="AD17" s="614">
        <v>44432</v>
      </c>
      <c r="AE17" s="614"/>
      <c r="AF17" s="614"/>
      <c r="AG17" s="614"/>
      <c r="AH17" s="614"/>
      <c r="AI17" s="614"/>
      <c r="AJ17" s="614"/>
      <c r="AK17" s="614"/>
      <c r="AL17" s="615">
        <v>0.4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2219411</v>
      </c>
      <c r="CS17" s="611"/>
      <c r="CT17" s="611"/>
      <c r="CU17" s="611"/>
      <c r="CV17" s="611"/>
      <c r="CW17" s="611"/>
      <c r="CX17" s="611"/>
      <c r="CY17" s="612"/>
      <c r="CZ17" s="613">
        <v>11</v>
      </c>
      <c r="DA17" s="613"/>
      <c r="DB17" s="613"/>
      <c r="DC17" s="613"/>
      <c r="DD17" s="619" t="s">
        <v>122</v>
      </c>
      <c r="DE17" s="611"/>
      <c r="DF17" s="611"/>
      <c r="DG17" s="611"/>
      <c r="DH17" s="611"/>
      <c r="DI17" s="611"/>
      <c r="DJ17" s="611"/>
      <c r="DK17" s="611"/>
      <c r="DL17" s="611"/>
      <c r="DM17" s="611"/>
      <c r="DN17" s="611"/>
      <c r="DO17" s="611"/>
      <c r="DP17" s="612"/>
      <c r="DQ17" s="619">
        <v>2185699</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15848</v>
      </c>
      <c r="S18" s="611"/>
      <c r="T18" s="611"/>
      <c r="U18" s="611"/>
      <c r="V18" s="611"/>
      <c r="W18" s="611"/>
      <c r="X18" s="611"/>
      <c r="Y18" s="612"/>
      <c r="Z18" s="613">
        <v>0.1</v>
      </c>
      <c r="AA18" s="613"/>
      <c r="AB18" s="613"/>
      <c r="AC18" s="613"/>
      <c r="AD18" s="614">
        <v>15848</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14020</v>
      </c>
      <c r="S19" s="611"/>
      <c r="T19" s="611"/>
      <c r="U19" s="611"/>
      <c r="V19" s="611"/>
      <c r="W19" s="611"/>
      <c r="X19" s="611"/>
      <c r="Y19" s="612"/>
      <c r="Z19" s="613">
        <v>0.1</v>
      </c>
      <c r="AA19" s="613"/>
      <c r="AB19" s="613"/>
      <c r="AC19" s="613"/>
      <c r="AD19" s="614">
        <v>14020</v>
      </c>
      <c r="AE19" s="614"/>
      <c r="AF19" s="614"/>
      <c r="AG19" s="614"/>
      <c r="AH19" s="614"/>
      <c r="AI19" s="614"/>
      <c r="AJ19" s="614"/>
      <c r="AK19" s="614"/>
      <c r="AL19" s="615">
        <v>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538</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1828</v>
      </c>
      <c r="S20" s="611"/>
      <c r="T20" s="611"/>
      <c r="U20" s="611"/>
      <c r="V20" s="611"/>
      <c r="W20" s="611"/>
      <c r="X20" s="611"/>
      <c r="Y20" s="612"/>
      <c r="Z20" s="613">
        <v>0</v>
      </c>
      <c r="AA20" s="613"/>
      <c r="AB20" s="613"/>
      <c r="AC20" s="613"/>
      <c r="AD20" s="614">
        <v>1828</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538</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20136723</v>
      </c>
      <c r="CS20" s="611"/>
      <c r="CT20" s="611"/>
      <c r="CU20" s="611"/>
      <c r="CV20" s="611"/>
      <c r="CW20" s="611"/>
      <c r="CX20" s="611"/>
      <c r="CY20" s="612"/>
      <c r="CZ20" s="613">
        <v>100</v>
      </c>
      <c r="DA20" s="613"/>
      <c r="DB20" s="613"/>
      <c r="DC20" s="613"/>
      <c r="DD20" s="619">
        <v>1726209</v>
      </c>
      <c r="DE20" s="611"/>
      <c r="DF20" s="611"/>
      <c r="DG20" s="611"/>
      <c r="DH20" s="611"/>
      <c r="DI20" s="611"/>
      <c r="DJ20" s="611"/>
      <c r="DK20" s="611"/>
      <c r="DL20" s="611"/>
      <c r="DM20" s="611"/>
      <c r="DN20" s="611"/>
      <c r="DO20" s="611"/>
      <c r="DP20" s="612"/>
      <c r="DQ20" s="619">
        <v>14464691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9278370</v>
      </c>
      <c r="S21" s="611"/>
      <c r="T21" s="611"/>
      <c r="U21" s="611"/>
      <c r="V21" s="611"/>
      <c r="W21" s="611"/>
      <c r="X21" s="611"/>
      <c r="Y21" s="612"/>
      <c r="Z21" s="613">
        <v>44.2</v>
      </c>
      <c r="AA21" s="613"/>
      <c r="AB21" s="613"/>
      <c r="AC21" s="613"/>
      <c r="AD21" s="614">
        <v>7828612</v>
      </c>
      <c r="AE21" s="614"/>
      <c r="AF21" s="614"/>
      <c r="AG21" s="614"/>
      <c r="AH21" s="614"/>
      <c r="AI21" s="614"/>
      <c r="AJ21" s="614"/>
      <c r="AK21" s="614"/>
      <c r="AL21" s="615">
        <v>70.099999999999994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538</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7828612</v>
      </c>
      <c r="S22" s="611"/>
      <c r="T22" s="611"/>
      <c r="U22" s="611"/>
      <c r="V22" s="611"/>
      <c r="W22" s="611"/>
      <c r="X22" s="611"/>
      <c r="Y22" s="612"/>
      <c r="Z22" s="613">
        <v>37.299999999999997</v>
      </c>
      <c r="AA22" s="613"/>
      <c r="AB22" s="613"/>
      <c r="AC22" s="613"/>
      <c r="AD22" s="614">
        <v>7828612</v>
      </c>
      <c r="AE22" s="614"/>
      <c r="AF22" s="614"/>
      <c r="AG22" s="614"/>
      <c r="AH22" s="614"/>
      <c r="AI22" s="614"/>
      <c r="AJ22" s="614"/>
      <c r="AK22" s="614"/>
      <c r="AL22" s="615">
        <v>70.099999999999994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1449758</v>
      </c>
      <c r="S23" s="611"/>
      <c r="T23" s="611"/>
      <c r="U23" s="611"/>
      <c r="V23" s="611"/>
      <c r="W23" s="611"/>
      <c r="X23" s="611"/>
      <c r="Y23" s="612"/>
      <c r="Z23" s="613">
        <v>6.9</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7718566</v>
      </c>
      <c r="CS24" s="600"/>
      <c r="CT24" s="600"/>
      <c r="CU24" s="600"/>
      <c r="CV24" s="600"/>
      <c r="CW24" s="600"/>
      <c r="CX24" s="600"/>
      <c r="CY24" s="601"/>
      <c r="CZ24" s="604">
        <v>38.299999999999997</v>
      </c>
      <c r="DA24" s="605"/>
      <c r="DB24" s="605"/>
      <c r="DC24" s="621"/>
      <c r="DD24" s="642">
        <v>5995558</v>
      </c>
      <c r="DE24" s="600"/>
      <c r="DF24" s="600"/>
      <c r="DG24" s="600"/>
      <c r="DH24" s="600"/>
      <c r="DI24" s="600"/>
      <c r="DJ24" s="600"/>
      <c r="DK24" s="601"/>
      <c r="DL24" s="642">
        <v>5304047</v>
      </c>
      <c r="DM24" s="600"/>
      <c r="DN24" s="600"/>
      <c r="DO24" s="600"/>
      <c r="DP24" s="600"/>
      <c r="DQ24" s="600"/>
      <c r="DR24" s="600"/>
      <c r="DS24" s="600"/>
      <c r="DT24" s="600"/>
      <c r="DU24" s="600"/>
      <c r="DV24" s="601"/>
      <c r="DW24" s="604">
        <v>47.3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12521313</v>
      </c>
      <c r="S25" s="611"/>
      <c r="T25" s="611"/>
      <c r="U25" s="611"/>
      <c r="V25" s="611"/>
      <c r="W25" s="611"/>
      <c r="X25" s="611"/>
      <c r="Y25" s="612"/>
      <c r="Z25" s="613">
        <v>59.6</v>
      </c>
      <c r="AA25" s="613"/>
      <c r="AB25" s="613"/>
      <c r="AC25" s="613"/>
      <c r="AD25" s="614">
        <v>11071555</v>
      </c>
      <c r="AE25" s="614"/>
      <c r="AF25" s="614"/>
      <c r="AG25" s="614"/>
      <c r="AH25" s="614"/>
      <c r="AI25" s="614"/>
      <c r="AJ25" s="614"/>
      <c r="AK25" s="614"/>
      <c r="AL25" s="615">
        <v>99.2</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3149814</v>
      </c>
      <c r="CS25" s="631"/>
      <c r="CT25" s="631"/>
      <c r="CU25" s="631"/>
      <c r="CV25" s="631"/>
      <c r="CW25" s="631"/>
      <c r="CX25" s="631"/>
      <c r="CY25" s="632"/>
      <c r="CZ25" s="615">
        <v>15.6</v>
      </c>
      <c r="DA25" s="643"/>
      <c r="DB25" s="643"/>
      <c r="DC25" s="645"/>
      <c r="DD25" s="619">
        <v>2797132</v>
      </c>
      <c r="DE25" s="631"/>
      <c r="DF25" s="631"/>
      <c r="DG25" s="631"/>
      <c r="DH25" s="631"/>
      <c r="DI25" s="631"/>
      <c r="DJ25" s="631"/>
      <c r="DK25" s="632"/>
      <c r="DL25" s="619">
        <v>2718071</v>
      </c>
      <c r="DM25" s="631"/>
      <c r="DN25" s="631"/>
      <c r="DO25" s="631"/>
      <c r="DP25" s="631"/>
      <c r="DQ25" s="631"/>
      <c r="DR25" s="631"/>
      <c r="DS25" s="631"/>
      <c r="DT25" s="631"/>
      <c r="DU25" s="631"/>
      <c r="DV25" s="632"/>
      <c r="DW25" s="615">
        <v>24.2</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3165</v>
      </c>
      <c r="S26" s="611"/>
      <c r="T26" s="611"/>
      <c r="U26" s="611"/>
      <c r="V26" s="611"/>
      <c r="W26" s="611"/>
      <c r="X26" s="611"/>
      <c r="Y26" s="612"/>
      <c r="Z26" s="613">
        <v>0</v>
      </c>
      <c r="AA26" s="613"/>
      <c r="AB26" s="613"/>
      <c r="AC26" s="613"/>
      <c r="AD26" s="614">
        <v>3165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1705292</v>
      </c>
      <c r="CS26" s="611"/>
      <c r="CT26" s="611"/>
      <c r="CU26" s="611"/>
      <c r="CV26" s="611"/>
      <c r="CW26" s="611"/>
      <c r="CX26" s="611"/>
      <c r="CY26" s="612"/>
      <c r="CZ26" s="615">
        <v>8.5</v>
      </c>
      <c r="DA26" s="643"/>
      <c r="DB26" s="643"/>
      <c r="DC26" s="645"/>
      <c r="DD26" s="619">
        <v>1499614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141264</v>
      </c>
      <c r="S27" s="611"/>
      <c r="T27" s="611"/>
      <c r="U27" s="611"/>
      <c r="V27" s="611"/>
      <c r="W27" s="611"/>
      <c r="X27" s="611"/>
      <c r="Y27" s="612"/>
      <c r="Z27" s="613">
        <v>0.7</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2374113</v>
      </c>
      <c r="BH27" s="611"/>
      <c r="BI27" s="611"/>
      <c r="BJ27" s="611"/>
      <c r="BK27" s="611"/>
      <c r="BL27" s="611"/>
      <c r="BM27" s="611"/>
      <c r="BN27" s="612"/>
      <c r="BO27" s="613">
        <v>100</v>
      </c>
      <c r="BP27" s="613"/>
      <c r="BQ27" s="613"/>
      <c r="BR27" s="613"/>
      <c r="BS27" s="614">
        <v>10183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2349528</v>
      </c>
      <c r="CS27" s="631"/>
      <c r="CT27" s="631"/>
      <c r="CU27" s="631"/>
      <c r="CV27" s="631"/>
      <c r="CW27" s="631"/>
      <c r="CX27" s="631"/>
      <c r="CY27" s="632"/>
      <c r="CZ27" s="615">
        <v>11.7</v>
      </c>
      <c r="DA27" s="643"/>
      <c r="DB27" s="643"/>
      <c r="DC27" s="645"/>
      <c r="DD27" s="619">
        <v>1012914</v>
      </c>
      <c r="DE27" s="631"/>
      <c r="DF27" s="631"/>
      <c r="DG27" s="631"/>
      <c r="DH27" s="631"/>
      <c r="DI27" s="631"/>
      <c r="DJ27" s="631"/>
      <c r="DK27" s="632"/>
      <c r="DL27" s="619">
        <v>700729</v>
      </c>
      <c r="DM27" s="631"/>
      <c r="DN27" s="631"/>
      <c r="DO27" s="631"/>
      <c r="DP27" s="631"/>
      <c r="DQ27" s="631"/>
      <c r="DR27" s="631"/>
      <c r="DS27" s="631"/>
      <c r="DT27" s="631"/>
      <c r="DU27" s="631"/>
      <c r="DV27" s="632"/>
      <c r="DW27" s="615">
        <v>6.3</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166693</v>
      </c>
      <c r="S28" s="611"/>
      <c r="T28" s="611"/>
      <c r="U28" s="611"/>
      <c r="V28" s="611"/>
      <c r="W28" s="611"/>
      <c r="X28" s="611"/>
      <c r="Y28" s="612"/>
      <c r="Z28" s="613">
        <v>0.8</v>
      </c>
      <c r="AA28" s="613"/>
      <c r="AB28" s="613"/>
      <c r="AC28" s="613"/>
      <c r="AD28" s="614">
        <v>19078</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2219224</v>
      </c>
      <c r="CS28" s="611"/>
      <c r="CT28" s="611"/>
      <c r="CU28" s="611"/>
      <c r="CV28" s="611"/>
      <c r="CW28" s="611"/>
      <c r="CX28" s="611"/>
      <c r="CY28" s="612"/>
      <c r="CZ28" s="615">
        <v>11</v>
      </c>
      <c r="DA28" s="643"/>
      <c r="DB28" s="643"/>
      <c r="DC28" s="645"/>
      <c r="DD28" s="619">
        <v>2185512</v>
      </c>
      <c r="DE28" s="611"/>
      <c r="DF28" s="611"/>
      <c r="DG28" s="611"/>
      <c r="DH28" s="611"/>
      <c r="DI28" s="611"/>
      <c r="DJ28" s="611"/>
      <c r="DK28" s="612"/>
      <c r="DL28" s="619">
        <v>1885247</v>
      </c>
      <c r="DM28" s="611"/>
      <c r="DN28" s="611"/>
      <c r="DO28" s="611"/>
      <c r="DP28" s="611"/>
      <c r="DQ28" s="611"/>
      <c r="DR28" s="611"/>
      <c r="DS28" s="611"/>
      <c r="DT28" s="611"/>
      <c r="DU28" s="611"/>
      <c r="DV28" s="612"/>
      <c r="DW28" s="615">
        <v>16.8</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35407</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2219224</v>
      </c>
      <c r="CS29" s="631"/>
      <c r="CT29" s="631"/>
      <c r="CU29" s="631"/>
      <c r="CV29" s="631"/>
      <c r="CW29" s="631"/>
      <c r="CX29" s="631"/>
      <c r="CY29" s="632"/>
      <c r="CZ29" s="615">
        <v>11</v>
      </c>
      <c r="DA29" s="643"/>
      <c r="DB29" s="643"/>
      <c r="DC29" s="645"/>
      <c r="DD29" s="619">
        <v>2185512</v>
      </c>
      <c r="DE29" s="631"/>
      <c r="DF29" s="631"/>
      <c r="DG29" s="631"/>
      <c r="DH29" s="631"/>
      <c r="DI29" s="631"/>
      <c r="DJ29" s="631"/>
      <c r="DK29" s="632"/>
      <c r="DL29" s="619">
        <v>1885247</v>
      </c>
      <c r="DM29" s="631"/>
      <c r="DN29" s="631"/>
      <c r="DO29" s="631"/>
      <c r="DP29" s="631"/>
      <c r="DQ29" s="631"/>
      <c r="DR29" s="631"/>
      <c r="DS29" s="631"/>
      <c r="DT29" s="631"/>
      <c r="DU29" s="631"/>
      <c r="DV29" s="632"/>
      <c r="DW29" s="615">
        <v>16.8</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2265773</v>
      </c>
      <c r="S30" s="611"/>
      <c r="T30" s="611"/>
      <c r="U30" s="611"/>
      <c r="V30" s="611"/>
      <c r="W30" s="611"/>
      <c r="X30" s="611"/>
      <c r="Y30" s="612"/>
      <c r="Z30" s="613">
        <v>10.8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2154999</v>
      </c>
      <c r="CS30" s="611"/>
      <c r="CT30" s="611"/>
      <c r="CU30" s="611"/>
      <c r="CV30" s="611"/>
      <c r="CW30" s="611"/>
      <c r="CX30" s="611"/>
      <c r="CY30" s="612"/>
      <c r="CZ30" s="615">
        <v>10.7</v>
      </c>
      <c r="DA30" s="643"/>
      <c r="DB30" s="643"/>
      <c r="DC30" s="645"/>
      <c r="DD30" s="619">
        <v>2121287</v>
      </c>
      <c r="DE30" s="611"/>
      <c r="DF30" s="611"/>
      <c r="DG30" s="611"/>
      <c r="DH30" s="611"/>
      <c r="DI30" s="611"/>
      <c r="DJ30" s="611"/>
      <c r="DK30" s="612"/>
      <c r="DL30" s="619">
        <v>1821022</v>
      </c>
      <c r="DM30" s="611"/>
      <c r="DN30" s="611"/>
      <c r="DO30" s="611"/>
      <c r="DP30" s="611"/>
      <c r="DQ30" s="611"/>
      <c r="DR30" s="611"/>
      <c r="DS30" s="611"/>
      <c r="DT30" s="611"/>
      <c r="DU30" s="611"/>
      <c r="DV30" s="612"/>
      <c r="DW30" s="615">
        <v>16.2</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v>
      </c>
      <c r="BH31" s="654"/>
      <c r="BI31" s="654"/>
      <c r="BJ31" s="654"/>
      <c r="BK31" s="654"/>
      <c r="BL31" s="654"/>
      <c r="BM31" s="605">
        <v>96.4</v>
      </c>
      <c r="BN31" s="654"/>
      <c r="BO31" s="654"/>
      <c r="BP31" s="654"/>
      <c r="BQ31" s="655"/>
      <c r="BR31" s="657">
        <v>99.1</v>
      </c>
      <c r="BS31" s="654"/>
      <c r="BT31" s="654"/>
      <c r="BU31" s="654"/>
      <c r="BV31" s="654"/>
      <c r="BW31" s="654"/>
      <c r="BX31" s="605">
        <v>95.7</v>
      </c>
      <c r="BY31" s="654"/>
      <c r="BZ31" s="654"/>
      <c r="CA31" s="654"/>
      <c r="CB31" s="655"/>
      <c r="CD31" s="650"/>
      <c r="CE31" s="651"/>
      <c r="CF31" s="607" t="s">
        <v>300</v>
      </c>
      <c r="CG31" s="608"/>
      <c r="CH31" s="608"/>
      <c r="CI31" s="608"/>
      <c r="CJ31" s="608"/>
      <c r="CK31" s="608"/>
      <c r="CL31" s="608"/>
      <c r="CM31" s="608"/>
      <c r="CN31" s="608"/>
      <c r="CO31" s="608"/>
      <c r="CP31" s="608"/>
      <c r="CQ31" s="609"/>
      <c r="CR31" s="610">
        <v>64225</v>
      </c>
      <c r="CS31" s="631"/>
      <c r="CT31" s="631"/>
      <c r="CU31" s="631"/>
      <c r="CV31" s="631"/>
      <c r="CW31" s="631"/>
      <c r="CX31" s="631"/>
      <c r="CY31" s="632"/>
      <c r="CZ31" s="615">
        <v>0.3</v>
      </c>
      <c r="DA31" s="643"/>
      <c r="DB31" s="643"/>
      <c r="DC31" s="645"/>
      <c r="DD31" s="619">
        <v>64225</v>
      </c>
      <c r="DE31" s="631"/>
      <c r="DF31" s="631"/>
      <c r="DG31" s="631"/>
      <c r="DH31" s="631"/>
      <c r="DI31" s="631"/>
      <c r="DJ31" s="631"/>
      <c r="DK31" s="632"/>
      <c r="DL31" s="619">
        <v>64225</v>
      </c>
      <c r="DM31" s="631"/>
      <c r="DN31" s="631"/>
      <c r="DO31" s="631"/>
      <c r="DP31" s="631"/>
      <c r="DQ31" s="631"/>
      <c r="DR31" s="631"/>
      <c r="DS31" s="631"/>
      <c r="DT31" s="631"/>
      <c r="DU31" s="631"/>
      <c r="DV31" s="632"/>
      <c r="DW31" s="615">
        <v>0.6</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1077981</v>
      </c>
      <c r="S32" s="611"/>
      <c r="T32" s="611"/>
      <c r="U32" s="611"/>
      <c r="V32" s="611"/>
      <c r="W32" s="611"/>
      <c r="X32" s="611"/>
      <c r="Y32" s="612"/>
      <c r="Z32" s="613">
        <v>5.0999999999999996</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99.3</v>
      </c>
      <c r="BH32" s="631"/>
      <c r="BI32" s="631"/>
      <c r="BJ32" s="631"/>
      <c r="BK32" s="631"/>
      <c r="BL32" s="631"/>
      <c r="BM32" s="616">
        <v>97.2</v>
      </c>
      <c r="BN32" s="631"/>
      <c r="BO32" s="631"/>
      <c r="BP32" s="631"/>
      <c r="BQ32" s="656"/>
      <c r="BR32" s="667">
        <v>99.4</v>
      </c>
      <c r="BS32" s="631"/>
      <c r="BT32" s="631"/>
      <c r="BU32" s="631"/>
      <c r="BV32" s="631"/>
      <c r="BW32" s="631"/>
      <c r="BX32" s="616">
        <v>97</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128273</v>
      </c>
      <c r="S33" s="611"/>
      <c r="T33" s="611"/>
      <c r="U33" s="611"/>
      <c r="V33" s="611"/>
      <c r="W33" s="611"/>
      <c r="X33" s="611"/>
      <c r="Y33" s="612"/>
      <c r="Z33" s="613">
        <v>0.6</v>
      </c>
      <c r="AA33" s="613"/>
      <c r="AB33" s="613"/>
      <c r="AC33" s="613"/>
      <c r="AD33" s="614">
        <v>70178</v>
      </c>
      <c r="AE33" s="614"/>
      <c r="AF33" s="614"/>
      <c r="AG33" s="614"/>
      <c r="AH33" s="614"/>
      <c r="AI33" s="614"/>
      <c r="AJ33" s="614"/>
      <c r="AK33" s="614"/>
      <c r="AL33" s="615">
        <v>0.6</v>
      </c>
      <c r="AM33" s="616"/>
      <c r="AN33" s="616"/>
      <c r="AO33" s="617"/>
      <c r="AP33" s="662"/>
      <c r="AQ33" s="663"/>
      <c r="AR33" s="663"/>
      <c r="AS33" s="663"/>
      <c r="AT33" s="666"/>
      <c r="AU33" s="213"/>
      <c r="AV33" s="213"/>
      <c r="AW33" s="213"/>
      <c r="AX33" s="633" t="s">
        <v>306</v>
      </c>
      <c r="AY33" s="634"/>
      <c r="AZ33" s="634"/>
      <c r="BA33" s="634"/>
      <c r="BB33" s="634"/>
      <c r="BC33" s="634"/>
      <c r="BD33" s="634"/>
      <c r="BE33" s="634"/>
      <c r="BF33" s="635"/>
      <c r="BG33" s="668">
        <v>98.6</v>
      </c>
      <c r="BH33" s="669"/>
      <c r="BI33" s="669"/>
      <c r="BJ33" s="669"/>
      <c r="BK33" s="669"/>
      <c r="BL33" s="669"/>
      <c r="BM33" s="670">
        <v>95.5</v>
      </c>
      <c r="BN33" s="669"/>
      <c r="BO33" s="669"/>
      <c r="BP33" s="669"/>
      <c r="BQ33" s="671"/>
      <c r="BR33" s="668">
        <v>98.8</v>
      </c>
      <c r="BS33" s="669"/>
      <c r="BT33" s="669"/>
      <c r="BU33" s="669"/>
      <c r="BV33" s="669"/>
      <c r="BW33" s="669"/>
      <c r="BX33" s="670">
        <v>94.2</v>
      </c>
      <c r="BY33" s="669"/>
      <c r="BZ33" s="669"/>
      <c r="CA33" s="669"/>
      <c r="CB33" s="671"/>
      <c r="CD33" s="607" t="s">
        <v>307</v>
      </c>
      <c r="CE33" s="608"/>
      <c r="CF33" s="608"/>
      <c r="CG33" s="608"/>
      <c r="CH33" s="608"/>
      <c r="CI33" s="608"/>
      <c r="CJ33" s="608"/>
      <c r="CK33" s="608"/>
      <c r="CL33" s="608"/>
      <c r="CM33" s="608"/>
      <c r="CN33" s="608"/>
      <c r="CO33" s="608"/>
      <c r="CP33" s="608"/>
      <c r="CQ33" s="609"/>
      <c r="CR33" s="610">
        <v>10419471</v>
      </c>
      <c r="CS33" s="631"/>
      <c r="CT33" s="631"/>
      <c r="CU33" s="631"/>
      <c r="CV33" s="631"/>
      <c r="CW33" s="631"/>
      <c r="CX33" s="631"/>
      <c r="CY33" s="632"/>
      <c r="CZ33" s="615">
        <v>51.7</v>
      </c>
      <c r="DA33" s="643"/>
      <c r="DB33" s="643"/>
      <c r="DC33" s="645"/>
      <c r="DD33" s="619">
        <v>7842194</v>
      </c>
      <c r="DE33" s="631"/>
      <c r="DF33" s="631"/>
      <c r="DG33" s="631"/>
      <c r="DH33" s="631"/>
      <c r="DI33" s="631"/>
      <c r="DJ33" s="631"/>
      <c r="DK33" s="632"/>
      <c r="DL33" s="619">
        <v>5614961</v>
      </c>
      <c r="DM33" s="631"/>
      <c r="DN33" s="631"/>
      <c r="DO33" s="631"/>
      <c r="DP33" s="631"/>
      <c r="DQ33" s="631"/>
      <c r="DR33" s="631"/>
      <c r="DS33" s="631"/>
      <c r="DT33" s="631"/>
      <c r="DU33" s="631"/>
      <c r="DV33" s="632"/>
      <c r="DW33" s="615">
        <v>50.1</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268759</v>
      </c>
      <c r="S34" s="611"/>
      <c r="T34" s="611"/>
      <c r="U34" s="611"/>
      <c r="V34" s="611"/>
      <c r="W34" s="611"/>
      <c r="X34" s="611"/>
      <c r="Y34" s="612"/>
      <c r="Z34" s="613">
        <v>1.3</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2421759</v>
      </c>
      <c r="CS34" s="611"/>
      <c r="CT34" s="611"/>
      <c r="CU34" s="611"/>
      <c r="CV34" s="611"/>
      <c r="CW34" s="611"/>
      <c r="CX34" s="611"/>
      <c r="CY34" s="612"/>
      <c r="CZ34" s="615">
        <v>12</v>
      </c>
      <c r="DA34" s="643"/>
      <c r="DB34" s="643"/>
      <c r="DC34" s="645"/>
      <c r="DD34" s="619">
        <v>1253228</v>
      </c>
      <c r="DE34" s="611"/>
      <c r="DF34" s="611"/>
      <c r="DG34" s="611"/>
      <c r="DH34" s="611"/>
      <c r="DI34" s="611"/>
      <c r="DJ34" s="611"/>
      <c r="DK34" s="612"/>
      <c r="DL34" s="619">
        <v>1045212</v>
      </c>
      <c r="DM34" s="611"/>
      <c r="DN34" s="611"/>
      <c r="DO34" s="611"/>
      <c r="DP34" s="611"/>
      <c r="DQ34" s="611"/>
      <c r="DR34" s="611"/>
      <c r="DS34" s="611"/>
      <c r="DT34" s="611"/>
      <c r="DU34" s="611"/>
      <c r="DV34" s="612"/>
      <c r="DW34" s="615">
        <v>9.3000000000000007</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2444030</v>
      </c>
      <c r="S35" s="611"/>
      <c r="T35" s="611"/>
      <c r="U35" s="611"/>
      <c r="V35" s="611"/>
      <c r="W35" s="611"/>
      <c r="X35" s="611"/>
      <c r="Y35" s="612"/>
      <c r="Z35" s="613">
        <v>11.6</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297958</v>
      </c>
      <c r="CS35" s="631"/>
      <c r="CT35" s="631"/>
      <c r="CU35" s="631"/>
      <c r="CV35" s="631"/>
      <c r="CW35" s="631"/>
      <c r="CX35" s="631"/>
      <c r="CY35" s="632"/>
      <c r="CZ35" s="615">
        <v>1.5</v>
      </c>
      <c r="DA35" s="643"/>
      <c r="DB35" s="643"/>
      <c r="DC35" s="645"/>
      <c r="DD35" s="619">
        <v>240974</v>
      </c>
      <c r="DE35" s="631"/>
      <c r="DF35" s="631"/>
      <c r="DG35" s="631"/>
      <c r="DH35" s="631"/>
      <c r="DI35" s="631"/>
      <c r="DJ35" s="631"/>
      <c r="DK35" s="632"/>
      <c r="DL35" s="619">
        <v>227945</v>
      </c>
      <c r="DM35" s="631"/>
      <c r="DN35" s="631"/>
      <c r="DO35" s="631"/>
      <c r="DP35" s="631"/>
      <c r="DQ35" s="631"/>
      <c r="DR35" s="631"/>
      <c r="DS35" s="631"/>
      <c r="DT35" s="631"/>
      <c r="DU35" s="631"/>
      <c r="DV35" s="632"/>
      <c r="DW35" s="615">
        <v>2</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500176</v>
      </c>
      <c r="S36" s="611"/>
      <c r="T36" s="611"/>
      <c r="U36" s="611"/>
      <c r="V36" s="611"/>
      <c r="W36" s="611"/>
      <c r="X36" s="611"/>
      <c r="Y36" s="612"/>
      <c r="Z36" s="613">
        <v>2.4</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4335784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23258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4397818</v>
      </c>
      <c r="CS36" s="611"/>
      <c r="CT36" s="611"/>
      <c r="CU36" s="611"/>
      <c r="CV36" s="611"/>
      <c r="CW36" s="611"/>
      <c r="CX36" s="611"/>
      <c r="CY36" s="612"/>
      <c r="CZ36" s="615">
        <v>21.8</v>
      </c>
      <c r="DA36" s="643"/>
      <c r="DB36" s="643"/>
      <c r="DC36" s="645"/>
      <c r="DD36" s="619">
        <v>3712783</v>
      </c>
      <c r="DE36" s="611"/>
      <c r="DF36" s="611"/>
      <c r="DG36" s="611"/>
      <c r="DH36" s="611"/>
      <c r="DI36" s="611"/>
      <c r="DJ36" s="611"/>
      <c r="DK36" s="612"/>
      <c r="DL36" s="619">
        <v>3095272</v>
      </c>
      <c r="DM36" s="611"/>
      <c r="DN36" s="611"/>
      <c r="DO36" s="611"/>
      <c r="DP36" s="611"/>
      <c r="DQ36" s="611"/>
      <c r="DR36" s="611"/>
      <c r="DS36" s="611"/>
      <c r="DT36" s="611"/>
      <c r="DU36" s="611"/>
      <c r="DV36" s="612"/>
      <c r="DW36" s="615">
        <v>27.6</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356008</v>
      </c>
      <c r="S37" s="611"/>
      <c r="T37" s="611"/>
      <c r="U37" s="611"/>
      <c r="V37" s="611"/>
      <c r="W37" s="611"/>
      <c r="X37" s="611"/>
      <c r="Y37" s="612"/>
      <c r="Z37" s="613">
        <v>1.7</v>
      </c>
      <c r="AA37" s="613"/>
      <c r="AB37" s="613"/>
      <c r="AC37" s="613"/>
      <c r="AD37" s="614">
        <v>105</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1295259</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-26255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1092709</v>
      </c>
      <c r="CS37" s="631"/>
      <c r="CT37" s="631"/>
      <c r="CU37" s="631"/>
      <c r="CV37" s="631"/>
      <c r="CW37" s="631"/>
      <c r="CX37" s="631"/>
      <c r="CY37" s="632"/>
      <c r="CZ37" s="615">
        <v>5.4</v>
      </c>
      <c r="DA37" s="643"/>
      <c r="DB37" s="643"/>
      <c r="DC37" s="645"/>
      <c r="DD37" s="619">
        <v>1006871</v>
      </c>
      <c r="DE37" s="631"/>
      <c r="DF37" s="631"/>
      <c r="DG37" s="631"/>
      <c r="DH37" s="631"/>
      <c r="DI37" s="631"/>
      <c r="DJ37" s="631"/>
      <c r="DK37" s="632"/>
      <c r="DL37" s="619">
        <v>968039</v>
      </c>
      <c r="DM37" s="631"/>
      <c r="DN37" s="631"/>
      <c r="DO37" s="631"/>
      <c r="DP37" s="631"/>
      <c r="DQ37" s="631"/>
      <c r="DR37" s="631"/>
      <c r="DS37" s="631"/>
      <c r="DT37" s="631"/>
      <c r="DU37" s="631"/>
      <c r="DV37" s="632"/>
      <c r="DW37" s="615">
        <v>8.6</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1093273</v>
      </c>
      <c r="S38" s="611"/>
      <c r="T38" s="611"/>
      <c r="U38" s="611"/>
      <c r="V38" s="611"/>
      <c r="W38" s="611"/>
      <c r="X38" s="611"/>
      <c r="Y38" s="612"/>
      <c r="Z38" s="613">
        <v>5.2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1068414</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2952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1490939</v>
      </c>
      <c r="CS38" s="611"/>
      <c r="CT38" s="611"/>
      <c r="CU38" s="611"/>
      <c r="CV38" s="611"/>
      <c r="CW38" s="611"/>
      <c r="CX38" s="611"/>
      <c r="CY38" s="612"/>
      <c r="CZ38" s="615">
        <v>7.4</v>
      </c>
      <c r="DA38" s="643"/>
      <c r="DB38" s="643"/>
      <c r="DC38" s="645"/>
      <c r="DD38" s="619">
        <v>1087586</v>
      </c>
      <c r="DE38" s="611"/>
      <c r="DF38" s="611"/>
      <c r="DG38" s="611"/>
      <c r="DH38" s="611"/>
      <c r="DI38" s="611"/>
      <c r="DJ38" s="611"/>
      <c r="DK38" s="612"/>
      <c r="DL38" s="619">
        <v>1000023</v>
      </c>
      <c r="DM38" s="611"/>
      <c r="DN38" s="611"/>
      <c r="DO38" s="611"/>
      <c r="DP38" s="611"/>
      <c r="DQ38" s="611"/>
      <c r="DR38" s="611"/>
      <c r="DS38" s="611"/>
      <c r="DT38" s="611"/>
      <c r="DU38" s="611"/>
      <c r="DV38" s="612"/>
      <c r="DW38" s="615">
        <v>8.9</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481172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4441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629395</v>
      </c>
      <c r="CS39" s="631"/>
      <c r="CT39" s="631"/>
      <c r="CU39" s="631"/>
      <c r="CV39" s="631"/>
      <c r="CW39" s="631"/>
      <c r="CX39" s="631"/>
      <c r="CY39" s="632"/>
      <c r="CZ39" s="615">
        <v>3.1</v>
      </c>
      <c r="DA39" s="643"/>
      <c r="DB39" s="643"/>
      <c r="DC39" s="645"/>
      <c r="DD39" s="619">
        <v>366021</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46273</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17"/>
      <c r="BM40" s="608" t="s">
        <v>333</v>
      </c>
      <c r="BN40" s="608"/>
      <c r="BO40" s="608"/>
      <c r="BP40" s="608"/>
      <c r="BQ40" s="608"/>
      <c r="BR40" s="608"/>
      <c r="BS40" s="608"/>
      <c r="BT40" s="608"/>
      <c r="BU40" s="609"/>
      <c r="BV40" s="610">
        <v>92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1181602</v>
      </c>
      <c r="CS40" s="611"/>
      <c r="CT40" s="611"/>
      <c r="CU40" s="611"/>
      <c r="CV40" s="611"/>
      <c r="CW40" s="611"/>
      <c r="CX40" s="611"/>
      <c r="CY40" s="612"/>
      <c r="CZ40" s="615">
        <v>5.9</v>
      </c>
      <c r="DA40" s="643"/>
      <c r="DB40" s="643"/>
      <c r="DC40" s="645"/>
      <c r="DD40" s="619">
        <v>1181602</v>
      </c>
      <c r="DE40" s="611"/>
      <c r="DF40" s="611"/>
      <c r="DG40" s="611"/>
      <c r="DH40" s="611"/>
      <c r="DI40" s="611"/>
      <c r="DJ40" s="611"/>
      <c r="DK40" s="612"/>
      <c r="DL40" s="619">
        <v>246509</v>
      </c>
      <c r="DM40" s="611"/>
      <c r="DN40" s="611"/>
      <c r="DO40" s="611"/>
      <c r="DP40" s="611"/>
      <c r="DQ40" s="611"/>
      <c r="DR40" s="611"/>
      <c r="DS40" s="611"/>
      <c r="DT40" s="611"/>
      <c r="DU40" s="611"/>
      <c r="DV40" s="612"/>
      <c r="DW40" s="615">
        <v>2.2000000000000002</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21002115</v>
      </c>
      <c r="S41" s="683"/>
      <c r="T41" s="683"/>
      <c r="U41" s="683"/>
      <c r="V41" s="683"/>
      <c r="W41" s="683"/>
      <c r="X41" s="683"/>
      <c r="Y41" s="687"/>
      <c r="Z41" s="688">
        <v>100</v>
      </c>
      <c r="AA41" s="688"/>
      <c r="AB41" s="688"/>
      <c r="AC41" s="688"/>
      <c r="AD41" s="689">
        <v>11164081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445500</v>
      </c>
      <c r="BA41" s="611"/>
      <c r="BB41" s="611"/>
      <c r="BC41" s="611"/>
      <c r="BD41" s="631"/>
      <c r="BE41" s="631"/>
      <c r="BF41" s="656"/>
      <c r="BG41" s="660"/>
      <c r="BH41" s="661"/>
      <c r="BI41" s="661"/>
      <c r="BJ41" s="661"/>
      <c r="BK41" s="661"/>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1045439</v>
      </c>
      <c r="BA42" s="683"/>
      <c r="BB42" s="683"/>
      <c r="BC42" s="683"/>
      <c r="BD42" s="669"/>
      <c r="BE42" s="669"/>
      <c r="BF42" s="671"/>
      <c r="BG42" s="662"/>
      <c r="BH42" s="663"/>
      <c r="BI42" s="663"/>
      <c r="BJ42" s="663"/>
      <c r="BK42" s="663"/>
      <c r="BL42" s="218"/>
      <c r="BM42" s="634" t="s">
        <v>340</v>
      </c>
      <c r="BN42" s="634"/>
      <c r="BO42" s="634"/>
      <c r="BP42" s="634"/>
      <c r="BQ42" s="634"/>
      <c r="BR42" s="634"/>
      <c r="BS42" s="634"/>
      <c r="BT42" s="634"/>
      <c r="BU42" s="635"/>
      <c r="BV42" s="682">
        <v>444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1998686</v>
      </c>
      <c r="CS42" s="631"/>
      <c r="CT42" s="631"/>
      <c r="CU42" s="631"/>
      <c r="CV42" s="631"/>
      <c r="CW42" s="631"/>
      <c r="CX42" s="631"/>
      <c r="CY42" s="632"/>
      <c r="CZ42" s="615">
        <v>9.9</v>
      </c>
      <c r="DA42" s="643"/>
      <c r="DB42" s="643"/>
      <c r="DC42" s="645"/>
      <c r="DD42" s="619">
        <v>626939</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69438</v>
      </c>
      <c r="CS43" s="631"/>
      <c r="CT43" s="631"/>
      <c r="CU43" s="631"/>
      <c r="CV43" s="631"/>
      <c r="CW43" s="631"/>
      <c r="CX43" s="631"/>
      <c r="CY43" s="632"/>
      <c r="CZ43" s="615">
        <v>0.3</v>
      </c>
      <c r="DA43" s="643"/>
      <c r="DB43" s="643"/>
      <c r="DC43" s="645"/>
      <c r="DD43" s="619">
        <v>69438</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1726209</v>
      </c>
      <c r="CS44" s="611"/>
      <c r="CT44" s="611"/>
      <c r="CU44" s="611"/>
      <c r="CV44" s="611"/>
      <c r="CW44" s="611"/>
      <c r="CX44" s="611"/>
      <c r="CY44" s="612"/>
      <c r="CZ44" s="615">
        <v>8.6</v>
      </c>
      <c r="DA44" s="616"/>
      <c r="DB44" s="616"/>
      <c r="DC44" s="622"/>
      <c r="DD44" s="619">
        <v>390462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563850</v>
      </c>
      <c r="CS45" s="631"/>
      <c r="CT45" s="631"/>
      <c r="CU45" s="631"/>
      <c r="CV45" s="631"/>
      <c r="CW45" s="631"/>
      <c r="CX45" s="631"/>
      <c r="CY45" s="632"/>
      <c r="CZ45" s="615">
        <v>2.8</v>
      </c>
      <c r="DA45" s="643"/>
      <c r="DB45" s="643"/>
      <c r="DC45" s="645"/>
      <c r="DD45" s="619">
        <v>48048</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348</v>
      </c>
      <c r="CG46" s="608"/>
      <c r="CH46" s="608"/>
      <c r="CI46" s="608"/>
      <c r="CJ46" s="608"/>
      <c r="CK46" s="608"/>
      <c r="CL46" s="608"/>
      <c r="CM46" s="608"/>
      <c r="CN46" s="608"/>
      <c r="CO46" s="608"/>
      <c r="CP46" s="608"/>
      <c r="CQ46" s="609"/>
      <c r="CR46" s="610">
        <v>1113041</v>
      </c>
      <c r="CS46" s="611"/>
      <c r="CT46" s="611"/>
      <c r="CU46" s="611"/>
      <c r="CV46" s="611"/>
      <c r="CW46" s="611"/>
      <c r="CX46" s="611"/>
      <c r="CY46" s="612"/>
      <c r="CZ46" s="615">
        <v>5.5</v>
      </c>
      <c r="DA46" s="616"/>
      <c r="DB46" s="616"/>
      <c r="DC46" s="622"/>
      <c r="DD46" s="619">
        <v>317657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349</v>
      </c>
      <c r="CG47" s="608"/>
      <c r="CH47" s="608"/>
      <c r="CI47" s="608"/>
      <c r="CJ47" s="608"/>
      <c r="CK47" s="608"/>
      <c r="CL47" s="608"/>
      <c r="CM47" s="608"/>
      <c r="CN47" s="608"/>
      <c r="CO47" s="608"/>
      <c r="CP47" s="608"/>
      <c r="CQ47" s="609"/>
      <c r="CR47" s="610">
        <v>272477</v>
      </c>
      <c r="CS47" s="631"/>
      <c r="CT47" s="631"/>
      <c r="CU47" s="631"/>
      <c r="CV47" s="631"/>
      <c r="CW47" s="631"/>
      <c r="CX47" s="631"/>
      <c r="CY47" s="632"/>
      <c r="CZ47" s="615">
        <v>1.4</v>
      </c>
      <c r="DA47" s="643"/>
      <c r="DB47" s="643"/>
      <c r="DC47" s="645"/>
      <c r="DD47" s="619">
        <v>236477</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3" t="s">
        <v>351</v>
      </c>
      <c r="CE49" s="634"/>
      <c r="CF49" s="634"/>
      <c r="CG49" s="634"/>
      <c r="CH49" s="634"/>
      <c r="CI49" s="634"/>
      <c r="CJ49" s="634"/>
      <c r="CK49" s="634"/>
      <c r="CL49" s="634"/>
      <c r="CM49" s="634"/>
      <c r="CN49" s="634"/>
      <c r="CO49" s="634"/>
      <c r="CP49" s="634"/>
      <c r="CQ49" s="635"/>
      <c r="CR49" s="682">
        <v>20136723</v>
      </c>
      <c r="CS49" s="669"/>
      <c r="CT49" s="669"/>
      <c r="CU49" s="669"/>
      <c r="CV49" s="669"/>
      <c r="CW49" s="669"/>
      <c r="CX49" s="669"/>
      <c r="CY49" s="698"/>
      <c r="CZ49" s="690">
        <v>100</v>
      </c>
      <c r="DA49" s="699"/>
      <c r="DB49" s="699"/>
      <c r="DC49" s="700"/>
      <c r="DD49" s="701">
        <v>14464691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ThizfuGDdYgnuP11jdn8whrgnBwXZFUNVzmSYgPSXWwt4LeLyyVHsVLhNBs5D3fiac+OzeBQIGmtyTsrKu9bCg==" saltValue="1zpReVs30rAMHm5Y2F5+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374</v>
      </c>
      <c r="C7" s="737"/>
      <c r="D7" s="737"/>
      <c r="E7" s="737"/>
      <c r="F7" s="737"/>
      <c r="G7" s="737"/>
      <c r="H7" s="737"/>
      <c r="I7" s="737"/>
      <c r="J7" s="737"/>
      <c r="K7" s="737"/>
      <c r="L7" s="737"/>
      <c r="M7" s="737"/>
      <c r="N7" s="737"/>
      <c r="O7" s="737"/>
      <c r="P7" s="738"/>
      <c r="Q7" s="739">
        <v>20993</v>
      </c>
      <c r="R7" s="740"/>
      <c r="S7" s="740"/>
      <c r="T7" s="740"/>
      <c r="U7" s="740"/>
      <c r="V7" s="740">
        <v>20127</v>
      </c>
      <c r="W7" s="740"/>
      <c r="X7" s="740"/>
      <c r="Y7" s="740"/>
      <c r="Z7" s="740"/>
      <c r="AA7" s="740">
        <v>865</v>
      </c>
      <c r="AB7" s="740"/>
      <c r="AC7" s="740"/>
      <c r="AD7" s="740"/>
      <c r="AE7" s="741"/>
      <c r="AF7" s="742">
        <v>746</v>
      </c>
      <c r="AG7" s="743"/>
      <c r="AH7" s="743"/>
      <c r="AI7" s="743"/>
      <c r="AJ7" s="744"/>
      <c r="AK7" s="745">
        <v>2444</v>
      </c>
      <c r="AL7" s="746"/>
      <c r="AM7" s="746"/>
      <c r="AN7" s="746"/>
      <c r="AO7" s="746"/>
      <c r="AP7" s="746">
        <v>13203</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554</v>
      </c>
      <c r="BT7" s="734"/>
      <c r="BU7" s="734"/>
      <c r="BV7" s="734"/>
      <c r="BW7" s="734"/>
      <c r="BX7" s="734"/>
      <c r="BY7" s="734"/>
      <c r="BZ7" s="734"/>
      <c r="CA7" s="734"/>
      <c r="CB7" s="734"/>
      <c r="CC7" s="734"/>
      <c r="CD7" s="734"/>
      <c r="CE7" s="734"/>
      <c r="CF7" s="734"/>
      <c r="CG7" s="749"/>
      <c r="CH7" s="730">
        <v>18</v>
      </c>
      <c r="CI7" s="731"/>
      <c r="CJ7" s="731"/>
      <c r="CK7" s="731"/>
      <c r="CL7" s="732"/>
      <c r="CM7" s="730">
        <v>112</v>
      </c>
      <c r="CN7" s="731"/>
      <c r="CO7" s="731"/>
      <c r="CP7" s="731"/>
      <c r="CQ7" s="732"/>
      <c r="CR7" s="730">
        <v>43</v>
      </c>
      <c r="CS7" s="731"/>
      <c r="CT7" s="731"/>
      <c r="CU7" s="731"/>
      <c r="CV7" s="732"/>
      <c r="CW7" s="730" t="s">
        <v>546</v>
      </c>
      <c r="CX7" s="731"/>
      <c r="CY7" s="731"/>
      <c r="CZ7" s="731"/>
      <c r="DA7" s="732"/>
      <c r="DB7" s="730" t="s">
        <v>558</v>
      </c>
      <c r="DC7" s="731"/>
      <c r="DD7" s="731"/>
      <c r="DE7" s="731"/>
      <c r="DF7" s="732"/>
      <c r="DG7" s="730" t="s">
        <v>558</v>
      </c>
      <c r="DH7" s="731"/>
      <c r="DI7" s="731"/>
      <c r="DJ7" s="731"/>
      <c r="DK7" s="732"/>
      <c r="DL7" s="730" t="s">
        <v>558</v>
      </c>
      <c r="DM7" s="731"/>
      <c r="DN7" s="731"/>
      <c r="DO7" s="731"/>
      <c r="DP7" s="732"/>
      <c r="DQ7" s="730" t="s">
        <v>558</v>
      </c>
      <c r="DR7" s="731"/>
      <c r="DS7" s="731"/>
      <c r="DT7" s="731"/>
      <c r="DU7" s="732"/>
      <c r="DV7" s="733"/>
      <c r="DW7" s="734"/>
      <c r="DX7" s="734"/>
      <c r="DY7" s="734"/>
      <c r="DZ7" s="735"/>
      <c r="EA7" s="228"/>
    </row>
    <row r="8" spans="1:131" s="229" customFormat="1" ht="26.25" customHeight="1" x14ac:dyDescent="0.15">
      <c r="A8" s="232">
        <v>2</v>
      </c>
      <c r="B8" s="767" t="s">
        <v>375</v>
      </c>
      <c r="C8" s="768"/>
      <c r="D8" s="768"/>
      <c r="E8" s="768"/>
      <c r="F8" s="768"/>
      <c r="G8" s="768"/>
      <c r="H8" s="768"/>
      <c r="I8" s="768"/>
      <c r="J8" s="768"/>
      <c r="K8" s="768"/>
      <c r="L8" s="768"/>
      <c r="M8" s="768"/>
      <c r="N8" s="768"/>
      <c r="O8" s="768"/>
      <c r="P8" s="769"/>
      <c r="Q8" s="770">
        <v>52</v>
      </c>
      <c r="R8" s="771"/>
      <c r="S8" s="771"/>
      <c r="T8" s="771"/>
      <c r="U8" s="771"/>
      <c r="V8" s="771">
        <v>52</v>
      </c>
      <c r="W8" s="771"/>
      <c r="X8" s="771"/>
      <c r="Y8" s="771"/>
      <c r="Z8" s="771"/>
      <c r="AA8" s="771" t="s">
        <v>546</v>
      </c>
      <c r="AB8" s="771"/>
      <c r="AC8" s="771"/>
      <c r="AD8" s="771"/>
      <c r="AE8" s="772"/>
      <c r="AF8" s="773" t="s">
        <v>122</v>
      </c>
      <c r="AG8" s="774"/>
      <c r="AH8" s="774"/>
      <c r="AI8" s="774"/>
      <c r="AJ8" s="775"/>
      <c r="AK8" s="756">
        <v>20</v>
      </c>
      <c r="AL8" s="757"/>
      <c r="AM8" s="757"/>
      <c r="AN8" s="757"/>
      <c r="AO8" s="757"/>
      <c r="AP8" s="757" t="s">
        <v>546</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555</v>
      </c>
      <c r="BT8" s="761"/>
      <c r="BU8" s="761"/>
      <c r="BV8" s="761"/>
      <c r="BW8" s="761"/>
      <c r="BX8" s="761"/>
      <c r="BY8" s="761"/>
      <c r="BZ8" s="761"/>
      <c r="CA8" s="761"/>
      <c r="CB8" s="761"/>
      <c r="CC8" s="761"/>
      <c r="CD8" s="761"/>
      <c r="CE8" s="761"/>
      <c r="CF8" s="761"/>
      <c r="CG8" s="762"/>
      <c r="CH8" s="763">
        <v>1</v>
      </c>
      <c r="CI8" s="764"/>
      <c r="CJ8" s="764"/>
      <c r="CK8" s="764"/>
      <c r="CL8" s="765"/>
      <c r="CM8" s="763">
        <v>53</v>
      </c>
      <c r="CN8" s="764"/>
      <c r="CO8" s="764"/>
      <c r="CP8" s="764"/>
      <c r="CQ8" s="765"/>
      <c r="CR8" s="763">
        <v>56</v>
      </c>
      <c r="CS8" s="764"/>
      <c r="CT8" s="764"/>
      <c r="CU8" s="764"/>
      <c r="CV8" s="765"/>
      <c r="CW8" s="763" t="s">
        <v>546</v>
      </c>
      <c r="CX8" s="764"/>
      <c r="CY8" s="764"/>
      <c r="CZ8" s="764"/>
      <c r="DA8" s="765"/>
      <c r="DB8" s="763" t="s">
        <v>558</v>
      </c>
      <c r="DC8" s="764"/>
      <c r="DD8" s="764"/>
      <c r="DE8" s="764"/>
      <c r="DF8" s="765"/>
      <c r="DG8" s="763" t="s">
        <v>558</v>
      </c>
      <c r="DH8" s="764"/>
      <c r="DI8" s="764"/>
      <c r="DJ8" s="764"/>
      <c r="DK8" s="765"/>
      <c r="DL8" s="763" t="s">
        <v>558</v>
      </c>
      <c r="DM8" s="764"/>
      <c r="DN8" s="764"/>
      <c r="DO8" s="764"/>
      <c r="DP8" s="765"/>
      <c r="DQ8" s="763" t="s">
        <v>558</v>
      </c>
      <c r="DR8" s="764"/>
      <c r="DS8" s="764"/>
      <c r="DT8" s="764"/>
      <c r="DU8" s="765"/>
      <c r="DV8" s="760"/>
      <c r="DW8" s="761"/>
      <c r="DX8" s="761"/>
      <c r="DY8" s="761"/>
      <c r="DZ8" s="766"/>
      <c r="EA8" s="228"/>
    </row>
    <row r="9" spans="1:131" s="229" customFormat="1" ht="26.25" customHeight="1" x14ac:dyDescent="0.15">
      <c r="A9" s="232"/>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556</v>
      </c>
      <c r="BT9" s="761"/>
      <c r="BU9" s="761"/>
      <c r="BV9" s="761"/>
      <c r="BW9" s="761"/>
      <c r="BX9" s="761"/>
      <c r="BY9" s="761"/>
      <c r="BZ9" s="761"/>
      <c r="CA9" s="761"/>
      <c r="CB9" s="761"/>
      <c r="CC9" s="761"/>
      <c r="CD9" s="761"/>
      <c r="CE9" s="761"/>
      <c r="CF9" s="761"/>
      <c r="CG9" s="762"/>
      <c r="CH9" s="763">
        <v>2</v>
      </c>
      <c r="CI9" s="764"/>
      <c r="CJ9" s="764"/>
      <c r="CK9" s="764"/>
      <c r="CL9" s="765"/>
      <c r="CM9" s="763">
        <v>12</v>
      </c>
      <c r="CN9" s="764"/>
      <c r="CO9" s="764"/>
      <c r="CP9" s="764"/>
      <c r="CQ9" s="765"/>
      <c r="CR9" s="763">
        <v>20</v>
      </c>
      <c r="CS9" s="764"/>
      <c r="CT9" s="764"/>
      <c r="CU9" s="764"/>
      <c r="CV9" s="765"/>
      <c r="CW9" s="763" t="s">
        <v>546</v>
      </c>
      <c r="CX9" s="764"/>
      <c r="CY9" s="764"/>
      <c r="CZ9" s="764"/>
      <c r="DA9" s="765"/>
      <c r="DB9" s="763" t="s">
        <v>558</v>
      </c>
      <c r="DC9" s="764"/>
      <c r="DD9" s="764"/>
      <c r="DE9" s="764"/>
      <c r="DF9" s="765"/>
      <c r="DG9" s="763" t="s">
        <v>558</v>
      </c>
      <c r="DH9" s="764"/>
      <c r="DI9" s="764"/>
      <c r="DJ9" s="764"/>
      <c r="DK9" s="765"/>
      <c r="DL9" s="763" t="s">
        <v>558</v>
      </c>
      <c r="DM9" s="764"/>
      <c r="DN9" s="764"/>
      <c r="DO9" s="764"/>
      <c r="DP9" s="765"/>
      <c r="DQ9" s="763" t="s">
        <v>558</v>
      </c>
      <c r="DR9" s="764"/>
      <c r="DS9" s="764"/>
      <c r="DT9" s="764"/>
      <c r="DU9" s="765"/>
      <c r="DV9" s="760"/>
      <c r="DW9" s="761"/>
      <c r="DX9" s="761"/>
      <c r="DY9" s="761"/>
      <c r="DZ9" s="766"/>
      <c r="EA9" s="228"/>
    </row>
    <row r="10" spans="1:131" s="229" customFormat="1" ht="26.25" customHeight="1" thickBot="1" x14ac:dyDescent="0.2">
      <c r="A10" s="232"/>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t="s">
        <v>557</v>
      </c>
      <c r="BT10" s="761"/>
      <c r="BU10" s="761"/>
      <c r="BV10" s="761"/>
      <c r="BW10" s="761"/>
      <c r="BX10" s="761"/>
      <c r="BY10" s="761"/>
      <c r="BZ10" s="761"/>
      <c r="CA10" s="761"/>
      <c r="CB10" s="761"/>
      <c r="CC10" s="761"/>
      <c r="CD10" s="761"/>
      <c r="CE10" s="761"/>
      <c r="CF10" s="761"/>
      <c r="CG10" s="762"/>
      <c r="CH10" s="763">
        <v>0</v>
      </c>
      <c r="CI10" s="764"/>
      <c r="CJ10" s="764"/>
      <c r="CK10" s="764"/>
      <c r="CL10" s="765"/>
      <c r="CM10" s="763">
        <v>5</v>
      </c>
      <c r="CN10" s="764"/>
      <c r="CO10" s="764"/>
      <c r="CP10" s="764"/>
      <c r="CQ10" s="765"/>
      <c r="CR10" s="763">
        <v>5</v>
      </c>
      <c r="CS10" s="764"/>
      <c r="CT10" s="764"/>
      <c r="CU10" s="764"/>
      <c r="CV10" s="765"/>
      <c r="CW10" s="763">
        <v>5</v>
      </c>
      <c r="CX10" s="764"/>
      <c r="CY10" s="764"/>
      <c r="CZ10" s="764"/>
      <c r="DA10" s="765"/>
      <c r="DB10" s="763" t="s">
        <v>546</v>
      </c>
      <c r="DC10" s="764"/>
      <c r="DD10" s="764"/>
      <c r="DE10" s="764"/>
      <c r="DF10" s="765"/>
      <c r="DG10" s="763" t="s">
        <v>546</v>
      </c>
      <c r="DH10" s="764"/>
      <c r="DI10" s="764"/>
      <c r="DJ10" s="764"/>
      <c r="DK10" s="765"/>
      <c r="DL10" s="763" t="s">
        <v>546</v>
      </c>
      <c r="DM10" s="764"/>
      <c r="DN10" s="764"/>
      <c r="DO10" s="764"/>
      <c r="DP10" s="765"/>
      <c r="DQ10" s="763" t="s">
        <v>546</v>
      </c>
      <c r="DR10" s="764"/>
      <c r="DS10" s="764"/>
      <c r="DT10" s="764"/>
      <c r="DU10" s="765"/>
      <c r="DV10" s="760"/>
      <c r="DW10" s="761"/>
      <c r="DX10" s="761"/>
      <c r="DY10" s="761"/>
      <c r="DZ10" s="766"/>
      <c r="EA10" s="228"/>
    </row>
    <row r="11" spans="1:131" s="229" customFormat="1" ht="26.25" hidden="1" customHeight="1" thickBot="1" x14ac:dyDescent="0.2">
      <c r="A11" s="232"/>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hidden="1" customHeight="1" x14ac:dyDescent="0.15">
      <c r="A12" s="232"/>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hidden="1" customHeight="1" x14ac:dyDescent="0.15">
      <c r="A13" s="232"/>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hidden="1" customHeight="1" x14ac:dyDescent="0.15">
      <c r="A14" s="232"/>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hidden="1" customHeight="1" x14ac:dyDescent="0.15">
      <c r="A15" s="232"/>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hidden="1" customHeight="1" x14ac:dyDescent="0.15">
      <c r="A16" s="232"/>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hidden="1" customHeight="1" x14ac:dyDescent="0.15">
      <c r="A17" s="232"/>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hidden="1" customHeight="1" x14ac:dyDescent="0.15">
      <c r="A18" s="232"/>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hidden="1" customHeight="1" x14ac:dyDescent="0.15">
      <c r="A19" s="232"/>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hidden="1" customHeight="1" x14ac:dyDescent="0.15">
      <c r="A20" s="232"/>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hidden="1" customHeight="1" thickBot="1" x14ac:dyDescent="0.2">
      <c r="A21" s="232"/>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377</v>
      </c>
      <c r="B23" s="776" t="s">
        <v>378</v>
      </c>
      <c r="C23" s="777"/>
      <c r="D23" s="777"/>
      <c r="E23" s="777"/>
      <c r="F23" s="777"/>
      <c r="G23" s="777"/>
      <c r="H23" s="777"/>
      <c r="I23" s="777"/>
      <c r="J23" s="777"/>
      <c r="K23" s="777"/>
      <c r="L23" s="777"/>
      <c r="M23" s="777"/>
      <c r="N23" s="777"/>
      <c r="O23" s="777"/>
      <c r="P23" s="778"/>
      <c r="Q23" s="779">
        <v>21025</v>
      </c>
      <c r="R23" s="780"/>
      <c r="S23" s="780"/>
      <c r="T23" s="780"/>
      <c r="U23" s="780"/>
      <c r="V23" s="780">
        <v>20159</v>
      </c>
      <c r="W23" s="780"/>
      <c r="X23" s="780"/>
      <c r="Y23" s="780"/>
      <c r="Z23" s="780"/>
      <c r="AA23" s="780">
        <v>865</v>
      </c>
      <c r="AB23" s="780"/>
      <c r="AC23" s="780"/>
      <c r="AD23" s="780"/>
      <c r="AE23" s="781"/>
      <c r="AF23" s="782">
        <v>746</v>
      </c>
      <c r="AG23" s="780"/>
      <c r="AH23" s="780"/>
      <c r="AI23" s="780"/>
      <c r="AJ23" s="783"/>
      <c r="AK23" s="784"/>
      <c r="AL23" s="785"/>
      <c r="AM23" s="785"/>
      <c r="AN23" s="785"/>
      <c r="AO23" s="785"/>
      <c r="AP23" s="780">
        <v>13203</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5"/>
      <c r="BP26" s="235"/>
      <c r="BQ26" s="232"/>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389</v>
      </c>
      <c r="C28" s="737"/>
      <c r="D28" s="737"/>
      <c r="E28" s="737"/>
      <c r="F28" s="737"/>
      <c r="G28" s="737"/>
      <c r="H28" s="737"/>
      <c r="I28" s="737"/>
      <c r="J28" s="737"/>
      <c r="K28" s="737"/>
      <c r="L28" s="737"/>
      <c r="M28" s="737"/>
      <c r="N28" s="737"/>
      <c r="O28" s="737"/>
      <c r="P28" s="738"/>
      <c r="Q28" s="809">
        <v>3196</v>
      </c>
      <c r="R28" s="810"/>
      <c r="S28" s="810"/>
      <c r="T28" s="810"/>
      <c r="U28" s="810"/>
      <c r="V28" s="810">
        <v>3173</v>
      </c>
      <c r="W28" s="810"/>
      <c r="X28" s="810"/>
      <c r="Y28" s="810"/>
      <c r="Z28" s="810"/>
      <c r="AA28" s="810">
        <v>23</v>
      </c>
      <c r="AB28" s="810"/>
      <c r="AC28" s="810"/>
      <c r="AD28" s="810"/>
      <c r="AE28" s="811"/>
      <c r="AF28" s="812">
        <v>23</v>
      </c>
      <c r="AG28" s="810"/>
      <c r="AH28" s="810"/>
      <c r="AI28" s="810"/>
      <c r="AJ28" s="813"/>
      <c r="AK28" s="814">
        <v>474</v>
      </c>
      <c r="AL28" s="815"/>
      <c r="AM28" s="815"/>
      <c r="AN28" s="815"/>
      <c r="AO28" s="815"/>
      <c r="AP28" s="815" t="s">
        <v>546</v>
      </c>
      <c r="AQ28" s="815"/>
      <c r="AR28" s="815"/>
      <c r="AS28" s="815"/>
      <c r="AT28" s="815"/>
      <c r="AU28" s="815" t="s">
        <v>546</v>
      </c>
      <c r="AV28" s="815"/>
      <c r="AW28" s="815"/>
      <c r="AX28" s="815"/>
      <c r="AY28" s="815"/>
      <c r="AZ28" s="816" t="s">
        <v>546</v>
      </c>
      <c r="BA28" s="816"/>
      <c r="BB28" s="816"/>
      <c r="BC28" s="816"/>
      <c r="BD28" s="816"/>
      <c r="BE28" s="807"/>
      <c r="BF28" s="807"/>
      <c r="BG28" s="807"/>
      <c r="BH28" s="807"/>
      <c r="BI28" s="808"/>
      <c r="BJ28" s="226"/>
      <c r="BK28" s="226"/>
      <c r="BL28" s="226"/>
      <c r="BM28" s="226"/>
      <c r="BN28" s="226"/>
      <c r="BO28" s="235"/>
      <c r="BP28" s="235"/>
      <c r="BQ28" s="232"/>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390</v>
      </c>
      <c r="C29" s="768"/>
      <c r="D29" s="768"/>
      <c r="E29" s="768"/>
      <c r="F29" s="768"/>
      <c r="G29" s="768"/>
      <c r="H29" s="768"/>
      <c r="I29" s="768"/>
      <c r="J29" s="768"/>
      <c r="K29" s="768"/>
      <c r="L29" s="768"/>
      <c r="M29" s="768"/>
      <c r="N29" s="768"/>
      <c r="O29" s="768"/>
      <c r="P29" s="769"/>
      <c r="Q29" s="770">
        <v>3976</v>
      </c>
      <c r="R29" s="771"/>
      <c r="S29" s="771"/>
      <c r="T29" s="771"/>
      <c r="U29" s="771"/>
      <c r="V29" s="771">
        <v>3839</v>
      </c>
      <c r="W29" s="771"/>
      <c r="X29" s="771"/>
      <c r="Y29" s="771"/>
      <c r="Z29" s="771"/>
      <c r="AA29" s="771">
        <v>137</v>
      </c>
      <c r="AB29" s="771"/>
      <c r="AC29" s="771"/>
      <c r="AD29" s="771"/>
      <c r="AE29" s="772"/>
      <c r="AF29" s="773">
        <v>137</v>
      </c>
      <c r="AG29" s="774"/>
      <c r="AH29" s="774"/>
      <c r="AI29" s="774"/>
      <c r="AJ29" s="775"/>
      <c r="AK29" s="821">
        <v>564</v>
      </c>
      <c r="AL29" s="817"/>
      <c r="AM29" s="817"/>
      <c r="AN29" s="817"/>
      <c r="AO29" s="817"/>
      <c r="AP29" s="817" t="s">
        <v>546</v>
      </c>
      <c r="AQ29" s="817"/>
      <c r="AR29" s="817"/>
      <c r="AS29" s="817"/>
      <c r="AT29" s="817"/>
      <c r="AU29" s="817" t="s">
        <v>546</v>
      </c>
      <c r="AV29" s="817"/>
      <c r="AW29" s="817"/>
      <c r="AX29" s="817"/>
      <c r="AY29" s="817"/>
      <c r="AZ29" s="818" t="s">
        <v>546</v>
      </c>
      <c r="BA29" s="818"/>
      <c r="BB29" s="818"/>
      <c r="BC29" s="818"/>
      <c r="BD29" s="818"/>
      <c r="BE29" s="819"/>
      <c r="BF29" s="819"/>
      <c r="BG29" s="819"/>
      <c r="BH29" s="819"/>
      <c r="BI29" s="820"/>
      <c r="BJ29" s="226"/>
      <c r="BK29" s="226"/>
      <c r="BL29" s="226"/>
      <c r="BM29" s="226"/>
      <c r="BN29" s="226"/>
      <c r="BO29" s="235"/>
      <c r="BP29" s="235"/>
      <c r="BQ29" s="232"/>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391</v>
      </c>
      <c r="C30" s="768"/>
      <c r="D30" s="768"/>
      <c r="E30" s="768"/>
      <c r="F30" s="768"/>
      <c r="G30" s="768"/>
      <c r="H30" s="768"/>
      <c r="I30" s="768"/>
      <c r="J30" s="768"/>
      <c r="K30" s="768"/>
      <c r="L30" s="768"/>
      <c r="M30" s="768"/>
      <c r="N30" s="768"/>
      <c r="O30" s="768"/>
      <c r="P30" s="769"/>
      <c r="Q30" s="770">
        <v>429</v>
      </c>
      <c r="R30" s="771"/>
      <c r="S30" s="771"/>
      <c r="T30" s="771"/>
      <c r="U30" s="771"/>
      <c r="V30" s="771">
        <v>420</v>
      </c>
      <c r="W30" s="771"/>
      <c r="X30" s="771"/>
      <c r="Y30" s="771"/>
      <c r="Z30" s="771"/>
      <c r="AA30" s="771">
        <v>9</v>
      </c>
      <c r="AB30" s="771"/>
      <c r="AC30" s="771"/>
      <c r="AD30" s="771"/>
      <c r="AE30" s="772"/>
      <c r="AF30" s="773">
        <v>9</v>
      </c>
      <c r="AG30" s="774"/>
      <c r="AH30" s="774"/>
      <c r="AI30" s="774"/>
      <c r="AJ30" s="775"/>
      <c r="AK30" s="821">
        <v>111</v>
      </c>
      <c r="AL30" s="817"/>
      <c r="AM30" s="817"/>
      <c r="AN30" s="817"/>
      <c r="AO30" s="817"/>
      <c r="AP30" s="817" t="s">
        <v>546</v>
      </c>
      <c r="AQ30" s="817"/>
      <c r="AR30" s="817"/>
      <c r="AS30" s="817"/>
      <c r="AT30" s="817"/>
      <c r="AU30" s="817" t="s">
        <v>546</v>
      </c>
      <c r="AV30" s="817"/>
      <c r="AW30" s="817"/>
      <c r="AX30" s="817"/>
      <c r="AY30" s="817"/>
      <c r="AZ30" s="818" t="s">
        <v>546</v>
      </c>
      <c r="BA30" s="818"/>
      <c r="BB30" s="818"/>
      <c r="BC30" s="818"/>
      <c r="BD30" s="818"/>
      <c r="BE30" s="819"/>
      <c r="BF30" s="819"/>
      <c r="BG30" s="819"/>
      <c r="BH30" s="819"/>
      <c r="BI30" s="820"/>
      <c r="BJ30" s="226"/>
      <c r="BK30" s="226"/>
      <c r="BL30" s="226"/>
      <c r="BM30" s="226"/>
      <c r="BN30" s="226"/>
      <c r="BO30" s="235"/>
      <c r="BP30" s="235"/>
      <c r="BQ30" s="232"/>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392</v>
      </c>
      <c r="C31" s="768"/>
      <c r="D31" s="768"/>
      <c r="E31" s="768"/>
      <c r="F31" s="768"/>
      <c r="G31" s="768"/>
      <c r="H31" s="768"/>
      <c r="I31" s="768"/>
      <c r="J31" s="768"/>
      <c r="K31" s="768"/>
      <c r="L31" s="768"/>
      <c r="M31" s="768"/>
      <c r="N31" s="768"/>
      <c r="O31" s="768"/>
      <c r="P31" s="769"/>
      <c r="Q31" s="770">
        <v>881</v>
      </c>
      <c r="R31" s="771"/>
      <c r="S31" s="771"/>
      <c r="T31" s="771"/>
      <c r="U31" s="771"/>
      <c r="V31" s="771">
        <v>899</v>
      </c>
      <c r="W31" s="771"/>
      <c r="X31" s="771"/>
      <c r="Y31" s="771"/>
      <c r="Z31" s="771"/>
      <c r="AA31" s="771">
        <v>-18</v>
      </c>
      <c r="AB31" s="771"/>
      <c r="AC31" s="771"/>
      <c r="AD31" s="771"/>
      <c r="AE31" s="772"/>
      <c r="AF31" s="773">
        <v>1837</v>
      </c>
      <c r="AG31" s="774"/>
      <c r="AH31" s="774"/>
      <c r="AI31" s="774"/>
      <c r="AJ31" s="775"/>
      <c r="AK31" s="821">
        <v>1295</v>
      </c>
      <c r="AL31" s="817"/>
      <c r="AM31" s="817"/>
      <c r="AN31" s="817"/>
      <c r="AO31" s="817"/>
      <c r="AP31" s="817">
        <v>2727</v>
      </c>
      <c r="AQ31" s="817"/>
      <c r="AR31" s="817"/>
      <c r="AS31" s="817"/>
      <c r="AT31" s="817"/>
      <c r="AU31" s="817">
        <v>1876</v>
      </c>
      <c r="AV31" s="817"/>
      <c r="AW31" s="817"/>
      <c r="AX31" s="817"/>
      <c r="AY31" s="817"/>
      <c r="AZ31" s="818" t="s">
        <v>546</v>
      </c>
      <c r="BA31" s="818"/>
      <c r="BB31" s="818"/>
      <c r="BC31" s="818"/>
      <c r="BD31" s="818"/>
      <c r="BE31" s="819" t="s">
        <v>393</v>
      </c>
      <c r="BF31" s="819"/>
      <c r="BG31" s="819"/>
      <c r="BH31" s="819"/>
      <c r="BI31" s="820"/>
      <c r="BJ31" s="226"/>
      <c r="BK31" s="226"/>
      <c r="BL31" s="226"/>
      <c r="BM31" s="226"/>
      <c r="BN31" s="226"/>
      <c r="BO31" s="235"/>
      <c r="BP31" s="235"/>
      <c r="BQ31" s="232"/>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thickBot="1" x14ac:dyDescent="0.2">
      <c r="A32" s="236">
        <v>5</v>
      </c>
      <c r="B32" s="767" t="s">
        <v>394</v>
      </c>
      <c r="C32" s="768"/>
      <c r="D32" s="768"/>
      <c r="E32" s="768"/>
      <c r="F32" s="768"/>
      <c r="G32" s="768"/>
      <c r="H32" s="768"/>
      <c r="I32" s="768"/>
      <c r="J32" s="768"/>
      <c r="K32" s="768"/>
      <c r="L32" s="768"/>
      <c r="M32" s="768"/>
      <c r="N32" s="768"/>
      <c r="O32" s="768"/>
      <c r="P32" s="769"/>
      <c r="Q32" s="770">
        <v>1095</v>
      </c>
      <c r="R32" s="771"/>
      <c r="S32" s="771"/>
      <c r="T32" s="771"/>
      <c r="U32" s="771"/>
      <c r="V32" s="771">
        <v>1105</v>
      </c>
      <c r="W32" s="771"/>
      <c r="X32" s="771"/>
      <c r="Y32" s="771"/>
      <c r="Z32" s="771"/>
      <c r="AA32" s="771">
        <v>-9</v>
      </c>
      <c r="AB32" s="771"/>
      <c r="AC32" s="771"/>
      <c r="AD32" s="771"/>
      <c r="AE32" s="772"/>
      <c r="AF32" s="773">
        <v>461</v>
      </c>
      <c r="AG32" s="774"/>
      <c r="AH32" s="774"/>
      <c r="AI32" s="774"/>
      <c r="AJ32" s="775"/>
      <c r="AK32" s="821">
        <v>481</v>
      </c>
      <c r="AL32" s="817"/>
      <c r="AM32" s="817"/>
      <c r="AN32" s="817"/>
      <c r="AO32" s="817"/>
      <c r="AP32" s="817">
        <v>5900</v>
      </c>
      <c r="AQ32" s="817"/>
      <c r="AR32" s="817"/>
      <c r="AS32" s="817"/>
      <c r="AT32" s="817"/>
      <c r="AU32" s="817">
        <v>5321</v>
      </c>
      <c r="AV32" s="817"/>
      <c r="AW32" s="817"/>
      <c r="AX32" s="817"/>
      <c r="AY32" s="817"/>
      <c r="AZ32" s="818" t="s">
        <v>546</v>
      </c>
      <c r="BA32" s="818"/>
      <c r="BB32" s="818"/>
      <c r="BC32" s="818"/>
      <c r="BD32" s="818"/>
      <c r="BE32" s="819" t="s">
        <v>393</v>
      </c>
      <c r="BF32" s="819"/>
      <c r="BG32" s="819"/>
      <c r="BH32" s="819"/>
      <c r="BI32" s="820"/>
      <c r="BJ32" s="226"/>
      <c r="BK32" s="226"/>
      <c r="BL32" s="226"/>
      <c r="BM32" s="226"/>
      <c r="BN32" s="226"/>
      <c r="BO32" s="235"/>
      <c r="BP32" s="235"/>
      <c r="BQ32" s="232"/>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hidden="1" customHeight="1" x14ac:dyDescent="0.15">
      <c r="A33" s="236"/>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hidden="1" customHeight="1" x14ac:dyDescent="0.15">
      <c r="A34" s="236"/>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hidden="1" customHeight="1" x14ac:dyDescent="0.15">
      <c r="A35" s="236"/>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hidden="1" customHeight="1" x14ac:dyDescent="0.15">
      <c r="A36" s="236"/>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hidden="1" customHeight="1" x14ac:dyDescent="0.15">
      <c r="A37" s="236"/>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hidden="1" customHeight="1" x14ac:dyDescent="0.15">
      <c r="A38" s="236"/>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hidden="1" customHeight="1" x14ac:dyDescent="0.15">
      <c r="A39" s="236"/>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hidden="1" customHeight="1" x14ac:dyDescent="0.15">
      <c r="A40" s="232"/>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hidden="1" customHeight="1" x14ac:dyDescent="0.15">
      <c r="A41" s="232"/>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hidden="1" customHeight="1" x14ac:dyDescent="0.15">
      <c r="A42" s="232"/>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hidden="1" customHeight="1" x14ac:dyDescent="0.15">
      <c r="A43" s="232"/>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hidden="1" customHeight="1" x14ac:dyDescent="0.15">
      <c r="A44" s="232"/>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hidden="1" customHeight="1" x14ac:dyDescent="0.15">
      <c r="A45" s="232"/>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hidden="1" customHeight="1" x14ac:dyDescent="0.15">
      <c r="A46" s="232"/>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hidden="1" customHeight="1" x14ac:dyDescent="0.15">
      <c r="A47" s="232"/>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hidden="1" customHeight="1" x14ac:dyDescent="0.15">
      <c r="A48" s="232"/>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hidden="1" customHeight="1" x14ac:dyDescent="0.15">
      <c r="A49" s="232"/>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hidden="1" customHeight="1" x14ac:dyDescent="0.15">
      <c r="A50" s="232"/>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hidden="1" customHeight="1" x14ac:dyDescent="0.15">
      <c r="A51" s="232"/>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hidden="1" customHeight="1" x14ac:dyDescent="0.15">
      <c r="A52" s="232"/>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hidden="1" customHeight="1" x14ac:dyDescent="0.15">
      <c r="A53" s="232"/>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hidden="1" customHeight="1" x14ac:dyDescent="0.15">
      <c r="A54" s="232"/>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hidden="1" customHeight="1" x14ac:dyDescent="0.15">
      <c r="A55" s="232"/>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hidden="1" customHeight="1" x14ac:dyDescent="0.15">
      <c r="A56" s="232"/>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hidden="1" customHeight="1" x14ac:dyDescent="0.15">
      <c r="A57" s="232"/>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hidden="1" customHeight="1" x14ac:dyDescent="0.15">
      <c r="A58" s="232"/>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hidden="1" customHeight="1" x14ac:dyDescent="0.15">
      <c r="A59" s="232"/>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hidden="1" customHeight="1" x14ac:dyDescent="0.15">
      <c r="A60" s="232"/>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hidden="1" customHeight="1" thickBot="1" x14ac:dyDescent="0.2">
      <c r="A61" s="232"/>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35"/>
      <c r="BP62" s="235"/>
      <c r="BQ62" s="232"/>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2468</v>
      </c>
      <c r="AG63" s="831"/>
      <c r="AH63" s="831"/>
      <c r="AI63" s="831"/>
      <c r="AJ63" s="832"/>
      <c r="AK63" s="833"/>
      <c r="AL63" s="828"/>
      <c r="AM63" s="828"/>
      <c r="AN63" s="828"/>
      <c r="AO63" s="828"/>
      <c r="AP63" s="831">
        <v>8627</v>
      </c>
      <c r="AQ63" s="831"/>
      <c r="AR63" s="831"/>
      <c r="AS63" s="831"/>
      <c r="AT63" s="831"/>
      <c r="AU63" s="831">
        <v>7197</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547</v>
      </c>
      <c r="C68" s="857"/>
      <c r="D68" s="857"/>
      <c r="E68" s="857"/>
      <c r="F68" s="857"/>
      <c r="G68" s="857"/>
      <c r="H68" s="857"/>
      <c r="I68" s="857"/>
      <c r="J68" s="857"/>
      <c r="K68" s="857"/>
      <c r="L68" s="857"/>
      <c r="M68" s="857"/>
      <c r="N68" s="857"/>
      <c r="O68" s="857"/>
      <c r="P68" s="858"/>
      <c r="Q68" s="859">
        <v>11414</v>
      </c>
      <c r="R68" s="853"/>
      <c r="S68" s="853"/>
      <c r="T68" s="853"/>
      <c r="U68" s="853"/>
      <c r="V68" s="853">
        <v>7873</v>
      </c>
      <c r="W68" s="853"/>
      <c r="X68" s="853"/>
      <c r="Y68" s="853"/>
      <c r="Z68" s="853"/>
      <c r="AA68" s="853">
        <v>3541</v>
      </c>
      <c r="AB68" s="853"/>
      <c r="AC68" s="853"/>
      <c r="AD68" s="853"/>
      <c r="AE68" s="853"/>
      <c r="AF68" s="853">
        <v>3541</v>
      </c>
      <c r="AG68" s="853"/>
      <c r="AH68" s="853"/>
      <c r="AI68" s="853"/>
      <c r="AJ68" s="853"/>
      <c r="AK68" s="853" t="s">
        <v>546</v>
      </c>
      <c r="AL68" s="853"/>
      <c r="AM68" s="853"/>
      <c r="AN68" s="853"/>
      <c r="AO68" s="853"/>
      <c r="AP68" s="853" t="s">
        <v>546</v>
      </c>
      <c r="AQ68" s="853"/>
      <c r="AR68" s="853"/>
      <c r="AS68" s="853"/>
      <c r="AT68" s="853"/>
      <c r="AU68" s="853" t="s">
        <v>546</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548</v>
      </c>
      <c r="C69" s="861"/>
      <c r="D69" s="861"/>
      <c r="E69" s="861"/>
      <c r="F69" s="861"/>
      <c r="G69" s="861"/>
      <c r="H69" s="861"/>
      <c r="I69" s="861"/>
      <c r="J69" s="861"/>
      <c r="K69" s="861"/>
      <c r="L69" s="861"/>
      <c r="M69" s="861"/>
      <c r="N69" s="861"/>
      <c r="O69" s="861"/>
      <c r="P69" s="862"/>
      <c r="Q69" s="863">
        <v>12</v>
      </c>
      <c r="R69" s="817"/>
      <c r="S69" s="817"/>
      <c r="T69" s="817"/>
      <c r="U69" s="817"/>
      <c r="V69" s="817">
        <v>12</v>
      </c>
      <c r="W69" s="817"/>
      <c r="X69" s="817"/>
      <c r="Y69" s="817"/>
      <c r="Z69" s="817"/>
      <c r="AA69" s="817">
        <v>1</v>
      </c>
      <c r="AB69" s="817"/>
      <c r="AC69" s="817"/>
      <c r="AD69" s="817"/>
      <c r="AE69" s="817"/>
      <c r="AF69" s="817">
        <v>1</v>
      </c>
      <c r="AG69" s="817"/>
      <c r="AH69" s="817"/>
      <c r="AI69" s="817"/>
      <c r="AJ69" s="817"/>
      <c r="AK69" s="817" t="s">
        <v>546</v>
      </c>
      <c r="AL69" s="817"/>
      <c r="AM69" s="817"/>
      <c r="AN69" s="817"/>
      <c r="AO69" s="817"/>
      <c r="AP69" s="817" t="s">
        <v>546</v>
      </c>
      <c r="AQ69" s="817"/>
      <c r="AR69" s="817"/>
      <c r="AS69" s="817"/>
      <c r="AT69" s="817"/>
      <c r="AU69" s="817" t="s">
        <v>546</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549</v>
      </c>
      <c r="C70" s="861"/>
      <c r="D70" s="861"/>
      <c r="E70" s="861"/>
      <c r="F70" s="861"/>
      <c r="G70" s="861"/>
      <c r="H70" s="861"/>
      <c r="I70" s="861"/>
      <c r="J70" s="861"/>
      <c r="K70" s="861"/>
      <c r="L70" s="861"/>
      <c r="M70" s="861"/>
      <c r="N70" s="861"/>
      <c r="O70" s="861"/>
      <c r="P70" s="862"/>
      <c r="Q70" s="863">
        <v>684</v>
      </c>
      <c r="R70" s="817"/>
      <c r="S70" s="817"/>
      <c r="T70" s="817"/>
      <c r="U70" s="817"/>
      <c r="V70" s="817">
        <v>181</v>
      </c>
      <c r="W70" s="817"/>
      <c r="X70" s="817"/>
      <c r="Y70" s="817"/>
      <c r="Z70" s="817"/>
      <c r="AA70" s="817">
        <v>503</v>
      </c>
      <c r="AB70" s="817"/>
      <c r="AC70" s="817"/>
      <c r="AD70" s="817"/>
      <c r="AE70" s="817"/>
      <c r="AF70" s="817">
        <v>503</v>
      </c>
      <c r="AG70" s="817"/>
      <c r="AH70" s="817"/>
      <c r="AI70" s="817"/>
      <c r="AJ70" s="817"/>
      <c r="AK70" s="817" t="s">
        <v>546</v>
      </c>
      <c r="AL70" s="817"/>
      <c r="AM70" s="817"/>
      <c r="AN70" s="817"/>
      <c r="AO70" s="817"/>
      <c r="AP70" s="817" t="s">
        <v>546</v>
      </c>
      <c r="AQ70" s="817"/>
      <c r="AR70" s="817"/>
      <c r="AS70" s="817"/>
      <c r="AT70" s="817"/>
      <c r="AU70" s="817" t="s">
        <v>546</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550</v>
      </c>
      <c r="C71" s="861"/>
      <c r="D71" s="861"/>
      <c r="E71" s="861"/>
      <c r="F71" s="861"/>
      <c r="G71" s="861"/>
      <c r="H71" s="861"/>
      <c r="I71" s="861"/>
      <c r="J71" s="861"/>
      <c r="K71" s="861"/>
      <c r="L71" s="861"/>
      <c r="M71" s="861"/>
      <c r="N71" s="861"/>
      <c r="O71" s="861"/>
      <c r="P71" s="862"/>
      <c r="Q71" s="863">
        <v>871279</v>
      </c>
      <c r="R71" s="817"/>
      <c r="S71" s="817"/>
      <c r="T71" s="817"/>
      <c r="U71" s="817"/>
      <c r="V71" s="817">
        <v>850651</v>
      </c>
      <c r="W71" s="817"/>
      <c r="X71" s="817"/>
      <c r="Y71" s="817"/>
      <c r="Z71" s="817"/>
      <c r="AA71" s="817">
        <v>20628</v>
      </c>
      <c r="AB71" s="817"/>
      <c r="AC71" s="817"/>
      <c r="AD71" s="817"/>
      <c r="AE71" s="817"/>
      <c r="AF71" s="817">
        <v>20628</v>
      </c>
      <c r="AG71" s="817"/>
      <c r="AH71" s="817"/>
      <c r="AI71" s="817"/>
      <c r="AJ71" s="817"/>
      <c r="AK71" s="817">
        <v>10502</v>
      </c>
      <c r="AL71" s="817"/>
      <c r="AM71" s="817"/>
      <c r="AN71" s="817"/>
      <c r="AO71" s="817"/>
      <c r="AP71" s="817" t="s">
        <v>546</v>
      </c>
      <c r="AQ71" s="817"/>
      <c r="AR71" s="817"/>
      <c r="AS71" s="817"/>
      <c r="AT71" s="817"/>
      <c r="AU71" s="817" t="s">
        <v>546</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551</v>
      </c>
      <c r="C72" s="861"/>
      <c r="D72" s="861"/>
      <c r="E72" s="861"/>
      <c r="F72" s="861"/>
      <c r="G72" s="861"/>
      <c r="H72" s="861"/>
      <c r="I72" s="861"/>
      <c r="J72" s="861"/>
      <c r="K72" s="861"/>
      <c r="L72" s="861"/>
      <c r="M72" s="861"/>
      <c r="N72" s="861"/>
      <c r="O72" s="861"/>
      <c r="P72" s="862"/>
      <c r="Q72" s="863">
        <v>114</v>
      </c>
      <c r="R72" s="817"/>
      <c r="S72" s="817"/>
      <c r="T72" s="817"/>
      <c r="U72" s="817"/>
      <c r="V72" s="817">
        <v>111</v>
      </c>
      <c r="W72" s="817"/>
      <c r="X72" s="817"/>
      <c r="Y72" s="817"/>
      <c r="Z72" s="817"/>
      <c r="AA72" s="817">
        <v>3</v>
      </c>
      <c r="AB72" s="817"/>
      <c r="AC72" s="817"/>
      <c r="AD72" s="817"/>
      <c r="AE72" s="817"/>
      <c r="AF72" s="817">
        <v>3</v>
      </c>
      <c r="AG72" s="817"/>
      <c r="AH72" s="817"/>
      <c r="AI72" s="817"/>
      <c r="AJ72" s="817"/>
      <c r="AK72" s="817" t="s">
        <v>546</v>
      </c>
      <c r="AL72" s="817"/>
      <c r="AM72" s="817"/>
      <c r="AN72" s="817"/>
      <c r="AO72" s="817"/>
      <c r="AP72" s="817" t="s">
        <v>546</v>
      </c>
      <c r="AQ72" s="817"/>
      <c r="AR72" s="817"/>
      <c r="AS72" s="817"/>
      <c r="AT72" s="817"/>
      <c r="AU72" s="817" t="s">
        <v>546</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552</v>
      </c>
      <c r="C73" s="861"/>
      <c r="D73" s="861"/>
      <c r="E73" s="861"/>
      <c r="F73" s="861"/>
      <c r="G73" s="861"/>
      <c r="H73" s="861"/>
      <c r="I73" s="861"/>
      <c r="J73" s="861"/>
      <c r="K73" s="861"/>
      <c r="L73" s="861"/>
      <c r="M73" s="861"/>
      <c r="N73" s="861"/>
      <c r="O73" s="861"/>
      <c r="P73" s="862"/>
      <c r="Q73" s="863">
        <v>2893</v>
      </c>
      <c r="R73" s="817"/>
      <c r="S73" s="817"/>
      <c r="T73" s="817"/>
      <c r="U73" s="817"/>
      <c r="V73" s="817">
        <v>2784</v>
      </c>
      <c r="W73" s="817"/>
      <c r="X73" s="817"/>
      <c r="Y73" s="817"/>
      <c r="Z73" s="817"/>
      <c r="AA73" s="817">
        <v>109</v>
      </c>
      <c r="AB73" s="817"/>
      <c r="AC73" s="817"/>
      <c r="AD73" s="817"/>
      <c r="AE73" s="817"/>
      <c r="AF73" s="817">
        <v>85</v>
      </c>
      <c r="AG73" s="817"/>
      <c r="AH73" s="817"/>
      <c r="AI73" s="817"/>
      <c r="AJ73" s="817"/>
      <c r="AK73" s="817" t="s">
        <v>546</v>
      </c>
      <c r="AL73" s="817"/>
      <c r="AM73" s="817"/>
      <c r="AN73" s="817"/>
      <c r="AO73" s="817"/>
      <c r="AP73" s="817">
        <v>713</v>
      </c>
      <c r="AQ73" s="817"/>
      <c r="AR73" s="817"/>
      <c r="AS73" s="817"/>
      <c r="AT73" s="817"/>
      <c r="AU73" s="817">
        <v>323</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553</v>
      </c>
      <c r="C74" s="861"/>
      <c r="D74" s="861"/>
      <c r="E74" s="861"/>
      <c r="F74" s="861"/>
      <c r="G74" s="861"/>
      <c r="H74" s="861"/>
      <c r="I74" s="861"/>
      <c r="J74" s="861"/>
      <c r="K74" s="861"/>
      <c r="L74" s="861"/>
      <c r="M74" s="861"/>
      <c r="N74" s="861"/>
      <c r="O74" s="861"/>
      <c r="P74" s="862"/>
      <c r="Q74" s="863">
        <v>8567</v>
      </c>
      <c r="R74" s="817"/>
      <c r="S74" s="817"/>
      <c r="T74" s="817"/>
      <c r="U74" s="817"/>
      <c r="V74" s="817">
        <v>9348</v>
      </c>
      <c r="W74" s="817"/>
      <c r="X74" s="817"/>
      <c r="Y74" s="817"/>
      <c r="Z74" s="817"/>
      <c r="AA74" s="817">
        <v>-781</v>
      </c>
      <c r="AB74" s="817"/>
      <c r="AC74" s="817"/>
      <c r="AD74" s="817"/>
      <c r="AE74" s="817"/>
      <c r="AF74" s="817">
        <v>1535</v>
      </c>
      <c r="AG74" s="817"/>
      <c r="AH74" s="817"/>
      <c r="AI74" s="817"/>
      <c r="AJ74" s="817"/>
      <c r="AK74" s="817" t="s">
        <v>546</v>
      </c>
      <c r="AL74" s="817"/>
      <c r="AM74" s="817"/>
      <c r="AN74" s="817"/>
      <c r="AO74" s="817"/>
      <c r="AP74" s="817">
        <v>4974</v>
      </c>
      <c r="AQ74" s="817"/>
      <c r="AR74" s="817"/>
      <c r="AS74" s="817"/>
      <c r="AT74" s="817"/>
      <c r="AU74" s="817">
        <v>3482</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hidden="1" customHeight="1" x14ac:dyDescent="0.15">
      <c r="A75" s="232"/>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hidden="1" customHeight="1" x14ac:dyDescent="0.15">
      <c r="A76" s="232"/>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hidden="1" customHeight="1" x14ac:dyDescent="0.15">
      <c r="A77" s="232"/>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hidden="1" customHeight="1" x14ac:dyDescent="0.15">
      <c r="A78" s="232"/>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hidden="1" customHeight="1" x14ac:dyDescent="0.15">
      <c r="A79" s="232"/>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hidden="1" customHeight="1" x14ac:dyDescent="0.15">
      <c r="A80" s="232"/>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hidden="1" customHeight="1" x14ac:dyDescent="0.15">
      <c r="A81" s="232"/>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hidden="1" customHeight="1" x14ac:dyDescent="0.15">
      <c r="A82" s="232"/>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hidden="1" customHeight="1" x14ac:dyDescent="0.15">
      <c r="A83" s="232"/>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hidden="1" customHeight="1" x14ac:dyDescent="0.15">
      <c r="A84" s="232"/>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hidden="1" customHeight="1" x14ac:dyDescent="0.15">
      <c r="A85" s="232"/>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hidden="1" customHeight="1" x14ac:dyDescent="0.15">
      <c r="A86" s="232"/>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hidden="1" customHeight="1" x14ac:dyDescent="0.15">
      <c r="A87" s="238"/>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26296</v>
      </c>
      <c r="AG88" s="831"/>
      <c r="AH88" s="831"/>
      <c r="AI88" s="831"/>
      <c r="AJ88" s="831"/>
      <c r="AK88" s="828"/>
      <c r="AL88" s="828"/>
      <c r="AM88" s="828"/>
      <c r="AN88" s="828"/>
      <c r="AO88" s="828"/>
      <c r="AP88" s="831">
        <v>5687</v>
      </c>
      <c r="AQ88" s="831"/>
      <c r="AR88" s="831"/>
      <c r="AS88" s="831"/>
      <c r="AT88" s="831"/>
      <c r="AU88" s="831">
        <v>3805</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124</v>
      </c>
      <c r="CS102" s="839"/>
      <c r="CT102" s="839"/>
      <c r="CU102" s="839"/>
      <c r="CV102" s="878"/>
      <c r="CW102" s="877">
        <v>5</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24"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1800506</v>
      </c>
      <c r="AB110" s="887"/>
      <c r="AC110" s="887"/>
      <c r="AD110" s="887"/>
      <c r="AE110" s="888"/>
      <c r="AF110" s="889">
        <v>1860709</v>
      </c>
      <c r="AG110" s="887"/>
      <c r="AH110" s="887"/>
      <c r="AI110" s="887"/>
      <c r="AJ110" s="888"/>
      <c r="AK110" s="889">
        <v>1918959</v>
      </c>
      <c r="AL110" s="887"/>
      <c r="AM110" s="887"/>
      <c r="AN110" s="887"/>
      <c r="AO110" s="888"/>
      <c r="AP110" s="890">
        <v>22</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15693919</v>
      </c>
      <c r="BR110" s="918"/>
      <c r="BS110" s="918"/>
      <c r="BT110" s="918"/>
      <c r="BU110" s="918"/>
      <c r="BV110" s="918">
        <v>14264589</v>
      </c>
      <c r="BW110" s="918"/>
      <c r="BX110" s="918"/>
      <c r="BY110" s="918"/>
      <c r="BZ110" s="918"/>
      <c r="CA110" s="918">
        <v>13202863</v>
      </c>
      <c r="CB110" s="918"/>
      <c r="CC110" s="918"/>
      <c r="CD110" s="918"/>
      <c r="CE110" s="918"/>
      <c r="CF110" s="931">
        <v>151.5</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9621753</v>
      </c>
      <c r="BR112" s="913"/>
      <c r="BS112" s="913"/>
      <c r="BT112" s="913"/>
      <c r="BU112" s="913"/>
      <c r="BV112" s="913">
        <v>8607856</v>
      </c>
      <c r="BW112" s="913"/>
      <c r="BX112" s="913"/>
      <c r="BY112" s="913"/>
      <c r="BZ112" s="913"/>
      <c r="CA112" s="913">
        <v>7197784</v>
      </c>
      <c r="CB112" s="913"/>
      <c r="CC112" s="913"/>
      <c r="CD112" s="913"/>
      <c r="CE112" s="913"/>
      <c r="CF112" s="907">
        <v>82.6</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880705</v>
      </c>
      <c r="AB113" s="925"/>
      <c r="AC113" s="925"/>
      <c r="AD113" s="925"/>
      <c r="AE113" s="926"/>
      <c r="AF113" s="927">
        <v>625084</v>
      </c>
      <c r="AG113" s="925"/>
      <c r="AH113" s="925"/>
      <c r="AI113" s="925"/>
      <c r="AJ113" s="926"/>
      <c r="AK113" s="927">
        <v>765972</v>
      </c>
      <c r="AL113" s="925"/>
      <c r="AM113" s="925"/>
      <c r="AN113" s="925"/>
      <c r="AO113" s="926"/>
      <c r="AP113" s="928">
        <v>8.8000000000000007</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4437728</v>
      </c>
      <c r="BR113" s="913"/>
      <c r="BS113" s="913"/>
      <c r="BT113" s="913"/>
      <c r="BU113" s="913"/>
      <c r="BV113" s="913">
        <v>4173892</v>
      </c>
      <c r="BW113" s="913"/>
      <c r="BX113" s="913"/>
      <c r="BY113" s="913"/>
      <c r="BZ113" s="913"/>
      <c r="CA113" s="913">
        <v>3805010</v>
      </c>
      <c r="CB113" s="913"/>
      <c r="CC113" s="913"/>
      <c r="CD113" s="913"/>
      <c r="CE113" s="913"/>
      <c r="CF113" s="907">
        <v>43.7</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791995</v>
      </c>
      <c r="AB114" s="946"/>
      <c r="AC114" s="946"/>
      <c r="AD114" s="946"/>
      <c r="AE114" s="947"/>
      <c r="AF114" s="948">
        <v>678617</v>
      </c>
      <c r="AG114" s="946"/>
      <c r="AH114" s="946"/>
      <c r="AI114" s="946"/>
      <c r="AJ114" s="947"/>
      <c r="AK114" s="948">
        <v>652508</v>
      </c>
      <c r="AL114" s="946"/>
      <c r="AM114" s="946"/>
      <c r="AN114" s="946"/>
      <c r="AO114" s="947"/>
      <c r="AP114" s="949">
        <v>7.5</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2530448</v>
      </c>
      <c r="BR114" s="913"/>
      <c r="BS114" s="913"/>
      <c r="BT114" s="913"/>
      <c r="BU114" s="913"/>
      <c r="BV114" s="913">
        <v>2438888</v>
      </c>
      <c r="BW114" s="913"/>
      <c r="BX114" s="913"/>
      <c r="BY114" s="913"/>
      <c r="BZ114" s="913"/>
      <c r="CA114" s="913">
        <v>2385526</v>
      </c>
      <c r="CB114" s="913"/>
      <c r="CC114" s="913"/>
      <c r="CD114" s="913"/>
      <c r="CE114" s="913"/>
      <c r="CF114" s="907">
        <v>27.4</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4956</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3478162</v>
      </c>
      <c r="AB117" s="966"/>
      <c r="AC117" s="966"/>
      <c r="AD117" s="966"/>
      <c r="AE117" s="967"/>
      <c r="AF117" s="968">
        <v>3164410</v>
      </c>
      <c r="AG117" s="966"/>
      <c r="AH117" s="966"/>
      <c r="AI117" s="966"/>
      <c r="AJ117" s="967"/>
      <c r="AK117" s="968">
        <v>3337439</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4956</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441</v>
      </c>
      <c r="BP119" s="992"/>
      <c r="BQ119" s="986">
        <v>32283848</v>
      </c>
      <c r="BR119" s="987"/>
      <c r="BS119" s="987"/>
      <c r="BT119" s="987"/>
      <c r="BU119" s="987"/>
      <c r="BV119" s="987">
        <v>29485225</v>
      </c>
      <c r="BW119" s="987"/>
      <c r="BX119" s="987"/>
      <c r="BY119" s="987"/>
      <c r="BZ119" s="987"/>
      <c r="CA119" s="987">
        <v>26591183</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12710727</v>
      </c>
      <c r="BR120" s="918"/>
      <c r="BS120" s="918"/>
      <c r="BT120" s="918"/>
      <c r="BU120" s="918"/>
      <c r="BV120" s="918">
        <v>13319345</v>
      </c>
      <c r="BW120" s="918"/>
      <c r="BX120" s="918"/>
      <c r="BY120" s="918"/>
      <c r="BZ120" s="918"/>
      <c r="CA120" s="918">
        <v>12094171</v>
      </c>
      <c r="CB120" s="918"/>
      <c r="CC120" s="918"/>
      <c r="CD120" s="918"/>
      <c r="CE120" s="918"/>
      <c r="CF120" s="931">
        <v>138.80000000000001</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5632237</v>
      </c>
      <c r="DH120" s="918"/>
      <c r="DI120" s="918"/>
      <c r="DJ120" s="918"/>
      <c r="DK120" s="918"/>
      <c r="DL120" s="918">
        <v>5587838</v>
      </c>
      <c r="DM120" s="918"/>
      <c r="DN120" s="918"/>
      <c r="DO120" s="918"/>
      <c r="DP120" s="918"/>
      <c r="DQ120" s="918">
        <v>5321459</v>
      </c>
      <c r="DR120" s="918"/>
      <c r="DS120" s="918"/>
      <c r="DT120" s="918"/>
      <c r="DU120" s="918"/>
      <c r="DV120" s="919">
        <v>61.1</v>
      </c>
      <c r="DW120" s="919"/>
      <c r="DX120" s="919"/>
      <c r="DY120" s="919"/>
      <c r="DZ120" s="920"/>
    </row>
    <row r="121" spans="1:130" s="224"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104734</v>
      </c>
      <c r="BR121" s="913"/>
      <c r="BS121" s="913"/>
      <c r="BT121" s="913"/>
      <c r="BU121" s="913"/>
      <c r="BV121" s="913">
        <v>65139</v>
      </c>
      <c r="BW121" s="913"/>
      <c r="BX121" s="913"/>
      <c r="BY121" s="913"/>
      <c r="BZ121" s="913"/>
      <c r="CA121" s="913">
        <v>23595</v>
      </c>
      <c r="CB121" s="913"/>
      <c r="CC121" s="913"/>
      <c r="CD121" s="913"/>
      <c r="CE121" s="913"/>
      <c r="CF121" s="907">
        <v>0.3</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3989516</v>
      </c>
      <c r="DH121" s="913"/>
      <c r="DI121" s="913"/>
      <c r="DJ121" s="913"/>
      <c r="DK121" s="913"/>
      <c r="DL121" s="913">
        <v>3020018</v>
      </c>
      <c r="DM121" s="913"/>
      <c r="DN121" s="913"/>
      <c r="DO121" s="913"/>
      <c r="DP121" s="913"/>
      <c r="DQ121" s="913">
        <v>1876325</v>
      </c>
      <c r="DR121" s="913"/>
      <c r="DS121" s="913"/>
      <c r="DT121" s="913"/>
      <c r="DU121" s="913"/>
      <c r="DV121" s="914">
        <v>21.5</v>
      </c>
      <c r="DW121" s="914"/>
      <c r="DX121" s="914"/>
      <c r="DY121" s="914"/>
      <c r="DZ121" s="915"/>
    </row>
    <row r="122" spans="1:130" s="224"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21977841</v>
      </c>
      <c r="BR122" s="987"/>
      <c r="BS122" s="987"/>
      <c r="BT122" s="987"/>
      <c r="BU122" s="987"/>
      <c r="BV122" s="987">
        <v>20216465</v>
      </c>
      <c r="BW122" s="987"/>
      <c r="BX122" s="987"/>
      <c r="BY122" s="987"/>
      <c r="BZ122" s="987"/>
      <c r="CA122" s="987">
        <v>18937250</v>
      </c>
      <c r="CB122" s="987"/>
      <c r="CC122" s="987"/>
      <c r="CD122" s="987"/>
      <c r="CE122" s="987"/>
      <c r="CF122" s="1004">
        <v>217.3</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449</v>
      </c>
      <c r="BP123" s="992"/>
      <c r="BQ123" s="1050">
        <v>34793302</v>
      </c>
      <c r="BR123" s="1051"/>
      <c r="BS123" s="1051"/>
      <c r="BT123" s="1051"/>
      <c r="BU123" s="1051"/>
      <c r="BV123" s="1051">
        <v>33600949</v>
      </c>
      <c r="BW123" s="1051"/>
      <c r="BX123" s="1051"/>
      <c r="BY123" s="1051"/>
      <c r="BZ123" s="1051"/>
      <c r="CA123" s="1051">
        <v>31055016</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35457</v>
      </c>
      <c r="AB128" s="1033"/>
      <c r="AC128" s="1033"/>
      <c r="AD128" s="1033"/>
      <c r="AE128" s="1034"/>
      <c r="AF128" s="1035">
        <v>32699</v>
      </c>
      <c r="AG128" s="1033"/>
      <c r="AH128" s="1033"/>
      <c r="AI128" s="1033"/>
      <c r="AJ128" s="1034"/>
      <c r="AK128" s="1035">
        <v>33712</v>
      </c>
      <c r="AL128" s="1033"/>
      <c r="AM128" s="1033"/>
      <c r="AN128" s="1033"/>
      <c r="AO128" s="1034"/>
      <c r="AP128" s="1036"/>
      <c r="AQ128" s="1037"/>
      <c r="AR128" s="1037"/>
      <c r="AS128" s="1037"/>
      <c r="AT128" s="1038"/>
      <c r="AU128" s="226"/>
      <c r="AV128" s="226"/>
      <c r="AW128" s="226"/>
      <c r="AX128" s="883" t="s">
        <v>463</v>
      </c>
      <c r="AY128" s="884"/>
      <c r="AZ128" s="884"/>
      <c r="BA128" s="884"/>
      <c r="BB128" s="884"/>
      <c r="BC128" s="884"/>
      <c r="BD128" s="884"/>
      <c r="BE128" s="885"/>
      <c r="BF128" s="1039" t="s">
        <v>122</v>
      </c>
      <c r="BG128" s="1040"/>
      <c r="BH128" s="1040"/>
      <c r="BI128" s="1040"/>
      <c r="BJ128" s="1040"/>
      <c r="BK128" s="1040"/>
      <c r="BL128" s="1041"/>
      <c r="BM128" s="1039">
        <v>13.16</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11663549</v>
      </c>
      <c r="AB129" s="946"/>
      <c r="AC129" s="946"/>
      <c r="AD129" s="946"/>
      <c r="AE129" s="947"/>
      <c r="AF129" s="948">
        <v>11053352</v>
      </c>
      <c r="AG129" s="946"/>
      <c r="AH129" s="946"/>
      <c r="AI129" s="946"/>
      <c r="AJ129" s="947"/>
      <c r="AK129" s="948">
        <v>11160286</v>
      </c>
      <c r="AL129" s="946"/>
      <c r="AM129" s="946"/>
      <c r="AN129" s="946"/>
      <c r="AO129" s="947"/>
      <c r="AP129" s="1060"/>
      <c r="AQ129" s="1061"/>
      <c r="AR129" s="1061"/>
      <c r="AS129" s="1061"/>
      <c r="AT129" s="1062"/>
      <c r="AU129" s="227"/>
      <c r="AV129" s="227"/>
      <c r="AW129" s="227"/>
      <c r="AX129" s="1052" t="s">
        <v>466</v>
      </c>
      <c r="AY129" s="910"/>
      <c r="AZ129" s="910"/>
      <c r="BA129" s="910"/>
      <c r="BB129" s="910"/>
      <c r="BC129" s="910"/>
      <c r="BD129" s="910"/>
      <c r="BE129" s="911"/>
      <c r="BF129" s="1053" t="s">
        <v>122</v>
      </c>
      <c r="BG129" s="1054"/>
      <c r="BH129" s="1054"/>
      <c r="BI129" s="1054"/>
      <c r="BJ129" s="1054"/>
      <c r="BK129" s="1054"/>
      <c r="BL129" s="1055"/>
      <c r="BM129" s="1053">
        <v>18.16</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2626669</v>
      </c>
      <c r="AB130" s="946"/>
      <c r="AC130" s="946"/>
      <c r="AD130" s="946"/>
      <c r="AE130" s="947"/>
      <c r="AF130" s="948">
        <v>2475790</v>
      </c>
      <c r="AG130" s="946"/>
      <c r="AH130" s="946"/>
      <c r="AI130" s="946"/>
      <c r="AJ130" s="947"/>
      <c r="AK130" s="948">
        <v>2447268</v>
      </c>
      <c r="AL130" s="946"/>
      <c r="AM130" s="946"/>
      <c r="AN130" s="946"/>
      <c r="AO130" s="947"/>
      <c r="AP130" s="1060"/>
      <c r="AQ130" s="1061"/>
      <c r="AR130" s="1061"/>
      <c r="AS130" s="1061"/>
      <c r="AT130" s="1062"/>
      <c r="AU130" s="227"/>
      <c r="AV130" s="227"/>
      <c r="AW130" s="227"/>
      <c r="AX130" s="1052" t="s">
        <v>469</v>
      </c>
      <c r="AY130" s="910"/>
      <c r="AZ130" s="910"/>
      <c r="BA130" s="910"/>
      <c r="BB130" s="910"/>
      <c r="BC130" s="910"/>
      <c r="BD130" s="910"/>
      <c r="BE130" s="911"/>
      <c r="BF130" s="1088">
        <v>8.8000000000000007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9036880</v>
      </c>
      <c r="AB131" s="973"/>
      <c r="AC131" s="973"/>
      <c r="AD131" s="973"/>
      <c r="AE131" s="974"/>
      <c r="AF131" s="972">
        <v>8577562</v>
      </c>
      <c r="AG131" s="973"/>
      <c r="AH131" s="973"/>
      <c r="AI131" s="973"/>
      <c r="AJ131" s="974"/>
      <c r="AK131" s="972">
        <v>8713018</v>
      </c>
      <c r="AL131" s="973"/>
      <c r="AM131" s="973"/>
      <c r="AN131" s="973"/>
      <c r="AO131" s="974"/>
      <c r="AP131" s="1097"/>
      <c r="AQ131" s="1098"/>
      <c r="AR131" s="1098"/>
      <c r="AS131" s="1098"/>
      <c r="AT131" s="1099"/>
      <c r="AU131" s="227"/>
      <c r="AV131" s="227"/>
      <c r="AW131" s="227"/>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9.0300634730000002</v>
      </c>
      <c r="AB132" s="1084"/>
      <c r="AC132" s="1084"/>
      <c r="AD132" s="1084"/>
      <c r="AE132" s="1085"/>
      <c r="AF132" s="1086">
        <v>7.6469397710000004</v>
      </c>
      <c r="AG132" s="1084"/>
      <c r="AH132" s="1084"/>
      <c r="AI132" s="1084"/>
      <c r="AJ132" s="1085"/>
      <c r="AK132" s="1086">
        <v>9.8296533480000008</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7.4</v>
      </c>
      <c r="AB133" s="1067"/>
      <c r="AC133" s="1067"/>
      <c r="AD133" s="1067"/>
      <c r="AE133" s="1068"/>
      <c r="AF133" s="1066">
        <v>8</v>
      </c>
      <c r="AG133" s="1067"/>
      <c r="AH133" s="1067"/>
      <c r="AI133" s="1067"/>
      <c r="AJ133" s="1068"/>
      <c r="AK133" s="1066">
        <v>8.8000000000000007</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pe1pF4DCecon/S2cd1ja1HxuwvktqkzW2jWQoXidSG9qGWWrkUrnFMLQKU+6vmg3iQtOMId2exqEyY+nv9bSw==" saltValue="QTaDLezm6cIpQ/q6/C36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48"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wRydPO0U6bdQLtf9+YdHFxCUvvp2Vgyrano8YhxvjJXpBxEd9L/+y+yf+BoM6ZTyws0FwwhHN1CDHBn8x9UtSQ==" saltValue="RKS3IAJdDMeGGQhdI/A0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S21/0NjRT/mEPRLaVh3ifzVaB0I5AmgV9bOa2cU0o8pDf7P12Aw00a+0c3f7xcUa/axKXlnJTMApae/sVGrxA==" saltValue="cW4vansXbfA+ehUO3ocaP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01" t="s">
        <v>478</v>
      </c>
      <c r="AP7" s="265"/>
      <c r="AQ7" s="266" t="s">
        <v>479</v>
      </c>
      <c r="AR7" s="267"/>
    </row>
    <row r="8" spans="1:46" x14ac:dyDescent="0.15">
      <c r="A8" s="259"/>
      <c r="AK8" s="268"/>
      <c r="AL8" s="269"/>
      <c r="AM8" s="269"/>
      <c r="AN8" s="270"/>
      <c r="AO8" s="1102"/>
      <c r="AP8" s="271" t="s">
        <v>480</v>
      </c>
      <c r="AQ8" s="272" t="s">
        <v>481</v>
      </c>
      <c r="AR8" s="273" t="s">
        <v>482</v>
      </c>
    </row>
    <row r="9" spans="1:46" x14ac:dyDescent="0.15">
      <c r="A9" s="259"/>
      <c r="AK9" s="1103" t="s">
        <v>483</v>
      </c>
      <c r="AL9" s="1104"/>
      <c r="AM9" s="1104"/>
      <c r="AN9" s="1105"/>
      <c r="AO9" s="274">
        <v>3149814</v>
      </c>
      <c r="AP9" s="274">
        <v>146578</v>
      </c>
      <c r="AQ9" s="275">
        <v>90724</v>
      </c>
      <c r="AR9" s="276">
        <v>61.6</v>
      </c>
    </row>
    <row r="10" spans="1:46" ht="13.5" customHeight="1" x14ac:dyDescent="0.15">
      <c r="A10" s="259"/>
      <c r="AK10" s="1103" t="s">
        <v>484</v>
      </c>
      <c r="AL10" s="1104"/>
      <c r="AM10" s="1104"/>
      <c r="AN10" s="1105"/>
      <c r="AO10" s="277">
        <v>369724</v>
      </c>
      <c r="AP10" s="277">
        <v>17205</v>
      </c>
      <c r="AQ10" s="278">
        <v>11342</v>
      </c>
      <c r="AR10" s="279">
        <v>51.7</v>
      </c>
    </row>
    <row r="11" spans="1:46" ht="13.5" customHeight="1" x14ac:dyDescent="0.15">
      <c r="A11" s="259"/>
      <c r="AK11" s="1103" t="s">
        <v>485</v>
      </c>
      <c r="AL11" s="1104"/>
      <c r="AM11" s="1104"/>
      <c r="AN11" s="1105"/>
      <c r="AO11" s="277" t="s">
        <v>486</v>
      </c>
      <c r="AP11" s="277" t="s">
        <v>486</v>
      </c>
      <c r="AQ11" s="278">
        <v>1033</v>
      </c>
      <c r="AR11" s="279" t="s">
        <v>486</v>
      </c>
    </row>
    <row r="12" spans="1:46" ht="13.5" customHeight="1" x14ac:dyDescent="0.15">
      <c r="A12" s="259"/>
      <c r="AK12" s="1103" t="s">
        <v>487</v>
      </c>
      <c r="AL12" s="1104"/>
      <c r="AM12" s="1104"/>
      <c r="AN12" s="1105"/>
      <c r="AO12" s="277" t="s">
        <v>486</v>
      </c>
      <c r="AP12" s="277" t="s">
        <v>486</v>
      </c>
      <c r="AQ12" s="278">
        <v>16</v>
      </c>
      <c r="AR12" s="279" t="s">
        <v>486</v>
      </c>
    </row>
    <row r="13" spans="1:46" ht="13.5" customHeight="1" x14ac:dyDescent="0.15">
      <c r="A13" s="259"/>
      <c r="AK13" s="1103" t="s">
        <v>488</v>
      </c>
      <c r="AL13" s="1104"/>
      <c r="AM13" s="1104"/>
      <c r="AN13" s="1105"/>
      <c r="AO13" s="277">
        <v>71003</v>
      </c>
      <c r="AP13" s="277">
        <v>3304</v>
      </c>
      <c r="AQ13" s="278">
        <v>3647</v>
      </c>
      <c r="AR13" s="279">
        <v>-9.4</v>
      </c>
    </row>
    <row r="14" spans="1:46" ht="13.5" customHeight="1" x14ac:dyDescent="0.15">
      <c r="A14" s="259"/>
      <c r="AK14" s="1103" t="s">
        <v>489</v>
      </c>
      <c r="AL14" s="1104"/>
      <c r="AM14" s="1104"/>
      <c r="AN14" s="1105"/>
      <c r="AO14" s="277">
        <v>69438</v>
      </c>
      <c r="AP14" s="277">
        <v>3231</v>
      </c>
      <c r="AQ14" s="278">
        <v>1693</v>
      </c>
      <c r="AR14" s="279">
        <v>90.8</v>
      </c>
    </row>
    <row r="15" spans="1:46" ht="13.5" customHeight="1" x14ac:dyDescent="0.15">
      <c r="A15" s="259"/>
      <c r="AK15" s="1106" t="s">
        <v>490</v>
      </c>
      <c r="AL15" s="1107"/>
      <c r="AM15" s="1107"/>
      <c r="AN15" s="1108"/>
      <c r="AO15" s="277">
        <v>-246381</v>
      </c>
      <c r="AP15" s="277">
        <v>-11465</v>
      </c>
      <c r="AQ15" s="278">
        <v>-4922</v>
      </c>
      <c r="AR15" s="279">
        <v>132.9</v>
      </c>
    </row>
    <row r="16" spans="1:46" x14ac:dyDescent="0.15">
      <c r="A16" s="259"/>
      <c r="AK16" s="1106" t="s">
        <v>177</v>
      </c>
      <c r="AL16" s="1107"/>
      <c r="AM16" s="1107"/>
      <c r="AN16" s="1108"/>
      <c r="AO16" s="277">
        <v>3413598</v>
      </c>
      <c r="AP16" s="277">
        <v>158853</v>
      </c>
      <c r="AQ16" s="278">
        <v>103533</v>
      </c>
      <c r="AR16" s="279">
        <v>53.4</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09" t="s">
        <v>495</v>
      </c>
      <c r="AL21" s="1110"/>
      <c r="AM21" s="1110"/>
      <c r="AN21" s="1111"/>
      <c r="AO21" s="289">
        <v>12.1</v>
      </c>
      <c r="AP21" s="290">
        <v>9.17</v>
      </c>
      <c r="AQ21" s="291">
        <v>2.93</v>
      </c>
      <c r="AS21" s="292"/>
      <c r="AT21" s="288"/>
    </row>
    <row r="22" spans="1:46" s="260" customFormat="1" x14ac:dyDescent="0.15">
      <c r="A22" s="288"/>
      <c r="AK22" s="1109" t="s">
        <v>496</v>
      </c>
      <c r="AL22" s="1110"/>
      <c r="AM22" s="1110"/>
      <c r="AN22" s="1111"/>
      <c r="AO22" s="293">
        <v>96.4</v>
      </c>
      <c r="AP22" s="294">
        <v>97.2</v>
      </c>
      <c r="AQ22" s="295">
        <v>-0.8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01" t="s">
        <v>478</v>
      </c>
      <c r="AP30" s="265"/>
      <c r="AQ30" s="266" t="s">
        <v>479</v>
      </c>
      <c r="AR30" s="267"/>
    </row>
    <row r="31" spans="1:46" x14ac:dyDescent="0.15">
      <c r="A31" s="259"/>
      <c r="AK31" s="268"/>
      <c r="AL31" s="269"/>
      <c r="AM31" s="269"/>
      <c r="AN31" s="270"/>
      <c r="AO31" s="1102"/>
      <c r="AP31" s="271" t="s">
        <v>480</v>
      </c>
      <c r="AQ31" s="272" t="s">
        <v>481</v>
      </c>
      <c r="AR31" s="273" t="s">
        <v>482</v>
      </c>
    </row>
    <row r="32" spans="1:46" ht="27" customHeight="1" x14ac:dyDescent="0.15">
      <c r="A32" s="259"/>
      <c r="AK32" s="1117" t="s">
        <v>500</v>
      </c>
      <c r="AL32" s="1118"/>
      <c r="AM32" s="1118"/>
      <c r="AN32" s="1119"/>
      <c r="AO32" s="303">
        <v>1918959</v>
      </c>
      <c r="AP32" s="303">
        <v>89300</v>
      </c>
      <c r="AQ32" s="304">
        <v>59793</v>
      </c>
      <c r="AR32" s="305">
        <v>49.3</v>
      </c>
    </row>
    <row r="33" spans="1:46" ht="13.5" customHeight="1" x14ac:dyDescent="0.15">
      <c r="A33" s="259"/>
      <c r="AK33" s="1117" t="s">
        <v>501</v>
      </c>
      <c r="AL33" s="1118"/>
      <c r="AM33" s="1118"/>
      <c r="AN33" s="1119"/>
      <c r="AO33" s="303" t="s">
        <v>486</v>
      </c>
      <c r="AP33" s="303" t="s">
        <v>486</v>
      </c>
      <c r="AQ33" s="304" t="s">
        <v>486</v>
      </c>
      <c r="AR33" s="305" t="s">
        <v>486</v>
      </c>
    </row>
    <row r="34" spans="1:46" ht="27" customHeight="1" x14ac:dyDescent="0.15">
      <c r="A34" s="259"/>
      <c r="AK34" s="1117" t="s">
        <v>502</v>
      </c>
      <c r="AL34" s="1118"/>
      <c r="AM34" s="1118"/>
      <c r="AN34" s="1119"/>
      <c r="AO34" s="303" t="s">
        <v>486</v>
      </c>
      <c r="AP34" s="303" t="s">
        <v>486</v>
      </c>
      <c r="AQ34" s="304" t="s">
        <v>486</v>
      </c>
      <c r="AR34" s="305" t="s">
        <v>486</v>
      </c>
    </row>
    <row r="35" spans="1:46" ht="27" customHeight="1" x14ac:dyDescent="0.15">
      <c r="A35" s="259"/>
      <c r="AK35" s="1117" t="s">
        <v>503</v>
      </c>
      <c r="AL35" s="1118"/>
      <c r="AM35" s="1118"/>
      <c r="AN35" s="1119"/>
      <c r="AO35" s="303">
        <v>765972</v>
      </c>
      <c r="AP35" s="303">
        <v>35645</v>
      </c>
      <c r="AQ35" s="304">
        <v>14599</v>
      </c>
      <c r="AR35" s="305">
        <v>144.19999999999999</v>
      </c>
    </row>
    <row r="36" spans="1:46" ht="27" customHeight="1" x14ac:dyDescent="0.15">
      <c r="A36" s="259"/>
      <c r="AK36" s="1117" t="s">
        <v>504</v>
      </c>
      <c r="AL36" s="1118"/>
      <c r="AM36" s="1118"/>
      <c r="AN36" s="1119"/>
      <c r="AO36" s="303">
        <v>652508</v>
      </c>
      <c r="AP36" s="303">
        <v>30365</v>
      </c>
      <c r="AQ36" s="304">
        <v>2530</v>
      </c>
      <c r="AR36" s="305">
        <v>1100.2</v>
      </c>
    </row>
    <row r="37" spans="1:46" ht="13.5" customHeight="1" x14ac:dyDescent="0.15">
      <c r="A37" s="259"/>
      <c r="AK37" s="1117" t="s">
        <v>505</v>
      </c>
      <c r="AL37" s="1118"/>
      <c r="AM37" s="1118"/>
      <c r="AN37" s="1119"/>
      <c r="AO37" s="303" t="s">
        <v>486</v>
      </c>
      <c r="AP37" s="303" t="s">
        <v>486</v>
      </c>
      <c r="AQ37" s="304">
        <v>188</v>
      </c>
      <c r="AR37" s="305" t="s">
        <v>486</v>
      </c>
    </row>
    <row r="38" spans="1:46" ht="27" customHeight="1" x14ac:dyDescent="0.15">
      <c r="A38" s="259"/>
      <c r="AK38" s="1120" t="s">
        <v>506</v>
      </c>
      <c r="AL38" s="1121"/>
      <c r="AM38" s="1121"/>
      <c r="AN38" s="1122"/>
      <c r="AO38" s="306" t="s">
        <v>486</v>
      </c>
      <c r="AP38" s="306" t="s">
        <v>486</v>
      </c>
      <c r="AQ38" s="307">
        <v>2</v>
      </c>
      <c r="AR38" s="295" t="s">
        <v>486</v>
      </c>
      <c r="AS38" s="302"/>
    </row>
    <row r="39" spans="1:46" x14ac:dyDescent="0.15">
      <c r="A39" s="259"/>
      <c r="AK39" s="1120" t="s">
        <v>507</v>
      </c>
      <c r="AL39" s="1121"/>
      <c r="AM39" s="1121"/>
      <c r="AN39" s="1122"/>
      <c r="AO39" s="303">
        <v>-33712</v>
      </c>
      <c r="AP39" s="303">
        <v>-1569</v>
      </c>
      <c r="AQ39" s="304">
        <v>-4866</v>
      </c>
      <c r="AR39" s="305">
        <v>-67.8</v>
      </c>
      <c r="AS39" s="302"/>
    </row>
    <row r="40" spans="1:46" ht="27" customHeight="1" x14ac:dyDescent="0.15">
      <c r="A40" s="259"/>
      <c r="AK40" s="1117" t="s">
        <v>508</v>
      </c>
      <c r="AL40" s="1118"/>
      <c r="AM40" s="1118"/>
      <c r="AN40" s="1119"/>
      <c r="AO40" s="303">
        <v>-2447268</v>
      </c>
      <c r="AP40" s="303">
        <v>-113885</v>
      </c>
      <c r="AQ40" s="304">
        <v>-49341</v>
      </c>
      <c r="AR40" s="305">
        <v>130.80000000000001</v>
      </c>
      <c r="AS40" s="302"/>
    </row>
    <row r="41" spans="1:46" x14ac:dyDescent="0.15">
      <c r="A41" s="259"/>
      <c r="AK41" s="1123" t="s">
        <v>287</v>
      </c>
      <c r="AL41" s="1124"/>
      <c r="AM41" s="1124"/>
      <c r="AN41" s="1125"/>
      <c r="AO41" s="303">
        <v>856459</v>
      </c>
      <c r="AP41" s="303">
        <v>39856</v>
      </c>
      <c r="AQ41" s="304">
        <v>22906</v>
      </c>
      <c r="AR41" s="305">
        <v>74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12" t="s">
        <v>478</v>
      </c>
      <c r="AN49" s="1114" t="s">
        <v>511</v>
      </c>
      <c r="AO49" s="1115"/>
      <c r="AP49" s="1115"/>
      <c r="AQ49" s="1115"/>
      <c r="AR49" s="1116"/>
    </row>
    <row r="50" spans="1:44" x14ac:dyDescent="0.15">
      <c r="A50" s="259"/>
      <c r="AK50" s="317"/>
      <c r="AL50" s="318"/>
      <c r="AM50" s="1113"/>
      <c r="AN50" s="319" t="s">
        <v>512</v>
      </c>
      <c r="AO50" s="320" t="s">
        <v>513</v>
      </c>
      <c r="AP50" s="321" t="s">
        <v>514</v>
      </c>
      <c r="AQ50" s="322" t="s">
        <v>515</v>
      </c>
      <c r="AR50" s="323" t="s">
        <v>516</v>
      </c>
    </row>
    <row r="51" spans="1:44" x14ac:dyDescent="0.15">
      <c r="A51" s="259"/>
      <c r="AK51" s="315" t="s">
        <v>517</v>
      </c>
      <c r="AL51" s="316"/>
      <c r="AM51" s="324">
        <v>1615218</v>
      </c>
      <c r="AN51" s="325">
        <v>69535</v>
      </c>
      <c r="AO51" s="326">
        <v>12.5</v>
      </c>
      <c r="AP51" s="327">
        <v>74581</v>
      </c>
      <c r="AQ51" s="328">
        <v>7</v>
      </c>
      <c r="AR51" s="329">
        <v>5.5</v>
      </c>
    </row>
    <row r="52" spans="1:44" x14ac:dyDescent="0.15">
      <c r="A52" s="259"/>
      <c r="AK52" s="330"/>
      <c r="AL52" s="331" t="s">
        <v>518</v>
      </c>
      <c r="AM52" s="332">
        <v>1052615</v>
      </c>
      <c r="AN52" s="333">
        <v>45315</v>
      </c>
      <c r="AO52" s="334">
        <v>-7.1</v>
      </c>
      <c r="AP52" s="335">
        <v>41563</v>
      </c>
      <c r="AQ52" s="336">
        <v>6.8</v>
      </c>
      <c r="AR52" s="337">
        <v>-13.9</v>
      </c>
    </row>
    <row r="53" spans="1:44" x14ac:dyDescent="0.15">
      <c r="A53" s="259"/>
      <c r="AK53" s="315" t="s">
        <v>519</v>
      </c>
      <c r="AL53" s="316"/>
      <c r="AM53" s="324">
        <v>3778184</v>
      </c>
      <c r="AN53" s="325">
        <v>165536</v>
      </c>
      <c r="AO53" s="326">
        <v>138.1</v>
      </c>
      <c r="AP53" s="327">
        <v>76347</v>
      </c>
      <c r="AQ53" s="328">
        <v>2.4</v>
      </c>
      <c r="AR53" s="329">
        <v>135.69999999999999</v>
      </c>
    </row>
    <row r="54" spans="1:44" x14ac:dyDescent="0.15">
      <c r="A54" s="259"/>
      <c r="AK54" s="330"/>
      <c r="AL54" s="331" t="s">
        <v>518</v>
      </c>
      <c r="AM54" s="332">
        <v>3059974</v>
      </c>
      <c r="AN54" s="333">
        <v>134068</v>
      </c>
      <c r="AO54" s="334">
        <v>195.9</v>
      </c>
      <c r="AP54" s="335">
        <v>41762</v>
      </c>
      <c r="AQ54" s="336">
        <v>0.5</v>
      </c>
      <c r="AR54" s="337">
        <v>195.4</v>
      </c>
    </row>
    <row r="55" spans="1:44" x14ac:dyDescent="0.15">
      <c r="A55" s="259"/>
      <c r="AK55" s="315" t="s">
        <v>520</v>
      </c>
      <c r="AL55" s="316"/>
      <c r="AM55" s="324">
        <v>2736495</v>
      </c>
      <c r="AN55" s="325">
        <v>122225</v>
      </c>
      <c r="AO55" s="326">
        <v>-26.2</v>
      </c>
      <c r="AP55" s="327">
        <v>71279</v>
      </c>
      <c r="AQ55" s="328">
        <v>-6.6</v>
      </c>
      <c r="AR55" s="329">
        <v>-19.600000000000001</v>
      </c>
    </row>
    <row r="56" spans="1:44" x14ac:dyDescent="0.15">
      <c r="A56" s="259"/>
      <c r="AK56" s="330"/>
      <c r="AL56" s="331" t="s">
        <v>518</v>
      </c>
      <c r="AM56" s="332">
        <v>2078912</v>
      </c>
      <c r="AN56" s="333">
        <v>92854</v>
      </c>
      <c r="AO56" s="334">
        <v>-30.7</v>
      </c>
      <c r="AP56" s="335">
        <v>36731</v>
      </c>
      <c r="AQ56" s="336">
        <v>-12</v>
      </c>
      <c r="AR56" s="337">
        <v>-18.7</v>
      </c>
    </row>
    <row r="57" spans="1:44" x14ac:dyDescent="0.15">
      <c r="A57" s="259"/>
      <c r="AK57" s="315" t="s">
        <v>521</v>
      </c>
      <c r="AL57" s="316"/>
      <c r="AM57" s="324">
        <v>1370698</v>
      </c>
      <c r="AN57" s="325">
        <v>62392</v>
      </c>
      <c r="AO57" s="326">
        <v>-49</v>
      </c>
      <c r="AP57" s="327">
        <v>74994</v>
      </c>
      <c r="AQ57" s="328">
        <v>5.2</v>
      </c>
      <c r="AR57" s="329">
        <v>-54.2</v>
      </c>
    </row>
    <row r="58" spans="1:44" x14ac:dyDescent="0.15">
      <c r="A58" s="259"/>
      <c r="AK58" s="330"/>
      <c r="AL58" s="331" t="s">
        <v>518</v>
      </c>
      <c r="AM58" s="332">
        <v>758164</v>
      </c>
      <c r="AN58" s="333">
        <v>34511</v>
      </c>
      <c r="AO58" s="334">
        <v>-62.8</v>
      </c>
      <c r="AP58" s="335">
        <v>36188</v>
      </c>
      <c r="AQ58" s="336">
        <v>-1.5</v>
      </c>
      <c r="AR58" s="337">
        <v>-61.3</v>
      </c>
    </row>
    <row r="59" spans="1:44" x14ac:dyDescent="0.15">
      <c r="A59" s="259"/>
      <c r="AK59" s="315" t="s">
        <v>522</v>
      </c>
      <c r="AL59" s="316"/>
      <c r="AM59" s="324">
        <v>1726209</v>
      </c>
      <c r="AN59" s="325">
        <v>80330</v>
      </c>
      <c r="AO59" s="326">
        <v>28.8</v>
      </c>
      <c r="AP59" s="327">
        <v>71849</v>
      </c>
      <c r="AQ59" s="328">
        <v>-4.2</v>
      </c>
      <c r="AR59" s="329">
        <v>33</v>
      </c>
    </row>
    <row r="60" spans="1:44" x14ac:dyDescent="0.15">
      <c r="A60" s="259"/>
      <c r="AK60" s="330"/>
      <c r="AL60" s="331" t="s">
        <v>518</v>
      </c>
      <c r="AM60" s="332">
        <v>1113041</v>
      </c>
      <c r="AN60" s="333">
        <v>51796</v>
      </c>
      <c r="AO60" s="334">
        <v>50.1</v>
      </c>
      <c r="AP60" s="335">
        <v>36144</v>
      </c>
      <c r="AQ60" s="336">
        <v>-0.1</v>
      </c>
      <c r="AR60" s="337">
        <v>50.2</v>
      </c>
    </row>
    <row r="61" spans="1:44" x14ac:dyDescent="0.15">
      <c r="A61" s="259"/>
      <c r="AK61" s="315" t="s">
        <v>523</v>
      </c>
      <c r="AL61" s="338"/>
      <c r="AM61" s="324">
        <v>2245361</v>
      </c>
      <c r="AN61" s="325">
        <v>100004</v>
      </c>
      <c r="AO61" s="326">
        <v>20.8</v>
      </c>
      <c r="AP61" s="327">
        <v>73810</v>
      </c>
      <c r="AQ61" s="339">
        <v>0.8</v>
      </c>
      <c r="AR61" s="329">
        <v>20</v>
      </c>
    </row>
    <row r="62" spans="1:44" x14ac:dyDescent="0.15">
      <c r="A62" s="259"/>
      <c r="AK62" s="330"/>
      <c r="AL62" s="331" t="s">
        <v>518</v>
      </c>
      <c r="AM62" s="332">
        <v>1612541</v>
      </c>
      <c r="AN62" s="333">
        <v>71709</v>
      </c>
      <c r="AO62" s="334">
        <v>29.1</v>
      </c>
      <c r="AP62" s="335">
        <v>38478</v>
      </c>
      <c r="AQ62" s="336">
        <v>-1.3</v>
      </c>
      <c r="AR62" s="337">
        <v>30.4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5MiYaeUZInBN7rA8NS3FwgwWsbTbfjgqOzYnFEutnQ9Wqw0r34lu5O1BVyTwGevq3bJ6gU/fe3jEC8MatA4D8g==" saltValue="GQZYPlN2q7ye0iGj+844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4evrbs/GK4SQTSZySlajllYtMN8jRMod2Y2XnPOwclWWM6RVlA5GZvKPk8SxqIggmqod5p9pWWyDGZh0LLE9lQ==" saltValue="gEFrUasbHv+0Dr+vnDtK4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66Ykq+cNJLKajs0nOeAnu6NWLDO5ENaEZc3skMWucG/QHNZti0L86k2PO7n3EOjV8jYyuS+5z7vPE9SaXEq5UA==" saltValue="abstIVWc1jMsMG3z4j0SR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22.31</v>
      </c>
      <c r="G47" s="12">
        <v>23.49</v>
      </c>
      <c r="H47" s="12">
        <v>23.53</v>
      </c>
      <c r="I47" s="12">
        <v>24.86</v>
      </c>
      <c r="J47" s="13">
        <v>22.48</v>
      </c>
    </row>
    <row r="48" spans="2:10" ht="57.75" customHeight="1" x14ac:dyDescent="0.15">
      <c r="B48" s="14"/>
      <c r="C48" s="1128" t="s">
        <v>4</v>
      </c>
      <c r="D48" s="1128"/>
      <c r="E48" s="1129"/>
      <c r="F48" s="15">
        <v>6.35</v>
      </c>
      <c r="G48" s="16">
        <v>6.5</v>
      </c>
      <c r="H48" s="16">
        <v>9.4</v>
      </c>
      <c r="I48" s="16">
        <v>8.5299999999999994</v>
      </c>
      <c r="J48" s="17">
        <v>6.68</v>
      </c>
    </row>
    <row r="49" spans="2:10" ht="57.75" customHeight="1" thickBot="1" x14ac:dyDescent="0.2">
      <c r="B49" s="18"/>
      <c r="C49" s="1130" t="s">
        <v>5</v>
      </c>
      <c r="D49" s="1130"/>
      <c r="E49" s="1131"/>
      <c r="F49" s="19">
        <v>0.32</v>
      </c>
      <c r="G49" s="20" t="s">
        <v>530</v>
      </c>
      <c r="H49" s="20">
        <v>4.74</v>
      </c>
      <c r="I49" s="20">
        <v>0.53</v>
      </c>
      <c r="J49" s="21" t="s">
        <v>531</v>
      </c>
    </row>
    <row r="50" spans="2:10" x14ac:dyDescent="0.15"/>
  </sheetData>
  <sheetProtection algorithmName="SHA-512" hashValue="+ebopdMJtj7YoLLpPq1bVo3Xdar7tY3kKtYqMDRTf0LqVv441jXI9U/qwSWobv7i4NSmz97/LPWBqsOTe2F8Pg==" saltValue="YQ+aLYIZXxiSxXFRT45X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cp:lastPrinted>2025-03-13T10:54:19Z</cp:lastPrinted>
  <dcterms:created xsi:type="dcterms:W3CDTF">2025-02-19T03:38:58Z</dcterms:created>
  <dcterms:modified xsi:type="dcterms:W3CDTF">2025-03-17T00:43:08Z</dcterms:modified>
  <cp:category/>
</cp:coreProperties>
</file>