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ADFA54DB-CDD9-40F3-9E68-8F81790ECB4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C35" i="10"/>
  <c r="BE34" i="10"/>
  <c r="C34" i="10"/>
  <c r="U34" i="10" s="1"/>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<sst xmlns="http://schemas.openxmlformats.org/spreadsheetml/2006/main" count="1059" uniqueCount="558">
  <si>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</si>
  <si>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</si>
  <si>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</si>
  <si>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</si>
  <si>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</si>
  <si>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</si>
  <si>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</si>
  <si>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</si>
  <si>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</si>
  <si>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</si>
  <si>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</si>
  <si>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</si>
  <si>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</si>
  <si>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</si>
  <si>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</si>
  <si>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</si>
  <si>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</si>
  <si>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</si>
  <si>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</si>
  <si>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</si>
  <si>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</si>
  <si>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</si>
  <si>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</si>
  <si>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</si>
  <si>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</si>
  <si>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</si>
  <si>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</si>
  <si>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</si>
  <si>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</si>
  <si>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</si>
  <si>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</si>
  <si>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</si>
  <si>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</si>
  <si>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</si>
  <si>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</si>
  <si>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</si>
  <si>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</si>
  <si>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</si>
  <si>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</si>
  <si>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</si>
  <si>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</si>
  <si>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</si>
  <si>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</si>
  <si>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</si>
  <si>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</si>
  <si>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</si>
  <si>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</si>
  <si>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</si>
  <si>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</si>
  <si>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</si>
  <si>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</si>
  <si>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</si>
  <si>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</si>
  <si>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</si>
  <si>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</si>
  <si>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</si>
  <si>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</si>
  <si>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</si>
  <si>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</si>
  <si>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</si>
  <si>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</si>
  <si>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</si>
  <si>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</si>
  <si>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</si>
  <si>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</si>
  <si>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</si>
  <si>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</si>
  <si>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</si>
  <si>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</si>
  <si>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</si>
  <si>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</si>
  <si>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</si>
  <si>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</si>
  <si>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</si>
  <si>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</si>
  <si>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</si>
  <si>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</si>
  <si>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</si>
  <si>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</si>
  <si>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</si>
  <si>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</si>
  <si>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</si>
  <si>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</si>
  <si>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</si>
  <si>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</si>
  <si>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</si>
  <si>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</si>
  <si>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</si>
  <si>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</si>
  <si>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</si>
  <si>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</si>
  <si>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</si>
  <si>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</si>
  <si>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</si>
  <si>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丹波篠山市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</si>
  <si>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</si>
  <si>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</si>
  <si>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</si>
  <si>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</si>
  <si>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</si>
  <si>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</si>
  <si>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</si>
  <si>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</si>
  <si>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</si>
  <si>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</si>
  <si>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</si>
  <si>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</si>
  <si>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</si>
  <si>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</si>
  <si>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</si>
  <si>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</si>
  <si>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</si>
  <si>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</si>
  <si>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</si>
  <si>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</si>
  <si>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</si>
  <si>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</si>
  <si>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</si>
  <si>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</si>
  <si>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</si>
  <si>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</si>
  <si>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</si>
  <si>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</si>
  <si>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</si>
  <si>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</si>
  <si>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</si>
  <si>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</si>
  <si>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</si>
  <si>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</si>
  <si>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</si>
  <si>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</si>
  <si>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</si>
  <si>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</si>
  <si>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</si>
  <si>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</si>
  <si>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</si>
  <si>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</si>
  <si>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</si>
  <si>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</si>
  <si>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</si>
  <si>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</si>
  <si>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</si>
  <si>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</si>
  <si>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</si>
  <si>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</si>
  <si>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</si>
  <si>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</si>
  <si>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</si>
  <si>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</si>
  <si>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</si>
  <si>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</si>
  <si>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</si>
  <si>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</si>
  <si>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</si>
  <si>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</si>
  <si>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</si>
  <si>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</si>
  <si>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</si>
  <si>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</si>
  <si>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</si>
  <si>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</si>
  <si>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</si>
  <si>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</si>
  <si>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</si>
  <si>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</si>
  <si>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</si>
  <si>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</si>
  <si>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</si>
  <si>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</si>
  <si>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</si>
  <si>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</si>
  <si>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</si>
  <si>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</si>
  <si>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</si>
  <si>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</si>
  <si>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</si>
  <si>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</si>
  <si>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</si>
  <si>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</si>
  <si>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</si>
  <si>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</si>
  <si>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</si>
  <si>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</si>
  <si>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</si>
  <si>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</si>
  <si>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</si>
  <si>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</si>
  <si>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</si>
  <si>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</si>
  <si>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</si>
  <si>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</si>
  <si>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</si>
  <si>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</si>
  <si>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</si>
  <si>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</si>
  <si>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</si>
  <si>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</si>
  <si>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</si>
  <si>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</si>
  <si>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</si>
  <si>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</si>
  <si>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</si>
  <si>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</si>
  <si>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兵庫県丹波篠山市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</si>
  <si>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</si>
  <si>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</si>
  <si>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</si>
  <si>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</si>
  <si>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</si>
  <si>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</si>
  <si>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</si>
  <si>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</si>
  <si>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</si>
  <si>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</si>
  <si>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</si>
  <si>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</si>
  <si>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</si>
  <si>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</si>
  <si>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</si>
  <si>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</si>
  <si>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</si>
  <si>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</si>
  <si>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</si>
  <si>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</si>
  <si>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</si>
  <si>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</si>
  <si>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</si>
  <si>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</si>
  <si>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</si>
  <si>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</si>
  <si>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</si>
  <si>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</si>
  <si>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</si>
  <si>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</si>
  <si>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</si>
  <si>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</si>
  <si>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</si>
  <si>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</si>
  <si>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</si>
  <si>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</si>
  <si>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</si>
  <si>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</si>
  <si>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</si>
  <si>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</si>
  <si>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</si>
  <si>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</si>
  <si>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</si>
  <si>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</si>
  <si>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</si>
  <si>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</si>
  <si>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</si>
  <si>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</si>
  <si>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</si>
  <si>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</si>
  <si>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</si>
  <si>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</si>
  <si>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</si>
  <si>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</si>
  <si>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</si>
  <si>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</si>
  <si>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</si>
  <si>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</si>
  <si>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</si>
  <si>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</si>
  <si>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</si>
  <si>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</si>
  <si>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</si>
  <si>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</si>
  <si>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</si>
  <si>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</si>
  <si>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</si>
  <si>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</si>
  <si>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</si>
  <si>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</si>
  <si>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</si>
  <si>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</si>
  <si>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</si>
  <si>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</si>
  <si>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</si>
  <si>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</si>
  <si>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</si>
  <si>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</si>
  <si>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</si>
  <si>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</si>
  <si>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</si>
  <si>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</si>
  <si>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</si>
  <si>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</si>
  <si>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</si>
  <si>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</si>
  <si>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</si>
  <si>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</si>
  <si>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</si>
  <si>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</si>
  <si>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</si>
  <si>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</si>
  <si>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</si>
  <si>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</si>
  <si>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</si>
  <si>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</si>
  <si>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</si>
  <si>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</si>
  <si>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</si>
  <si>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</si>
  <si>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</si>
  <si>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</si>
  <si>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</si>
  <si>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</si>
  <si>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</si>
  <si>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</si>
  <si>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</si>
  <si>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</si>
  <si>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</si>
  <si>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</si>
  <si>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</si>
  <si>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</si>
  <si>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</si>
  <si>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</si>
  <si>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</si>
  <si>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</si>
  <si>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</si>
  <si>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</si>
  <si>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</si>
  <si>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</si>
  <si>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</si>
  <si>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</si>
  <si>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</si>
  <si>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</si>
  <si>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</si>
  <si>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</si>
  <si>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</si>
  <si>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</si>
  <si>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</si>
  <si>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</si>
  <si>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</si>
  <si>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</si>
  <si>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</si>
  <si>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</si>
  <si>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</si>
  <si>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</si>
  <si>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</si>
  <si>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</si>
  <si>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</si>
  <si>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</si>
  <si>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</si>
  <si>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</si>
  <si>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</si>
  <si>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</si>
  <si>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</si>
  <si>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</si>
  <si>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</si>
  <si>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</si>
  <si>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</si>
  <si>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</si>
  <si>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兵庫県丹波篠山市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</si>
  <si>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</si>
  <si>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</si>
  <si>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</si>
  <si>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</si>
  <si>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</si>
  <si>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</si>
  <si>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</si>
  <si>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</si>
  <si>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</si>
  <si>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</si>
  <si>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</si>
  <si>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</si>
  <si>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</si>
  <si>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</si>
  <si>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</si>
  <si>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</si>
  <si>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</si>
  <si>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</si>
  <si>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</si>
  <si>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</si>
  <si>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</si>
  <si>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</si>
  <si>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</si>
  <si>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</si>
  <si>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</si>
  <si>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</si>
  <si>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</si>
  <si>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</si>
  <si>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</si>
  <si>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</si>
  <si>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</si>
  <si>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</si>
  <si>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</si>
  <si>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</si>
  <si>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</si>
  <si>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</si>
  <si>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</si>
  <si>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</si>
  <si>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</si>
  <si>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</si>
  <si>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</si>
  <si>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</si>
  <si>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</si>
  <si>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</si>
  <si>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</si>
  <si>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</si>
  <si>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</si>
  <si>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</si>
  <si>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</si>
  <si>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</si>
  <si>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</si>
  <si>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</si>
  <si>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</si>
  <si>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</si>
  <si>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</si>
  <si>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</si>
  <si>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</si>
  <si>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</si>
  <si>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</si>
  <si>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</si>
  <si>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</si>
  <si>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</si>
  <si>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</si>
  <si>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</si>
  <si>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</si>
  <si>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</si>
  <si>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</si>
  <si>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</si>
  <si>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</si>
  <si>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</si>
  <si>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</si>
  <si>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</si>
  <si>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</si>
  <si>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</si>
  <si>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</si>
  <si>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</si>
  <si>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</si>
  <si>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</si>
  <si>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</si>
  <si>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</si>
  <si>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</si>
  <si>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</si>
  <si>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</si>
  <si>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</si>
  <si>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</si>
  <si>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</si>
  <si>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</si>
  <si>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</si>
  <si>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</si>
  <si>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</si>
  <si>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</si>
  <si>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</si>
  <si>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</si>
  <si>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</si>
  <si>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</si>
  <si>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</si>
  <si>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</si>
  <si>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</si>
  <si>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</si>
  <si>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</si>
  <si>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</si>
  <si>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</si>
  <si>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</si>
  <si>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</si>
  <si>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</si>
  <si>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</si>
  <si>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</si>
  <si>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</si>
  <si>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</si>
  <si>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</si>
  <si>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</si>
  <si>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</si>
  <si>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</si>
  <si>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</si>
  <si>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</si>
  <si>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</si>
  <si>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</si>
  <si>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</si>
  <si>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</si>
  <si>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</si>
  <si>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</si>
  <si>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</si>
  <si>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</si>
  <si>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</si>
  <si>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</si>
  <si>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</si>
  <si>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</si>
  <si>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</si>
  <si>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</si>
  <si>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</si>
  <si>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</si>
  <si>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</si>
  <si>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</si>
  <si>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</si>
  <si>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</si>
  <si>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</si>
  <si>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</si>
  <si>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</si>
  <si>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</si>
  <si>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</si>
  <si>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</si>
  <si>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</si>
  <si>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</si>
  <si>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</si>
  <si>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</si>
  <si>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</si>
  <si>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</si>
  <si>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</si>
  <si>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</si>
  <si>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</si>
  <si>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</si>
  <si>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</si>
  <si>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</si>
  <si>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</si>
  <si>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</si>
  <si>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</si>
  <si>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</si>
  <si>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</si>
  <si>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</si>
  <si>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</si>
  <si>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</si>
  <si>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</si>
  <si>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</si>
  <si>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</si>
  <si>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</si>
  <si>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</si>
  <si>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</si>
  <si>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</si>
  <si>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</si>
  <si>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</si>
  <si>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</si>
  <si>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</si>
  <si>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</si>
  <si>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</si>
  <si>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</si>
  <si>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 3.51</t>
  </si>
  <si>
    <t>▲ 2.58</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</si>
  <si>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</si>
  <si>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</si>
  <si>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</si>
  <si>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</si>
  <si>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</si>
  <si>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</si>
  <si>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</si>
  <si>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</si>
  <si>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</si>
  <si>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</si>
  <si>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</si>
  <si>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</si>
  <si>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</si>
  <si>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アクト篠山</t>
    <phoneticPr fontId="2"/>
  </si>
  <si>
    <t>グリーンファームささやま</t>
    <phoneticPr fontId="2"/>
  </si>
  <si>
    <t>夢こんだ</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</si>
  <si>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10"/>
  </si>
  <si>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10"/>
  </si>
  <si>
    <t>丹波少年自然の家事務組合</t>
    <rPh sb="0" eb="2">
      <t>タンバ</t>
    </rPh>
    <rPh sb="2" eb="4">
      <t>ショウネン</t>
    </rPh>
    <rPh sb="4" eb="6">
      <t>シゼン</t>
    </rPh>
    <rPh sb="7" eb="8">
      <t>イエ</t>
    </rPh>
    <rPh sb="8" eb="10">
      <t>ジム</t>
    </rPh>
    <rPh sb="10" eb="12">
      <t>クミアイ</t>
    </rPh>
    <phoneticPr fontId="1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</si>
  <si>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</si>
  <si>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</si>
  <si>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(地域振興基金(R05年度末現在))</t>
    <phoneticPr fontId="5"/>
  </si>
  <si>
    <t>(丹波篠山ふるさと基金(R05年度末現在))</t>
    <phoneticPr fontId="5"/>
  </si>
  <si>
    <t>(宅地開発関連事業基金(R05年度末現在))</t>
    <rPh sb="1" eb="5">
      <t>タクチカイハツ</t>
    </rPh>
    <rPh sb="5" eb="7">
      <t>カンレン</t>
    </rPh>
    <rPh sb="7" eb="9">
      <t>ジギョウ</t>
    </rPh>
    <phoneticPr fontId="5"/>
  </si>
  <si>
    <t>(義務教育施設整備基金(R05年度末現在))</t>
    <rPh sb="1" eb="3">
      <t>ギム</t>
    </rPh>
    <rPh sb="3" eb="5">
      <t>キョウイク</t>
    </rPh>
    <rPh sb="5" eb="7">
      <t>シセツ</t>
    </rPh>
    <rPh sb="7" eb="9">
      <t>セイビ</t>
    </rPh>
    <rPh sb="9" eb="11">
      <t>キキン</t>
    </rPh>
    <phoneticPr fontId="5"/>
  </si>
  <si>
    <t>(公共施設整備基金(R05年度末現在))</t>
    <rPh sb="1" eb="3">
      <t>コウキョウ</t>
    </rPh>
    <rPh sb="3" eb="5">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</si>
</sst>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7583-42E3-A799-E34AA78EFE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98484</c:v>
                </c:pt>
                <c:pt idx="1">
                  <c:v>63979</c:v>
                </c:pt>
                <c:pt idx="2">
                  <c:v>32945</c:v>
                </c:pt>
                <c:pt idx="3">
                  <c:v>36814</c:v>
                </c:pt>
                <c:pt idx="4">
                  <c:v>39829</c:v>
                </c:pt>
              </c:numCache>
            </c:numRef>
          </c:val>
          <c:smooth val="0"/>
          <c:extLst>
            <c:ext xmlns:c16="http://schemas.microsoft.com/office/drawing/2014/chart" uri="{C3380CC4-5D6E-409C-BE32-E72D297353CC}">
              <c16:uniqueId val="{00000001-7583-42E3-A799-E34AA78EFE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2.57</c:v>
                </c:pt>
                <c:pt idx="1">
                  <c:v>3.13</c:v>
                </c:pt>
                <c:pt idx="2">
                  <c:v>3.46</c:v>
                </c:pt>
                <c:pt idx="3">
                  <c:v>2.2799999999999998</c:v>
                </c:pt>
                <c:pt idx="4">
                  <c:v>1.85</c:v>
                </c:pt>
              </c:numCache>
            </c:numRef>
          </c:val>
          <c:extLst>
            <c:ext xmlns:c16="http://schemas.microsoft.com/office/drawing/2014/chart" uri="{C3380CC4-5D6E-409C-BE32-E72D297353CC}">
              <c16:uniqueId val="{00000000-062C-4E54-811D-919AF9EF73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11.08</c:v>
                </c:pt>
                <c:pt idx="1">
                  <c:v>12.07</c:v>
                </c:pt>
                <c:pt idx="2">
                  <c:v>13.21</c:v>
                </c:pt>
                <c:pt idx="3">
                  <c:v>13.49</c:v>
                </c:pt>
                <c:pt idx="4">
                  <c:v>12.37</c:v>
                </c:pt>
              </c:numCache>
            </c:numRef>
          </c:val>
          <c:extLst>
            <c:ext xmlns:c16="http://schemas.microsoft.com/office/drawing/2014/chart" uri="{C3380CC4-5D6E-409C-BE32-E72D297353CC}">
              <c16:uniqueId val="{00000001-062C-4E54-811D-919AF9EF73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-2.87</c:v>
                </c:pt>
                <c:pt idx="1">
                  <c:v>0.64</c:v>
                </c:pt>
                <c:pt idx="2">
                  <c:v>0.44</c:v>
                </c:pt>
                <c:pt idx="3">
                  <c:v>-3.51</c:v>
                </c:pt>
                <c:pt idx="4">
                  <c:v>-2.58</c:v>
                </c:pt>
              </c:numCache>
            </c:numRef>
          </c:val>
          <c:smooth val="0"/>
          <c:extLst>
            <c:ext xmlns:c16="http://schemas.microsoft.com/office/drawing/2014/chart" uri="{C3380CC4-5D6E-409C-BE32-E72D297353CC}">
              <c16:uniqueId val="{00000002-062C-4E54-811D-919AF9EF73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56-49C8-AA1E-82DDD30967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56-49C8-AA1E-82DDD30967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56-49C8-AA1E-82DDD30967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56-49C8-AA1E-82DDD309678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0.09</c:v>
                </c:pt>
                <c:pt idx="4">
                  <c:v>#N/A</c:v>
                </c:pt>
                <c:pt idx="5">
                  <c:v>0.1</c:v>
                </c:pt>
                <c:pt idx="6">
                  <c:v>#N/A</c:v>
                </c:pt>
                <c:pt idx="7">
                  <c:v>0.09</c:v>
                </c:pt>
                <c:pt idx="8">
                  <c:v>#N/A</c:v>
                </c:pt>
                <c:pt idx="9">
                  <c:v>0.11</c:v>
                </c:pt>
              </c:numCache>
            </c:numRef>
          </c:val>
          <c:extLst>
            <c:ext xmlns:c16="http://schemas.microsoft.com/office/drawing/2014/chart" uri="{C3380CC4-5D6E-409C-BE32-E72D297353CC}">
              <c16:uniqueId val="{00000004-9656-49C8-AA1E-82DDD309678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0.22</c:v>
                </c:pt>
                <c:pt idx="4">
                  <c:v>#N/A</c:v>
                </c:pt>
                <c:pt idx="5">
                  <c:v>0.26</c:v>
                </c:pt>
                <c:pt idx="6">
                  <c:v>#N/A</c:v>
                </c:pt>
                <c:pt idx="7">
                  <c:v>0.26</c:v>
                </c:pt>
                <c:pt idx="8">
                  <c:v>#N/A</c:v>
                </c:pt>
                <c:pt idx="9">
                  <c:v>0.2</c:v>
                </c:pt>
              </c:numCache>
            </c:numRef>
          </c:val>
          <c:extLst>
            <c:ext xmlns:c16="http://schemas.microsoft.com/office/drawing/2014/chart" uri="{C3380CC4-5D6E-409C-BE32-E72D297353CC}">
              <c16:uniqueId val="{00000005-9656-49C8-AA1E-82DDD30967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0.34</c:v>
                </c:pt>
                <c:pt idx="4">
                  <c:v>#N/A</c:v>
                </c:pt>
                <c:pt idx="5">
                  <c:v>0.86</c:v>
                </c:pt>
                <c:pt idx="6">
                  <c:v>#N/A</c:v>
                </c:pt>
                <c:pt idx="7">
                  <c:v>0.92</c:v>
                </c:pt>
                <c:pt idx="8">
                  <c:v>#N/A</c:v>
                </c:pt>
                <c:pt idx="9">
                  <c:v>0.99</c:v>
                </c:pt>
              </c:numCache>
            </c:numRef>
          </c:val>
          <c:extLst>
            <c:ext xmlns:c16="http://schemas.microsoft.com/office/drawing/2014/chart" uri="{C3380CC4-5D6E-409C-BE32-E72D297353CC}">
              <c16:uniqueId val="{00000006-9656-49C8-AA1E-82DDD309678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2.56</c:v>
                </c:pt>
                <c:pt idx="2">
                  <c:v>#N/A</c:v>
                </c:pt>
                <c:pt idx="3">
                  <c:v>3.13</c:v>
                </c:pt>
                <c:pt idx="4">
                  <c:v>#N/A</c:v>
                </c:pt>
                <c:pt idx="5">
                  <c:v>3.45</c:v>
                </c:pt>
                <c:pt idx="6">
                  <c:v>#N/A</c:v>
                </c:pt>
                <c:pt idx="7">
                  <c:v>2.2799999999999998</c:v>
                </c:pt>
                <c:pt idx="8">
                  <c:v>#N/A</c:v>
                </c:pt>
                <c:pt idx="9">
                  <c:v>1.84</c:v>
                </c:pt>
              </c:numCache>
            </c:numRef>
          </c:val>
          <c:extLst>
            <c:ext xmlns:c16="http://schemas.microsoft.com/office/drawing/2014/chart" uri="{C3380CC4-5D6E-409C-BE32-E72D297353CC}">
              <c16:uniqueId val="{00000007-9656-49C8-AA1E-82DDD309678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3.07</c:v>
                </c:pt>
                <c:pt idx="4">
                  <c:v>#N/A</c:v>
                </c:pt>
                <c:pt idx="5">
                  <c:v>2.62</c:v>
                </c:pt>
                <c:pt idx="6">
                  <c:v>#N/A</c:v>
                </c:pt>
                <c:pt idx="7">
                  <c:v>3.11</c:v>
                </c:pt>
                <c:pt idx="8">
                  <c:v>#N/A</c:v>
                </c:pt>
                <c:pt idx="9">
                  <c:v>3.43</c:v>
                </c:pt>
              </c:numCache>
            </c:numRef>
          </c:val>
          <c:extLst>
            <c:ext xmlns:c16="http://schemas.microsoft.com/office/drawing/2014/chart" uri="{C3380CC4-5D6E-409C-BE32-E72D297353CC}">
              <c16:uniqueId val="{00000008-9656-49C8-AA1E-82DDD30967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11.6</c:v>
                </c:pt>
                <c:pt idx="2">
                  <c:v>#N/A</c:v>
                </c:pt>
                <c:pt idx="3">
                  <c:v>10.55</c:v>
                </c:pt>
                <c:pt idx="4">
                  <c:v>#N/A</c:v>
                </c:pt>
                <c:pt idx="5">
                  <c:v>9.6999999999999993</c:v>
                </c:pt>
                <c:pt idx="6">
                  <c:v>#N/A</c:v>
                </c:pt>
                <c:pt idx="7">
                  <c:v>9.1999999999999993</c:v>
                </c:pt>
                <c:pt idx="8">
                  <c:v>#N/A</c:v>
                </c:pt>
                <c:pt idx="9">
                  <c:v>9.4700000000000006</c:v>
                </c:pt>
              </c:numCache>
            </c:numRef>
          </c:val>
          <c:extLst>
            <c:ext xmlns:c16="http://schemas.microsoft.com/office/drawing/2014/chart" uri="{C3380CC4-5D6E-409C-BE32-E72D297353CC}">
              <c16:uniqueId val="{00000009-9656-49C8-AA1E-82DDD30967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2640</c:v>
                </c:pt>
                <c:pt idx="5">
                  <c:v>2622</c:v>
                </c:pt>
                <c:pt idx="8">
                  <c:v>2563</c:v>
                </c:pt>
                <c:pt idx="11">
                  <c:v>2292</c:v>
                </c:pt>
                <c:pt idx="14">
                  <c:v>2211</c:v>
                </c:pt>
              </c:numCache>
            </c:numRef>
          </c:val>
          <c:extLst>
            <c:ext xmlns:c16="http://schemas.microsoft.com/office/drawing/2014/chart" uri="{C3380CC4-5D6E-409C-BE32-E72D297353CC}">
              <c16:uniqueId val="{00000000-567F-4DE7-9E0A-8757FD87C1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7F-4DE7-9E0A-8757FD87C1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567F-4DE7-9E0A-8757FD87C1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7F-4DE7-9E0A-8757FD87C1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2260</c:v>
                </c:pt>
                <c:pt idx="3">
                  <c:v>2282</c:v>
                </c:pt>
                <c:pt idx="6">
                  <c:v>2424</c:v>
                </c:pt>
                <c:pt idx="9">
                  <c:v>2050</c:v>
                </c:pt>
                <c:pt idx="12">
                  <c:v>1883</c:v>
                </c:pt>
              </c:numCache>
            </c:numRef>
          </c:val>
          <c:extLst>
            <c:ext xmlns:c16="http://schemas.microsoft.com/office/drawing/2014/chart" uri="{C3380CC4-5D6E-409C-BE32-E72D297353CC}">
              <c16:uniqueId val="{00000004-567F-4DE7-9E0A-8757FD87C1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7F-4DE7-9E0A-8757FD87C1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7F-4DE7-9E0A-8757FD87C1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2029</c:v>
                </c:pt>
                <c:pt idx="3">
                  <c:v>1979</c:v>
                </c:pt>
                <c:pt idx="6">
                  <c:v>2009</c:v>
                </c:pt>
                <c:pt idx="9">
                  <c:v>2107</c:v>
                </c:pt>
                <c:pt idx="12">
                  <c:v>2060</c:v>
                </c:pt>
              </c:numCache>
            </c:numRef>
          </c:val>
          <c:extLst>
            <c:ext xmlns:c16="http://schemas.microsoft.com/office/drawing/2014/chart" uri="{C3380CC4-5D6E-409C-BE32-E72D297353CC}">
              <c16:uniqueId val="{00000007-567F-4DE7-9E0A-8757FD87C1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1655</c:v>
                </c:pt>
                <c:pt idx="2">
                  <c:v>#N/A</c:v>
                </c:pt>
                <c:pt idx="3">
                  <c:v>#N/A</c:v>
                </c:pt>
                <c:pt idx="4">
                  <c:v>1639</c:v>
                </c:pt>
                <c:pt idx="5">
                  <c:v>#N/A</c:v>
                </c:pt>
                <c:pt idx="6">
                  <c:v>#N/A</c:v>
                </c:pt>
                <c:pt idx="7">
                  <c:v>1870</c:v>
                </c:pt>
                <c:pt idx="8">
                  <c:v>#N/A</c:v>
                </c:pt>
                <c:pt idx="9">
                  <c:v>#N/A</c:v>
                </c:pt>
                <c:pt idx="10">
                  <c:v>1865</c:v>
                </c:pt>
                <c:pt idx="11">
                  <c:v>#N/A</c:v>
                </c:pt>
                <c:pt idx="12">
                  <c:v>#N/A</c:v>
                </c:pt>
                <c:pt idx="13">
                  <c:v>1732</c:v>
                </c:pt>
                <c:pt idx="14">
                  <c:v>#N/A</c:v>
                </c:pt>
              </c:numCache>
            </c:numRef>
          </c:val>
          <c:smooth val="0"/>
          <c:extLst>
            <c:ext xmlns:c16="http://schemas.microsoft.com/office/drawing/2014/chart" uri="{C3380CC4-5D6E-409C-BE32-E72D297353CC}">
              <c16:uniqueId val="{00000008-567F-4DE7-9E0A-8757FD87C1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28309</c:v>
                </c:pt>
                <c:pt idx="5">
                  <c:v>27055</c:v>
                </c:pt>
                <c:pt idx="8">
                  <c:v>25591</c:v>
                </c:pt>
                <c:pt idx="11">
                  <c:v>24163</c:v>
                </c:pt>
                <c:pt idx="14">
                  <c:v>22867</c:v>
                </c:pt>
              </c:numCache>
            </c:numRef>
          </c:val>
          <c:extLst>
            <c:ext xmlns:c16="http://schemas.microsoft.com/office/drawing/2014/chart" uri="{C3380CC4-5D6E-409C-BE32-E72D297353CC}">
              <c16:uniqueId val="{00000000-6130-4693-A642-CA5C259E10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447</c:v>
                </c:pt>
                <c:pt idx="5">
                  <c:v>464</c:v>
                </c:pt>
                <c:pt idx="8">
                  <c:v>299</c:v>
                </c:pt>
                <c:pt idx="11">
                  <c:v>227</c:v>
                </c:pt>
                <c:pt idx="14">
                  <c:v>138</c:v>
                </c:pt>
              </c:numCache>
            </c:numRef>
          </c:val>
          <c:extLst>
            <c:ext xmlns:c16="http://schemas.microsoft.com/office/drawing/2014/chart" uri="{C3380CC4-5D6E-409C-BE32-E72D297353CC}">
              <c16:uniqueId val="{00000001-6130-4693-A642-CA5C259E10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3575</c:v>
                </c:pt>
                <c:pt idx="5">
                  <c:v>4098</c:v>
                </c:pt>
                <c:pt idx="8">
                  <c:v>4694</c:v>
                </c:pt>
                <c:pt idx="11">
                  <c:v>4674</c:v>
                </c:pt>
                <c:pt idx="14">
                  <c:v>4540</c:v>
                </c:pt>
              </c:numCache>
            </c:numRef>
          </c:val>
          <c:extLst>
            <c:ext xmlns:c16="http://schemas.microsoft.com/office/drawing/2014/chart" uri="{C3380CC4-5D6E-409C-BE32-E72D297353CC}">
              <c16:uniqueId val="{00000002-6130-4693-A642-CA5C259E10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30-4693-A642-CA5C259E10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30-4693-A642-CA5C259E10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30-4693-A642-CA5C259E10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4006</c:v>
                </c:pt>
                <c:pt idx="3">
                  <c:v>3948</c:v>
                </c:pt>
                <c:pt idx="6">
                  <c:v>3907</c:v>
                </c:pt>
                <c:pt idx="9">
                  <c:v>3868</c:v>
                </c:pt>
                <c:pt idx="12">
                  <c:v>3793</c:v>
                </c:pt>
              </c:numCache>
            </c:numRef>
          </c:val>
          <c:extLst>
            <c:ext xmlns:c16="http://schemas.microsoft.com/office/drawing/2014/chart" uri="{C3380CC4-5D6E-409C-BE32-E72D297353CC}">
              <c16:uniqueId val="{00000006-6130-4693-A642-CA5C259E10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30-4693-A642-CA5C259E10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27053</c:v>
                </c:pt>
                <c:pt idx="3">
                  <c:v>23509</c:v>
                </c:pt>
                <c:pt idx="6">
                  <c:v>20718</c:v>
                </c:pt>
                <c:pt idx="9">
                  <c:v>18157</c:v>
                </c:pt>
                <c:pt idx="12">
                  <c:v>16006</c:v>
                </c:pt>
              </c:numCache>
            </c:numRef>
          </c:val>
          <c:extLst>
            <c:ext xmlns:c16="http://schemas.microsoft.com/office/drawing/2014/chart" uri="{C3380CC4-5D6E-409C-BE32-E72D297353CC}">
              <c16:uniqueId val="{00000008-6130-4693-A642-CA5C259E10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30-4693-A642-CA5C259E10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19082</c:v>
                </c:pt>
                <c:pt idx="3">
                  <c:v>19450</c:v>
                </c:pt>
                <c:pt idx="6">
                  <c:v>18763</c:v>
                </c:pt>
                <c:pt idx="9">
                  <c:v>17701</c:v>
                </c:pt>
                <c:pt idx="12">
                  <c:v>16680</c:v>
                </c:pt>
              </c:numCache>
            </c:numRef>
          </c:val>
          <c:extLst>
            <c:ext xmlns:c16="http://schemas.microsoft.com/office/drawing/2014/chart" uri="{C3380CC4-5D6E-409C-BE32-E72D297353CC}">
              <c16:uniqueId val="{0000000A-6130-4693-A642-CA5C259E10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17809</c:v>
                </c:pt>
                <c:pt idx="2">
                  <c:v>#N/A</c:v>
                </c:pt>
                <c:pt idx="3">
                  <c:v>#N/A</c:v>
                </c:pt>
                <c:pt idx="4">
                  <c:v>15289</c:v>
                </c:pt>
                <c:pt idx="5">
                  <c:v>#N/A</c:v>
                </c:pt>
                <c:pt idx="6">
                  <c:v>#N/A</c:v>
                </c:pt>
                <c:pt idx="7">
                  <c:v>12803</c:v>
                </c:pt>
                <c:pt idx="8">
                  <c:v>#N/A</c:v>
                </c:pt>
                <c:pt idx="9">
                  <c:v>#N/A</c:v>
                </c:pt>
                <c:pt idx="10">
                  <c:v>10662</c:v>
                </c:pt>
                <c:pt idx="11">
                  <c:v>#N/A</c:v>
                </c:pt>
                <c:pt idx="12">
                  <c:v>#N/A</c:v>
                </c:pt>
                <c:pt idx="13">
                  <c:v>8935</c:v>
                </c:pt>
                <c:pt idx="14">
                  <c:v>#N/A</c:v>
                </c:pt>
              </c:numCache>
            </c:numRef>
          </c:val>
          <c:smooth val="0"/>
          <c:extLst>
            <c:ext xmlns:c16="http://schemas.microsoft.com/office/drawing/2014/chart" uri="{C3380CC4-5D6E-409C-BE32-E72D297353CC}">
              <c16:uniqueId val="{0000000B-6130-4693-A642-CA5C259E10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1913</c:v>
                </c:pt>
                <c:pt idx="1">
                  <c:v>1864</c:v>
                </c:pt>
                <c:pt idx="2">
                  <c:v>1720</c:v>
                </c:pt>
              </c:numCache>
            </c:numRef>
          </c:val>
          <c:extLst>
            <c:ext xmlns:c16="http://schemas.microsoft.com/office/drawing/2014/chart" uri="{C3380CC4-5D6E-409C-BE32-E72D297353CC}">
              <c16:uniqueId val="{00000000-D5DE-4CE7-B8F4-1ADDFD91A4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586</c:v>
                </c:pt>
                <c:pt idx="1">
                  <c:v>536</c:v>
                </c:pt>
                <c:pt idx="2">
                  <c:v>546</c:v>
                </c:pt>
              </c:numCache>
            </c:numRef>
          </c:val>
          <c:extLst>
            <c:ext xmlns:c16="http://schemas.microsoft.com/office/drawing/2014/chart" uri="{C3380CC4-5D6E-409C-BE32-E72D297353CC}">
              <c16:uniqueId val="{00000001-D5DE-4CE7-B8F4-1ADDFD91A4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2479</c:v>
                </c:pt>
                <c:pt idx="1">
                  <c:v>2397</c:v>
                </c:pt>
                <c:pt idx="2">
                  <c:v>2226</c:v>
                </c:pt>
              </c:numCache>
            </c:numRef>
          </c:val>
          <c:extLst>
            <c:ext xmlns:c16="http://schemas.microsoft.com/office/drawing/2014/chart" uri="{C3380CC4-5D6E-409C-BE32-E72D297353CC}">
              <c16:uniqueId val="{00000002-D5DE-4CE7-B8F4-1ADDFD91A4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元利償還金等（Ａ）のうち一般会計等に係る元利償還金については、合併後借り入れた市債の償還が進み順次終了してきて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算入公債費等（Ｂ）については交付税算入率が高いものが多く、元利償還金の減少に連動して減少する結果となっている。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将来負担額（Ａ）のうち一般会計等に係る地方債の残高については、合併特例債の減と新規市債発行額の減少により令和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百万円の減となった。また、公営企業の元利償還に対する繰出金については償還が進み企業債残高が減少したことにより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百万円減となっており、今後も徐々に比率の下降が続く見込みである。</a:t>
          </a:r>
          <a:endParaRPr lang="ja-JP" altLang="ja-JP" sz="1400">
            <a:effectLst/>
          </a:endParaRPr>
        </a:p>
        <a:p>
          <a:r>
            <a:rPr kumimoji="1" lang="ja-JP" altLang="ja-JP" sz="1100">
              <a:solidFill>
                <a:schemeClr val="dk1"/>
              </a:solidFill>
              <a:effectLst/>
              <a:latin typeface="+mn-lt"/>
              <a:ea typeface="+mn-ea"/>
              <a:cs typeface="+mn-cs"/>
            </a:rPr>
            <a:t>充当可能財源（Ｂ）のうち充当可能基金については、財政調整基金の取崩しを行ったことから減少している。また基準財政需要額算入見込額については、公債費の償還がすすんだことで減少している。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地方税収や交付税で増となったものの、人事院勧告に伴う給与改定等による人件費の増や扶助費の増</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に伴い</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44</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百万円の減、減債基金は公債費償還金と交付税算入額の調整分として取崩した</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が普通交付税再算定による臨時財政対策債償還基金費分を積み立てたため</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、地域振興基金の減等に伴いその他特定目的基金は</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71</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万円の減となり、基金残高合計は</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百万の減となった。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基金を活用しつつ地域の課題解決を図るため、今後は基金残高の減少が見込まれる。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地域振興基金については、まちづくり協議会や自治会支援、定住促進など地域の課題を解決するための事業を実施したこと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や丹波篠山国際博関連経費に充当したこと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による減</a:t>
          </a:r>
          <a:endParaRPr lang="ja-JP" altLang="ja-JP" sz="1400">
            <a:effectLst/>
            <a:latin typeface="ＭＳ ゴシック" panose="020B0609070205080204" pitchFamily="49" charset="-128"/>
            <a:ea typeface="ＭＳ ゴシック" panose="020B0609070205080204" pitchFamily="49" charset="-128"/>
          </a:endParaRPr>
        </a:p>
        <a:p>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義務教育施設整備基金については、学校の大規模改修や照明設備整備に充てたため減となった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地域振興基金については、特に積立を予定しておらず、引き続き定住事業の補助金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や令和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年度に行う丹波篠山国際博関連事業に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充てる予定のため減となる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義務教育施設整備基金については、学校等の大規模改修等に順次充てる予定のため減となる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地方税収や交付税</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で増となったものの、人事院勧告に伴う給与改定等による人件費の増や扶助費の増により</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取り崩しを行ったため、減となった。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財政調整基金の残を確保するため、</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財政の</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スリム化</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や財源確保に取り組み、今後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の予算編成については収支バランスを意識して行う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公債費償還金と交付税算入額の調整分として取崩した</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が、普通交付税再算定による臨時財政対策債償還基金費分を積み立てたため</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景観まちづくり刷新モデル事業の償還に伴う取崩しにより、減となっていく見込み。</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39,647
38,592
377.59
23,649,586
23,359,932
257,040
13,897,288
16,679,755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基準財政需要額については市債の償還がすすみ公債費は減となり、基準財政収入額については市民税や固定資産税の増等により増加した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年度単年度指数は昨年度より</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、三か年平均は</a:t>
          </a:r>
          <a:r>
            <a:rPr kumimoji="1" lang="ja-JP" altLang="en-US" sz="1100">
              <a:solidFill>
                <a:schemeClr val="dk1"/>
              </a:solidFill>
              <a:effectLst/>
              <a:latin typeface="+mn-lt"/>
              <a:ea typeface="+mn-ea"/>
              <a:cs typeface="+mn-cs"/>
            </a:rPr>
            <a:t>昨年度と同率</a:t>
          </a:r>
          <a:r>
            <a:rPr kumimoji="1" lang="ja-JP" altLang="ja-JP" sz="1100">
              <a:solidFill>
                <a:schemeClr val="dk1"/>
              </a:solidFill>
              <a:effectLst/>
              <a:latin typeface="+mn-lt"/>
              <a:ea typeface="+mn-ea"/>
              <a:cs typeface="+mn-cs"/>
            </a:rPr>
            <a:t>となった。引き続き</a:t>
          </a:r>
          <a:r>
            <a:rPr lang="ja-JP" altLang="en-US" sz="1100" b="0" i="0" baseline="0">
              <a:solidFill>
                <a:schemeClr val="dk1"/>
              </a:solidFill>
              <a:effectLst/>
              <a:latin typeface="+mn-lt"/>
              <a:ea typeface="+mn-ea"/>
              <a:cs typeface="+mn-cs"/>
            </a:rPr>
            <a:t>自主財源の確保等により</a:t>
          </a:r>
          <a:r>
            <a:rPr lang="ja-JP" altLang="ja-JP" sz="1100" b="0" i="0" baseline="0">
              <a:solidFill>
                <a:schemeClr val="dk1"/>
              </a:solidFill>
              <a:effectLst/>
              <a:latin typeface="+mn-lt"/>
              <a:ea typeface="+mn-ea"/>
              <a:cs typeface="+mn-cs"/>
            </a:rPr>
            <a:t>財政基盤の強化に努める。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下がった</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歳出で人件費が増となったものの、</a:t>
          </a:r>
          <a:r>
            <a:rPr kumimoji="1" lang="ja-JP" altLang="ja-JP" sz="1100">
              <a:solidFill>
                <a:schemeClr val="dk1"/>
              </a:solidFill>
              <a:effectLst/>
              <a:latin typeface="+mn-lt"/>
              <a:ea typeface="+mn-ea"/>
              <a:cs typeface="+mn-cs"/>
            </a:rPr>
            <a:t>歳入で</a:t>
          </a:r>
          <a:r>
            <a:rPr kumimoji="1" lang="ja-JP" altLang="en-US" sz="1100">
              <a:solidFill>
                <a:schemeClr val="dk1"/>
              </a:solidFill>
              <a:effectLst/>
              <a:latin typeface="+mn-lt"/>
              <a:ea typeface="+mn-ea"/>
              <a:cs typeface="+mn-cs"/>
            </a:rPr>
            <a:t>市税で</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加したことから</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60</xdr:row>
      <xdr:rowOff>159838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8479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60</xdr:row>
      <xdr:rowOff>159838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2091"/>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60</xdr:row>
      <xdr:rowOff>66766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209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66766</xdr:rowOff>
    </xdr:from>
    <xdr:to>
      <xdr:col>11</xdr:col>
      <xdr:colOff>31750</xdr:colOff>
      <xdr:row>60</xdr:row>
      <xdr:rowOff>163285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376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19067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109038</xdr:rowOff>
    </xdr:from>
    <xdr:to>
      <xdr:col>19</xdr:col>
      <xdr:colOff>184150</xdr:colOff>
      <xdr:row>61</xdr:row>
      <xdr:rowOff>39188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35741</xdr:rowOff>
    </xdr:from>
    <xdr:to>
      <xdr:col>15</xdr:col>
      <xdr:colOff>133350</xdr:colOff>
      <xdr:row>59</xdr:row>
      <xdr:rowOff>137341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147518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15966</xdr:rowOff>
    </xdr:from>
    <xdr:to>
      <xdr:col>11</xdr:col>
      <xdr:colOff>82550</xdr:colOff>
      <xdr:row>60</xdr:row>
      <xdr:rowOff>117566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112485</xdr:rowOff>
    </xdr:from>
    <xdr:to>
      <xdr:col>7</xdr:col>
      <xdr:colOff>31750</xdr:colOff>
      <xdr:row>61</xdr:row>
      <xdr:rowOff>42635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27412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保育施設等において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直接運営を行っていることにより人件費が</a:t>
          </a:r>
          <a:r>
            <a:rPr kumimoji="1" lang="ja-JP" altLang="ja-JP" sz="1100">
              <a:solidFill>
                <a:schemeClr val="dk1"/>
              </a:solidFill>
              <a:effectLst/>
              <a:latin typeface="+mn-lt"/>
              <a:ea typeface="+mn-ea"/>
              <a:cs typeface="+mn-cs"/>
            </a:rPr>
            <a:t>類似団体平均を上回っている。今後においても人件費の適正化を図っていく。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67740</xdr:rowOff>
    </xdr:from>
    <xdr:to>
      <xdr:col>23</xdr:col>
      <xdr:colOff>133350</xdr:colOff>
      <xdr:row>82</xdr:row>
      <xdr:rowOff>68923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6640"/>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48113</xdr:rowOff>
    </xdr:from>
    <xdr:to>
      <xdr:col>19</xdr:col>
      <xdr:colOff>133350</xdr:colOff>
      <xdr:row>82</xdr:row>
      <xdr:rowOff>67740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7013"/>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21248</xdr:rowOff>
    </xdr:from>
    <xdr:to>
      <xdr:col>15</xdr:col>
      <xdr:colOff>82550</xdr:colOff>
      <xdr:row>82</xdr:row>
      <xdr:rowOff>48113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0148"/>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159652</xdr:rowOff>
    </xdr:from>
    <xdr:to>
      <xdr:col>11</xdr:col>
      <xdr:colOff>31750</xdr:colOff>
      <xdr:row>82</xdr:row>
      <xdr:rowOff>21248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7102"/>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18123</xdr:rowOff>
    </xdr:from>
    <xdr:to>
      <xdr:col>23</xdr:col>
      <xdr:colOff>184150</xdr:colOff>
      <xdr:row>82</xdr:row>
      <xdr:rowOff>119723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161650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4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16940</xdr:rowOff>
    </xdr:from>
    <xdr:to>
      <xdr:col>19</xdr:col>
      <xdr:colOff>184150</xdr:colOff>
      <xdr:row>82</xdr:row>
      <xdr:rowOff>118540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103317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168763</xdr:rowOff>
    </xdr:from>
    <xdr:to>
      <xdr:col>15</xdr:col>
      <xdr:colOff>133350</xdr:colOff>
      <xdr:row>82</xdr:row>
      <xdr:rowOff>98913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83690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141898</xdr:rowOff>
    </xdr:from>
    <xdr:to>
      <xdr:col>11</xdr:col>
      <xdr:colOff>82550</xdr:colOff>
      <xdr:row>82</xdr:row>
      <xdr:rowOff>72048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56825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108852</xdr:rowOff>
    </xdr:from>
    <xdr:to>
      <xdr:col>7</xdr:col>
      <xdr:colOff>31750</xdr:colOff>
      <xdr:row>82</xdr:row>
      <xdr:rowOff>39002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49179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5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採用退職等による職員構成の変動により、昨年度と比べて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ポイントの増となり、類似団体平均を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高校卒初任給が国家公務員より高い事や、平均年齢</a:t>
          </a:r>
          <a:r>
            <a:rPr kumimoji="1" lang="ja-JP" altLang="ja-JP" sz="1100">
              <a:solidFill>
                <a:schemeClr val="dk1"/>
              </a:solidFill>
              <a:effectLst/>
              <a:latin typeface="+mn-lt"/>
              <a:ea typeface="+mn-ea"/>
              <a:cs typeface="+mn-cs"/>
            </a:rPr>
            <a:t>が類似団体より高い</a:t>
          </a:r>
          <a:r>
            <a:rPr kumimoji="1" lang="ja-JP" altLang="en-US" sz="1100">
              <a:solidFill>
                <a:schemeClr val="dk1"/>
              </a:solidFill>
              <a:effectLst/>
              <a:latin typeface="+mn-lt"/>
              <a:ea typeface="+mn-ea"/>
              <a:cs typeface="+mn-cs"/>
            </a:rPr>
            <a:t>事などが</a:t>
          </a:r>
          <a:r>
            <a:rPr kumimoji="1" lang="ja-JP" altLang="ja-JP" sz="1100">
              <a:solidFill>
                <a:schemeClr val="dk1"/>
              </a:solidFill>
              <a:effectLst/>
              <a:latin typeface="+mn-lt"/>
              <a:ea typeface="+mn-ea"/>
              <a:cs typeface="+mn-cs"/>
            </a:rPr>
            <a:t>要因となっている。級別職員構成に留意しつつ、引き続き給与の適正化に努める。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5970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人口減少により人口千人当たり職員数が増加傾向にあり、類似団体平均を</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ポイント上回った。多様化する住民ニーズに対応できるよう、引き続き行政改革を進め、職員数の適正化を図る。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42969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0962"/>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23664</xdr:rowOff>
    </xdr:from>
    <xdr:to>
      <xdr:col>77</xdr:col>
      <xdr:colOff>44450</xdr:colOff>
      <xdr:row>61</xdr:row>
      <xdr:rowOff>32512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8211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12404</xdr:rowOff>
    </xdr:from>
    <xdr:to>
      <xdr:col>72</xdr:col>
      <xdr:colOff>203200</xdr:colOff>
      <xdr:row>61</xdr:row>
      <xdr:rowOff>23664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7085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154898</xdr:rowOff>
    </xdr:from>
    <xdr:to>
      <xdr:col>68</xdr:col>
      <xdr:colOff>152400</xdr:colOff>
      <xdr:row>61</xdr:row>
      <xdr:rowOff>12404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418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135696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2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153162</xdr:rowOff>
    </xdr:from>
    <xdr:to>
      <xdr:col>77</xdr:col>
      <xdr:colOff>95250</xdr:colOff>
      <xdr:row>61</xdr:row>
      <xdr:rowOff>83312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68089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2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144314</xdr:rowOff>
    </xdr:from>
    <xdr:to>
      <xdr:col>73</xdr:col>
      <xdr:colOff>44450</xdr:colOff>
      <xdr:row>61</xdr:row>
      <xdr:rowOff>74464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59241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1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133054</xdr:rowOff>
    </xdr:from>
    <xdr:to>
      <xdr:col>68</xdr:col>
      <xdr:colOff>203200</xdr:colOff>
      <xdr:row>61</xdr:row>
      <xdr:rowOff>63204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47981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104098</xdr:rowOff>
    </xdr:from>
    <xdr:to>
      <xdr:col>64</xdr:col>
      <xdr:colOff>152400</xdr:colOff>
      <xdr:row>61</xdr:row>
      <xdr:rowOff>34248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19025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7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下水道事業会計の地方債残高が減少したこと及び資本費平準化債の発行額を増額したことで準元利償還金が減少したため（対前年度比△</a:t>
          </a:r>
          <a:r>
            <a:rPr lang="en-US" altLang="ja-JP" sz="1100">
              <a:solidFill>
                <a:schemeClr val="dk1"/>
              </a:solidFill>
              <a:effectLst/>
              <a:latin typeface="+mn-lt"/>
              <a:ea typeface="+mn-ea"/>
              <a:cs typeface="+mn-cs"/>
            </a:rPr>
            <a:t>168,735</a:t>
          </a:r>
          <a:r>
            <a:rPr lang="ja-JP" altLang="ja-JP" sz="1100">
              <a:solidFill>
                <a:schemeClr val="dk1"/>
              </a:solidFill>
              <a:effectLst/>
              <a:latin typeface="+mn-lt"/>
              <a:ea typeface="+mn-ea"/>
              <a:cs typeface="+mn-cs"/>
            </a:rPr>
            <a:t>千円）、単年度比率は対前年度比</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ポイント改善し、</a:t>
          </a:r>
          <a:r>
            <a:rPr lang="en-US" altLang="ja-JP" sz="1100">
              <a:solidFill>
                <a:schemeClr val="dk1"/>
              </a:solidFill>
              <a:effectLst/>
              <a:latin typeface="+mn-lt"/>
              <a:ea typeface="+mn-ea"/>
              <a:cs typeface="+mn-cs"/>
            </a:rPr>
            <a:t>14.7</a:t>
          </a:r>
          <a:r>
            <a:rPr lang="ja-JP" altLang="ja-JP" sz="1100">
              <a:solidFill>
                <a:schemeClr val="dk1"/>
              </a:solidFill>
              <a:effectLst/>
              <a:latin typeface="+mn-lt"/>
              <a:ea typeface="+mn-ea"/>
              <a:cs typeface="+mn-cs"/>
            </a:rPr>
            <a:t>％となった。</a:t>
          </a:r>
        </a:p>
        <a:p>
          <a:r>
            <a:rPr lang="ja-JP" altLang="ja-JP" sz="1100">
              <a:solidFill>
                <a:schemeClr val="dk1"/>
              </a:solidFill>
              <a:effectLst/>
              <a:latin typeface="+mn-lt"/>
              <a:ea typeface="+mn-ea"/>
              <a:cs typeface="+mn-cs"/>
            </a:rPr>
            <a:t>　また、３ヶ年平均の比率は、前年度に算入されていた令和２年度の</a:t>
          </a:r>
          <a:r>
            <a:rPr lang="en-US" altLang="ja-JP" sz="1100">
              <a:solidFill>
                <a:schemeClr val="dk1"/>
              </a:solidFill>
              <a:effectLst/>
              <a:latin typeface="+mn-lt"/>
              <a:ea typeface="+mn-ea"/>
              <a:cs typeface="+mn-cs"/>
            </a:rPr>
            <a:t>14.2</a:t>
          </a:r>
          <a:r>
            <a:rPr lang="ja-JP" altLang="ja-JP" sz="1100">
              <a:solidFill>
                <a:schemeClr val="dk1"/>
              </a:solidFill>
              <a:effectLst/>
              <a:latin typeface="+mn-lt"/>
              <a:ea typeface="+mn-ea"/>
              <a:cs typeface="+mn-cs"/>
            </a:rPr>
            <a:t>％が対象外となり、新たに令和５年度の</a:t>
          </a:r>
          <a:r>
            <a:rPr lang="en-US" altLang="ja-JP" sz="1100">
              <a:solidFill>
                <a:schemeClr val="dk1"/>
              </a:solidFill>
              <a:effectLst/>
              <a:latin typeface="+mn-lt"/>
              <a:ea typeface="+mn-ea"/>
              <a:cs typeface="+mn-cs"/>
            </a:rPr>
            <a:t>14.7</a:t>
          </a:r>
          <a:r>
            <a:rPr lang="ja-JP" altLang="ja-JP" sz="1100">
              <a:solidFill>
                <a:schemeClr val="dk1"/>
              </a:solidFill>
              <a:effectLst/>
              <a:latin typeface="+mn-lt"/>
              <a:ea typeface="+mn-ea"/>
              <a:cs typeface="+mn-cs"/>
            </a:rPr>
            <a:t>％が対象となったことから、対前年度比</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ポイント悪化し、</a:t>
          </a:r>
          <a:r>
            <a:rPr lang="en-US" altLang="ja-JP" sz="1100">
              <a:solidFill>
                <a:schemeClr val="dk1"/>
              </a:solidFill>
              <a:effectLst/>
              <a:latin typeface="+mn-lt"/>
              <a:ea typeface="+mn-ea"/>
              <a:cs typeface="+mn-cs"/>
            </a:rPr>
            <a:t>15.4</a:t>
          </a:r>
          <a:r>
            <a:rPr lang="ja-JP" altLang="ja-JP" sz="110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144674</xdr:rowOff>
    </xdr:from>
    <xdr:to>
      <xdr:col>81</xdr:col>
      <xdr:colOff>44450</xdr:colOff>
      <xdr:row>37</xdr:row>
      <xdr:rowOff>146685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8832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136631</xdr:rowOff>
    </xdr:from>
    <xdr:to>
      <xdr:col>77</xdr:col>
      <xdr:colOff>44450</xdr:colOff>
      <xdr:row>37</xdr:row>
      <xdr:rowOff>144674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802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136631</xdr:rowOff>
    </xdr:from>
    <xdr:to>
      <xdr:col>72</xdr:col>
      <xdr:colOff>203200</xdr:colOff>
      <xdr:row>37</xdr:row>
      <xdr:rowOff>150707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8028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150707</xdr:rowOff>
    </xdr:from>
    <xdr:to>
      <xdr:col>68</xdr:col>
      <xdr:colOff>152400</xdr:colOff>
      <xdr:row>38</xdr:row>
      <xdr:rowOff>11430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95885</xdr:rowOff>
    </xdr:from>
    <xdr:to>
      <xdr:col>81</xdr:col>
      <xdr:colOff>95250</xdr:colOff>
      <xdr:row>38</xdr:row>
      <xdr:rowOff>26035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67962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93874</xdr:rowOff>
    </xdr:from>
    <xdr:to>
      <xdr:col>77</xdr:col>
      <xdr:colOff>95250</xdr:colOff>
      <xdr:row>38</xdr:row>
      <xdr:rowOff>24024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8801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2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85831</xdr:rowOff>
    </xdr:from>
    <xdr:to>
      <xdr:col>73</xdr:col>
      <xdr:colOff>44450</xdr:colOff>
      <xdr:row>38</xdr:row>
      <xdr:rowOff>15980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99907</xdr:rowOff>
    </xdr:from>
    <xdr:to>
      <xdr:col>68</xdr:col>
      <xdr:colOff>203200</xdr:colOff>
      <xdr:row>38</xdr:row>
      <xdr:rowOff>30057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14833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47007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76.1</a:t>
          </a:r>
          <a:r>
            <a:rPr kumimoji="1" lang="ja-JP" altLang="ja-JP" sz="1100">
              <a:solidFill>
                <a:schemeClr val="dk1"/>
              </a:solidFill>
              <a:effectLst/>
              <a:latin typeface="+mn-lt"/>
              <a:ea typeface="+mn-ea"/>
              <a:cs typeface="+mn-cs"/>
            </a:rPr>
            <a:t>％となった。比率が下がった要因は、企業債の残高が減少したことにより公営企業債等繰入金見込額が</a:t>
          </a:r>
          <a:r>
            <a:rPr kumimoji="1" lang="en-US" altLang="ja-JP" sz="1100">
              <a:solidFill>
                <a:sysClr val="windowText" lastClr="000000"/>
              </a:solidFill>
              <a:effectLst/>
              <a:latin typeface="+mn-lt"/>
              <a:ea typeface="+mn-ea"/>
              <a:cs typeface="+mn-cs"/>
            </a:rPr>
            <a:t>21.5</a:t>
          </a:r>
          <a:r>
            <a:rPr kumimoji="1" lang="ja-JP" altLang="ja-JP" sz="1100">
              <a:solidFill>
                <a:sysClr val="windowText" lastClr="000000"/>
              </a:solidFill>
              <a:effectLst/>
              <a:latin typeface="+mn-lt"/>
              <a:ea typeface="+mn-ea"/>
              <a:cs typeface="+mn-cs"/>
            </a:rPr>
            <a:t>億円減</a:t>
          </a:r>
          <a:r>
            <a:rPr kumimoji="1" lang="ja-JP" altLang="ja-JP" sz="1100">
              <a:solidFill>
                <a:schemeClr val="dk1"/>
              </a:solidFill>
              <a:effectLst/>
              <a:latin typeface="+mn-lt"/>
              <a:ea typeface="+mn-ea"/>
              <a:cs typeface="+mn-cs"/>
            </a:rPr>
            <a:t>となったことによる。今後も市債の償還に伴う将来負担額の減少により、比率が下がっていく見込である。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68114</xdr:rowOff>
    </xdr:from>
    <xdr:to>
      <xdr:col>81</xdr:col>
      <xdr:colOff>44450</xdr:colOff>
      <xdr:row>18</xdr:row>
      <xdr:rowOff>24553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82764"/>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24553</xdr:rowOff>
    </xdr:from>
    <xdr:to>
      <xdr:col>77</xdr:col>
      <xdr:colOff>44450</xdr:colOff>
      <xdr:row>18</xdr:row>
      <xdr:rowOff>144399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10653"/>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144399</xdr:rowOff>
    </xdr:from>
    <xdr:to>
      <xdr:col>72</xdr:col>
      <xdr:colOff>203200</xdr:colOff>
      <xdr:row>20</xdr:row>
      <xdr:rowOff>14647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30499"/>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14647</xdr:rowOff>
    </xdr:from>
    <xdr:to>
      <xdr:col>68</xdr:col>
      <xdr:colOff>152400</xdr:colOff>
      <xdr:row>21</xdr:row>
      <xdr:rowOff>57954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43647"/>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17314</xdr:rowOff>
    </xdr:from>
    <xdr:to>
      <xdr:col>81</xdr:col>
      <xdr:colOff>95250</xdr:colOff>
      <xdr:row>17</xdr:row>
      <xdr:rowOff>118914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160841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0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145203</xdr:rowOff>
    </xdr:from>
    <xdr:to>
      <xdr:col>77</xdr:col>
      <xdr:colOff>95250</xdr:colOff>
      <xdr:row>18</xdr:row>
      <xdr:rowOff>75353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60130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4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93599</xdr:rowOff>
    </xdr:from>
    <xdr:to>
      <xdr:col>73</xdr:col>
      <xdr:colOff>44450</xdr:colOff>
      <xdr:row>19</xdr:row>
      <xdr:rowOff>23749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8526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135297</xdr:rowOff>
    </xdr:from>
    <xdr:to>
      <xdr:col>68</xdr:col>
      <xdr:colOff>203200</xdr:colOff>
      <xdr:row>20</xdr:row>
      <xdr:rowOff>65447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50224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7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7154</xdr:rowOff>
    </xdr:from>
    <xdr:to>
      <xdr:col>64</xdr:col>
      <xdr:colOff>152400</xdr:colOff>
      <xdr:row>21</xdr:row>
      <xdr:rowOff>108754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93531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39,647
38,592
377.59
23,649,586
23,359,932
257,040
13,897,288
16,679,755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ポイントの増となり、類似団体平均を</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ポイント上回った。引き続き職員数の適正化に努める。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81280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39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40</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8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62230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xdr:rowOff>
    </xdr:from>
    <xdr:to>
      <xdr:col>15</xdr:col>
      <xdr:colOff>149225</xdr:colOff>
      <xdr:row>39</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スクールバス運行委託で増となったものの、地方税や普通交付税の増により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ポイント減となった。類似団体平均を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ポイント上回っており、引き続き事務事業の見直しや事業の整理等を行うなど経費節減に取り組む。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5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87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低い水準となっているが、</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a:t>
          </a:r>
          <a:r>
            <a:rPr kumimoji="1" lang="ja-JP" altLang="en-US" sz="1100">
              <a:solidFill>
                <a:schemeClr val="dk1"/>
              </a:solidFill>
              <a:effectLst/>
              <a:latin typeface="+mn-lt"/>
              <a:ea typeface="+mn-ea"/>
              <a:cs typeface="+mn-cs"/>
            </a:rPr>
            <a:t>とな</a:t>
          </a:r>
          <a:r>
            <a:rPr kumimoji="1" lang="ja-JP" altLang="ja-JP" sz="1100">
              <a:solidFill>
                <a:schemeClr val="dk1"/>
              </a:solidFill>
              <a:effectLst/>
              <a:latin typeface="+mn-lt"/>
              <a:ea typeface="+mn-ea"/>
              <a:cs typeface="+mn-cs"/>
            </a:rPr>
            <a:t>った。</a:t>
          </a:r>
          <a:r>
            <a:rPr kumimoji="1" lang="ja-JP" altLang="en-US" sz="1100">
              <a:solidFill>
                <a:schemeClr val="dk1"/>
              </a:solidFill>
              <a:effectLst/>
              <a:latin typeface="+mn-lt"/>
              <a:ea typeface="+mn-ea"/>
              <a:cs typeface="+mn-cs"/>
            </a:rPr>
            <a:t>増加の</a:t>
          </a:r>
          <a:r>
            <a:rPr kumimoji="1" lang="ja-JP" altLang="ja-JP" sz="1100">
              <a:solidFill>
                <a:schemeClr val="dk1"/>
              </a:solidFill>
              <a:effectLst/>
              <a:latin typeface="+mn-lt"/>
              <a:ea typeface="+mn-ea"/>
              <a:cs typeface="+mn-cs"/>
            </a:rPr>
            <a:t>主な要因は</a:t>
          </a:r>
          <a:r>
            <a:rPr lang="ja-JP" altLang="ja-JP" sz="1100">
              <a:solidFill>
                <a:schemeClr val="dk1"/>
              </a:solidFill>
              <a:effectLst/>
              <a:latin typeface="+mn-lt"/>
              <a:ea typeface="+mn-ea"/>
              <a:cs typeface="+mn-cs"/>
            </a:rPr>
            <a:t>障害者総合支援法給付事業</a:t>
          </a:r>
          <a:r>
            <a:rPr lang="ja-JP" altLang="en-US" sz="1100" b="0" i="0" u="none" strike="noStrike" baseline="0">
              <a:solidFill>
                <a:schemeClr val="dk1"/>
              </a:solidFill>
              <a:latin typeface="+mn-lt"/>
              <a:ea typeface="+mn-ea"/>
              <a:cs typeface="+mn-cs"/>
            </a:rPr>
            <a:t>や</a:t>
          </a:r>
          <a:r>
            <a:rPr kumimoji="1" lang="ja-JP" altLang="ja-JP" sz="1100">
              <a:solidFill>
                <a:schemeClr val="dk1"/>
              </a:solidFill>
              <a:effectLst/>
              <a:latin typeface="+mn-lt"/>
              <a:ea typeface="+mn-ea"/>
              <a:cs typeface="+mn-cs"/>
            </a:rPr>
            <a:t>生活保護措置事業の増による。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2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56</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3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と同率となったが、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平均は</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ポイント下回った。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ポイント上回った。類似団体平均より比率が高い要因は下水道事業会計への繰出金が多額となっていることによる。今後、下水道施設の統廃合を計画的に進め繰出金の減に努める。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43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455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73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清掃センター基幹的改修にかかる地方債や救助工作車購入及び消防ポンプ自動車購入にかかる地方債の元金償還が始まった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年度の合併以降に実施した大規模な事業の償還が順次終了している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ポイント下回った。今後も計画的な発行や低利な借り入れに努める。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92710</xdr:rowOff>
    </xdr:from>
    <xdr:to>
      <xdr:col>24</xdr:col>
      <xdr:colOff>25400</xdr:colOff>
      <xdr:row>74</xdr:row>
      <xdr:rowOff>102235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00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102235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8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79375</xdr:rowOff>
    </xdr:from>
    <xdr:to>
      <xdr:col>15</xdr:col>
      <xdr:colOff>98425</xdr:colOff>
      <xdr:row>74</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66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79375</xdr:rowOff>
    </xdr:from>
    <xdr:to>
      <xdr:col>11</xdr:col>
      <xdr:colOff>9525</xdr:colOff>
      <xdr:row>74</xdr:row>
      <xdr:rowOff>90805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666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41910</xdr:rowOff>
    </xdr:from>
    <xdr:to>
      <xdr:col>24</xdr:col>
      <xdr:colOff>76200</xdr:colOff>
      <xdr:row>74</xdr:row>
      <xdr:rowOff>143510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51435</xdr:rowOff>
    </xdr:from>
    <xdr:to>
      <xdr:col>20</xdr:col>
      <xdr:colOff>38100</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163212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28575</xdr:rowOff>
    </xdr:from>
    <xdr:to>
      <xdr:col>11</xdr:col>
      <xdr:colOff>60325</xdr:colOff>
      <xdr:row>74</xdr:row>
      <xdr:rowOff>130175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140352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40005</xdr:rowOff>
    </xdr:from>
    <xdr:to>
      <xdr:col>6</xdr:col>
      <xdr:colOff>171450</xdr:colOff>
      <xdr:row>74</xdr:row>
      <xdr:rowOff>141605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151782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上回った。主な要因は前年度に比べ物件費が増加したことと、補助費等の下水道事業への繰出が類似団体に比べ高いことが要因であり、下水道施設の統廃合等公営企業会計における経費の削減に取り組み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78</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498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349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349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406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130375</xdr:rowOff>
    </xdr:from>
    <xdr:to>
      <xdr:col>29</xdr:col>
      <xdr:colOff>127000</xdr:colOff>
      <xdr:row>17</xdr:row>
      <xdr:rowOff>24043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1200"/>
          <a:ext cx="647700" cy="6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115151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5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79854</xdr:rowOff>
    </xdr:from>
    <xdr:to>
      <xdr:col>26</xdr:col>
      <xdr:colOff>50800</xdr:colOff>
      <xdr:row>17</xdr:row>
      <xdr:rowOff>24043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70679"/>
          <a:ext cx="698500" cy="11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79854</xdr:rowOff>
    </xdr:from>
    <xdr:to>
      <xdr:col>22</xdr:col>
      <xdr:colOff>114300</xdr:colOff>
      <xdr:row>16</xdr:row>
      <xdr:rowOff>132094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0679"/>
          <a:ext cx="698500" cy="5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132094</xdr:rowOff>
    </xdr:from>
    <xdr:to>
      <xdr:col>18</xdr:col>
      <xdr:colOff>177800</xdr:colOff>
      <xdr:row>17</xdr:row>
      <xdr:rowOff>164980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2919"/>
          <a:ext cx="698500" cy="20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79575</xdr:rowOff>
    </xdr:from>
    <xdr:to>
      <xdr:col>29</xdr:col>
      <xdr:colOff>177800</xdr:colOff>
      <xdr:row>17</xdr:row>
      <xdr:rowOff>9725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96102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1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144693</xdr:rowOff>
    </xdr:from>
    <xdr:to>
      <xdr:col>26</xdr:col>
      <xdr:colOff>101600</xdr:colOff>
      <xdr:row>17</xdr:row>
      <xdr:rowOff>74843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85020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29054</xdr:rowOff>
    </xdr:from>
    <xdr:to>
      <xdr:col>22</xdr:col>
      <xdr:colOff>165100</xdr:colOff>
      <xdr:row>16</xdr:row>
      <xdr:rowOff>130654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140831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8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81294</xdr:rowOff>
    </xdr:from>
    <xdr:to>
      <xdr:col>19</xdr:col>
      <xdr:colOff>38100</xdr:colOff>
      <xdr:row>17</xdr:row>
      <xdr:rowOff>11444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2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21621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114180</xdr:rowOff>
    </xdr:from>
    <xdr:to>
      <xdr:col>15</xdr:col>
      <xdr:colOff>101600</xdr:colOff>
      <xdr:row>18</xdr:row>
      <xdr:rowOff>44330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6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333671</xdr:rowOff>
    </xdr:from>
    <xdr:to>
      <xdr:col>29</xdr:col>
      <xdr:colOff>127000</xdr:colOff>
      <xdr:row>38</xdr:row>
      <xdr:rowOff>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58371"/>
          <a:ext cx="647700" cy="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328398</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53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333671</xdr:rowOff>
    </xdr:from>
    <xdr:to>
      <xdr:col>26</xdr:col>
      <xdr:colOff>50800</xdr:colOff>
      <xdr:row>37</xdr:row>
      <xdr:rowOff>334778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58371"/>
          <a:ext cx="698500" cy="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334778</xdr:rowOff>
    </xdr:from>
    <xdr:to>
      <xdr:col>22</xdr:col>
      <xdr:colOff>114300</xdr:colOff>
      <xdr:row>38</xdr:row>
      <xdr:rowOff>12337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59478"/>
          <a:ext cx="698500" cy="2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12337</xdr:rowOff>
    </xdr:from>
    <xdr:to>
      <xdr:col>18</xdr:col>
      <xdr:colOff>177800</xdr:colOff>
      <xdr:row>38</xdr:row>
      <xdr:rowOff>12674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79937"/>
          <a:ext cx="698500" cy="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292822</xdr:rowOff>
    </xdr:from>
    <xdr:to>
      <xdr:col>29</xdr:col>
      <xdr:colOff>177800</xdr:colOff>
      <xdr:row>38</xdr:row>
      <xdr:rowOff>51522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7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137899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282871</xdr:rowOff>
    </xdr:from>
    <xdr:to>
      <xdr:col>26</xdr:col>
      <xdr:colOff>101600</xdr:colOff>
      <xdr:row>38</xdr:row>
      <xdr:rowOff>41571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0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51748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283978</xdr:rowOff>
    </xdr:from>
    <xdr:to>
      <xdr:col>22</xdr:col>
      <xdr:colOff>165100</xdr:colOff>
      <xdr:row>38</xdr:row>
      <xdr:rowOff>42678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52855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7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304437</xdr:rowOff>
    </xdr:from>
    <xdr:to>
      <xdr:col>19</xdr:col>
      <xdr:colOff>38100</xdr:colOff>
      <xdr:row>38</xdr:row>
      <xdr:rowOff>63137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73314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9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304774</xdr:rowOff>
    </xdr:from>
    <xdr:to>
      <xdr:col>15</xdr:col>
      <xdr:colOff>101600</xdr:colOff>
      <xdr:row>38</xdr:row>
      <xdr:rowOff>63474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2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73651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39,647
38,592
377.59
23,649,586
23,359,932
257,040
13,897,288
16,679,755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57393</xdr:rowOff>
    </xdr:from>
    <xdr:to>
      <xdr:col>24</xdr:col>
      <xdr:colOff>63500</xdr:colOff>
      <xdr:row>35</xdr:row>
      <xdr:rowOff>111658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8143"/>
          <a:ext cx="8382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111658</xdr:rowOff>
    </xdr:from>
    <xdr:to>
      <xdr:col>19</xdr:col>
      <xdr:colOff>177800</xdr:colOff>
      <xdr:row>35</xdr:row>
      <xdr:rowOff>149497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408"/>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149497</xdr:rowOff>
    </xdr:from>
    <xdr:to>
      <xdr:col>15</xdr:col>
      <xdr:colOff>50800</xdr:colOff>
      <xdr:row>36</xdr:row>
      <xdr:rowOff>34294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0247"/>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34294</xdr:rowOff>
    </xdr:from>
    <xdr:to>
      <xdr:col>10</xdr:col>
      <xdr:colOff>114300</xdr:colOff>
      <xdr:row>38</xdr:row>
      <xdr:rowOff>17388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6494"/>
          <a:ext cx="889000" cy="3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6593</xdr:rowOff>
    </xdr:from>
    <xdr:to>
      <xdr:col>24</xdr:col>
      <xdr:colOff>114300</xdr:colOff>
      <xdr:row>35</xdr:row>
      <xdr:rowOff>108193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29470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60858</xdr:rowOff>
    </xdr:from>
    <xdr:to>
      <xdr:col>20</xdr:col>
      <xdr:colOff>38100</xdr:colOff>
      <xdr:row>35</xdr:row>
      <xdr:rowOff>162458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98697</xdr:rowOff>
    </xdr:from>
    <xdr:to>
      <xdr:col>15</xdr:col>
      <xdr:colOff>101600</xdr:colOff>
      <xdr:row>36</xdr:row>
      <xdr:rowOff>28847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45374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7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154944</xdr:rowOff>
    </xdr:from>
    <xdr:to>
      <xdr:col>10</xdr:col>
      <xdr:colOff>165100</xdr:colOff>
      <xdr:row>36</xdr:row>
      <xdr:rowOff>85094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101621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3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138038</xdr:rowOff>
    </xdr:from>
    <xdr:to>
      <xdr:col>6</xdr:col>
      <xdr:colOff>38100</xdr:colOff>
      <xdr:row>38</xdr:row>
      <xdr:rowOff>68188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59315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22279</xdr:rowOff>
    </xdr:from>
    <xdr:to>
      <xdr:col>24</xdr:col>
      <xdr:colOff>63500</xdr:colOff>
      <xdr:row>58</xdr:row>
      <xdr:rowOff>30256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6379"/>
          <a:ext cx="838200" cy="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22279</xdr:rowOff>
    </xdr:from>
    <xdr:to>
      <xdr:col>19</xdr:col>
      <xdr:colOff>177800</xdr:colOff>
      <xdr:row>58</xdr:row>
      <xdr:rowOff>35567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66379"/>
          <a:ext cx="8890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35567</xdr:rowOff>
    </xdr:from>
    <xdr:to>
      <xdr:col>15</xdr:col>
      <xdr:colOff>50800</xdr:colOff>
      <xdr:row>58</xdr:row>
      <xdr:rowOff>55185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9667"/>
          <a:ext cx="8890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33713</xdr:rowOff>
    </xdr:from>
    <xdr:to>
      <xdr:col>10</xdr:col>
      <xdr:colOff>114300</xdr:colOff>
      <xdr:row>58</xdr:row>
      <xdr:rowOff>55185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77813"/>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150906</xdr:rowOff>
    </xdr:from>
    <xdr:to>
      <xdr:col>24</xdr:col>
      <xdr:colOff>114300</xdr:colOff>
      <xdr:row>58</xdr:row>
      <xdr:rowOff>81056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142929</xdr:rowOff>
    </xdr:from>
    <xdr:to>
      <xdr:col>20</xdr:col>
      <xdr:colOff>38100</xdr:colOff>
      <xdr:row>58</xdr:row>
      <xdr:rowOff>73079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64206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0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156217</xdr:rowOff>
    </xdr:from>
    <xdr:to>
      <xdr:col>15</xdr:col>
      <xdr:colOff>101600</xdr:colOff>
      <xdr:row>58</xdr:row>
      <xdr:rowOff>86367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77494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4385</xdr:rowOff>
    </xdr:from>
    <xdr:to>
      <xdr:col>10</xdr:col>
      <xdr:colOff>165100</xdr:colOff>
      <xdr:row>58</xdr:row>
      <xdr:rowOff>105985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97112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154363</xdr:rowOff>
    </xdr:from>
    <xdr:to>
      <xdr:col>6</xdr:col>
      <xdr:colOff>38100</xdr:colOff>
      <xdr:row>58</xdr:row>
      <xdr:rowOff>84513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101040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85616</xdr:rowOff>
    </xdr:from>
    <xdr:to>
      <xdr:col>24</xdr:col>
      <xdr:colOff>63500</xdr:colOff>
      <xdr:row>78</xdr:row>
      <xdr:rowOff>98267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8716"/>
          <a:ext cx="838200" cy="1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85616</xdr:rowOff>
    </xdr:from>
    <xdr:to>
      <xdr:col>19</xdr:col>
      <xdr:colOff>177800</xdr:colOff>
      <xdr:row>78</xdr:row>
      <xdr:rowOff>107220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8716"/>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107220</xdr:rowOff>
    </xdr:from>
    <xdr:to>
      <xdr:col>15</xdr:col>
      <xdr:colOff>50800</xdr:colOff>
      <xdr:row>78</xdr:row>
      <xdr:rowOff>109373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032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109373</xdr:rowOff>
    </xdr:from>
    <xdr:to>
      <xdr:col>10</xdr:col>
      <xdr:colOff>114300</xdr:colOff>
      <xdr:row>78</xdr:row>
      <xdr:rowOff>128860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82473"/>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47467</xdr:rowOff>
    </xdr:from>
    <xdr:to>
      <xdr:col>24</xdr:col>
      <xdr:colOff>114300</xdr:colOff>
      <xdr:row>78</xdr:row>
      <xdr:rowOff>149067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133844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34816</xdr:rowOff>
    </xdr:from>
    <xdr:to>
      <xdr:col>20</xdr:col>
      <xdr:colOff>38100</xdr:colOff>
      <xdr:row>78</xdr:row>
      <xdr:rowOff>136416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127543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56420</xdr:rowOff>
    </xdr:from>
    <xdr:to>
      <xdr:col>15</xdr:col>
      <xdr:colOff>101600</xdr:colOff>
      <xdr:row>78</xdr:row>
      <xdr:rowOff>158020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149147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58573</xdr:rowOff>
    </xdr:from>
    <xdr:to>
      <xdr:col>10</xdr:col>
      <xdr:colOff>165100</xdr:colOff>
      <xdr:row>78</xdr:row>
      <xdr:rowOff>160173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151300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78060</xdr:rowOff>
    </xdr:from>
    <xdr:to>
      <xdr:col>6</xdr:col>
      <xdr:colOff>38100</xdr:colOff>
      <xdr:row>79</xdr:row>
      <xdr:rowOff>8210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170787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20813</xdr:rowOff>
    </xdr:from>
    <xdr:to>
      <xdr:col>24</xdr:col>
      <xdr:colOff>63500</xdr:colOff>
      <xdr:row>98</xdr:row>
      <xdr:rowOff>46530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822913"/>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46530</xdr:rowOff>
    </xdr:from>
    <xdr:to>
      <xdr:col>19</xdr:col>
      <xdr:colOff>177800</xdr:colOff>
      <xdr:row>98</xdr:row>
      <xdr:rowOff>61999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4863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61999</xdr:rowOff>
    </xdr:from>
    <xdr:to>
      <xdr:col>15</xdr:col>
      <xdr:colOff>50800</xdr:colOff>
      <xdr:row>98</xdr:row>
      <xdr:rowOff>74146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64099"/>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38438</xdr:rowOff>
    </xdr:from>
    <xdr:to>
      <xdr:col>10</xdr:col>
      <xdr:colOff>114300</xdr:colOff>
      <xdr:row>98</xdr:row>
      <xdr:rowOff>74146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40538"/>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141463</xdr:rowOff>
    </xdr:from>
    <xdr:to>
      <xdr:col>24</xdr:col>
      <xdr:colOff>114300</xdr:colOff>
      <xdr:row>98</xdr:row>
      <xdr:rowOff>71613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56390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167180</xdr:rowOff>
    </xdr:from>
    <xdr:to>
      <xdr:col>20</xdr:col>
      <xdr:colOff>38100</xdr:colOff>
      <xdr:row>98</xdr:row>
      <xdr:rowOff>97330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88457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11199</xdr:rowOff>
    </xdr:from>
    <xdr:to>
      <xdr:col>15</xdr:col>
      <xdr:colOff>101600</xdr:colOff>
      <xdr:row>98</xdr:row>
      <xdr:rowOff>112799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103926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23346</xdr:rowOff>
    </xdr:from>
    <xdr:to>
      <xdr:col>10</xdr:col>
      <xdr:colOff>165100</xdr:colOff>
      <xdr:row>98</xdr:row>
      <xdr:rowOff>124946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116073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159088</xdr:rowOff>
    </xdr:from>
    <xdr:to>
      <xdr:col>6</xdr:col>
      <xdr:colOff>38100</xdr:colOff>
      <xdr:row>98</xdr:row>
      <xdr:rowOff>89238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80365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91774</xdr:rowOff>
    </xdr:from>
    <xdr:to>
      <xdr:col>55</xdr:col>
      <xdr:colOff>0</xdr:colOff>
      <xdr:row>36</xdr:row>
      <xdr:rowOff>98651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3974"/>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34692</xdr:rowOff>
    </xdr:from>
    <xdr:to>
      <xdr:col>50</xdr:col>
      <xdr:colOff>114300</xdr:colOff>
      <xdr:row>36</xdr:row>
      <xdr:rowOff>98651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06892"/>
          <a:ext cx="889000" cy="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37158</xdr:rowOff>
    </xdr:from>
    <xdr:to>
      <xdr:col>45</xdr:col>
      <xdr:colOff>177800</xdr:colOff>
      <xdr:row>36</xdr:row>
      <xdr:rowOff>34692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6458"/>
          <a:ext cx="889000" cy="3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37158</xdr:rowOff>
    </xdr:from>
    <xdr:to>
      <xdr:col>41</xdr:col>
      <xdr:colOff>50800</xdr:colOff>
      <xdr:row>36</xdr:row>
      <xdr:rowOff>157828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6458"/>
          <a:ext cx="889000" cy="4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40974</xdr:rowOff>
    </xdr:from>
    <xdr:to>
      <xdr:col>55</xdr:col>
      <xdr:colOff>50800</xdr:colOff>
      <xdr:row>36</xdr:row>
      <xdr:rowOff>142574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63851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47851</xdr:rowOff>
    </xdr:from>
    <xdr:to>
      <xdr:col>50</xdr:col>
      <xdr:colOff>165100</xdr:colOff>
      <xdr:row>36</xdr:row>
      <xdr:rowOff>149451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165978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155342</xdr:rowOff>
    </xdr:from>
    <xdr:to>
      <xdr:col>46</xdr:col>
      <xdr:colOff>38100</xdr:colOff>
      <xdr:row>36</xdr:row>
      <xdr:rowOff>85492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102019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3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157808</xdr:rowOff>
    </xdr:from>
    <xdr:to>
      <xdr:col>41</xdr:col>
      <xdr:colOff>101600</xdr:colOff>
      <xdr:row>34</xdr:row>
      <xdr:rowOff>87958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104485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107028</xdr:rowOff>
    </xdr:from>
    <xdr:to>
      <xdr:col>36</xdr:col>
      <xdr:colOff>165100</xdr:colOff>
      <xdr:row>37</xdr:row>
      <xdr:rowOff>37178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53705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48651</xdr:rowOff>
    </xdr:from>
    <xdr:to>
      <xdr:col>55</xdr:col>
      <xdr:colOff>0</xdr:colOff>
      <xdr:row>58</xdr:row>
      <xdr:rowOff>55543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92751"/>
          <a:ext cx="838200" cy="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55543</xdr:rowOff>
    </xdr:from>
    <xdr:to>
      <xdr:col>50</xdr:col>
      <xdr:colOff>114300</xdr:colOff>
      <xdr:row>58</xdr:row>
      <xdr:rowOff>64388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9643"/>
          <a:ext cx="889000" cy="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164894</xdr:rowOff>
    </xdr:from>
    <xdr:to>
      <xdr:col>45</xdr:col>
      <xdr:colOff>177800</xdr:colOff>
      <xdr:row>58</xdr:row>
      <xdr:rowOff>64388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7544"/>
          <a:ext cx="889000" cy="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86016</xdr:rowOff>
    </xdr:from>
    <xdr:to>
      <xdr:col>41</xdr:col>
      <xdr:colOff>50800</xdr:colOff>
      <xdr:row>57</xdr:row>
      <xdr:rowOff>164894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8666"/>
          <a:ext cx="889000" cy="7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169301</xdr:rowOff>
    </xdr:from>
    <xdr:to>
      <xdr:col>55</xdr:col>
      <xdr:colOff>50800</xdr:colOff>
      <xdr:row>58</xdr:row>
      <xdr:rowOff>99451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84228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4743</xdr:rowOff>
    </xdr:from>
    <xdr:to>
      <xdr:col>50</xdr:col>
      <xdr:colOff>165100</xdr:colOff>
      <xdr:row>58</xdr:row>
      <xdr:rowOff>106343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97470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13588</xdr:rowOff>
    </xdr:from>
    <xdr:to>
      <xdr:col>46</xdr:col>
      <xdr:colOff>38100</xdr:colOff>
      <xdr:row>58</xdr:row>
      <xdr:rowOff>115188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106315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114094</xdr:rowOff>
    </xdr:from>
    <xdr:to>
      <xdr:col>41</xdr:col>
      <xdr:colOff>101600</xdr:colOff>
      <xdr:row>58</xdr:row>
      <xdr:rowOff>44244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35371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35216</xdr:rowOff>
    </xdr:from>
    <xdr:to>
      <xdr:col>36</xdr:col>
      <xdr:colOff>165100</xdr:colOff>
      <xdr:row>57</xdr:row>
      <xdr:rowOff>136816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153343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55144</xdr:rowOff>
    </xdr:from>
    <xdr:to>
      <xdr:col>55</xdr:col>
      <xdr:colOff>0</xdr:colOff>
      <xdr:row>78</xdr:row>
      <xdr:rowOff>169278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8244"/>
          <a:ext cx="838200" cy="1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169278</xdr:rowOff>
    </xdr:from>
    <xdr:to>
      <xdr:col>50</xdr:col>
      <xdr:colOff>114300</xdr:colOff>
      <xdr:row>79</xdr:row>
      <xdr:rowOff>1575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2378"/>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115455</xdr:rowOff>
    </xdr:from>
    <xdr:to>
      <xdr:col>45</xdr:col>
      <xdr:colOff>177800</xdr:colOff>
      <xdr:row>79</xdr:row>
      <xdr:rowOff>1575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17105"/>
          <a:ext cx="889000" cy="2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115455</xdr:rowOff>
    </xdr:from>
    <xdr:to>
      <xdr:col>41</xdr:col>
      <xdr:colOff>50800</xdr:colOff>
      <xdr:row>78</xdr:row>
      <xdr:rowOff>157772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17105"/>
          <a:ext cx="889000" cy="2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4344</xdr:rowOff>
    </xdr:from>
    <xdr:to>
      <xdr:col>55</xdr:col>
      <xdr:colOff>50800</xdr:colOff>
      <xdr:row>78</xdr:row>
      <xdr:rowOff>105944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154221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118478</xdr:rowOff>
    </xdr:from>
    <xdr:to>
      <xdr:col>50</xdr:col>
      <xdr:colOff>165100</xdr:colOff>
      <xdr:row>79</xdr:row>
      <xdr:rowOff>48628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39755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122225</xdr:rowOff>
    </xdr:from>
    <xdr:to>
      <xdr:col>46</xdr:col>
      <xdr:colOff>38100</xdr:colOff>
      <xdr:row>79</xdr:row>
      <xdr:rowOff>52375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43502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64655</xdr:rowOff>
    </xdr:from>
    <xdr:to>
      <xdr:col>41</xdr:col>
      <xdr:colOff>101600</xdr:colOff>
      <xdr:row>77</xdr:row>
      <xdr:rowOff>166255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157382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106972</xdr:rowOff>
    </xdr:from>
    <xdr:to>
      <xdr:col>36</xdr:col>
      <xdr:colOff>165100</xdr:colOff>
      <xdr:row>79</xdr:row>
      <xdr:rowOff>37122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28249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76126</xdr:rowOff>
    </xdr:from>
    <xdr:to>
      <xdr:col>55</xdr:col>
      <xdr:colOff>0</xdr:colOff>
      <xdr:row>98</xdr:row>
      <xdr:rowOff>87767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8226"/>
          <a:ext cx="838200" cy="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76126</xdr:rowOff>
    </xdr:from>
    <xdr:to>
      <xdr:col>50</xdr:col>
      <xdr:colOff>114300</xdr:colOff>
      <xdr:row>98</xdr:row>
      <xdr:rowOff>89539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8226"/>
          <a:ext cx="889000" cy="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58468</xdr:rowOff>
    </xdr:from>
    <xdr:to>
      <xdr:col>45</xdr:col>
      <xdr:colOff>177800</xdr:colOff>
      <xdr:row>98</xdr:row>
      <xdr:rowOff>89539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0568"/>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117108</xdr:rowOff>
    </xdr:from>
    <xdr:to>
      <xdr:col>41</xdr:col>
      <xdr:colOff>50800</xdr:colOff>
      <xdr:row>98</xdr:row>
      <xdr:rowOff>58468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47758"/>
          <a:ext cx="889000" cy="1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36967</xdr:rowOff>
    </xdr:from>
    <xdr:to>
      <xdr:col>55</xdr:col>
      <xdr:colOff>50800</xdr:colOff>
      <xdr:row>98</xdr:row>
      <xdr:rowOff>138567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123344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25326</xdr:rowOff>
    </xdr:from>
    <xdr:to>
      <xdr:col>50</xdr:col>
      <xdr:colOff>165100</xdr:colOff>
      <xdr:row>98</xdr:row>
      <xdr:rowOff>126926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38739</xdr:rowOff>
    </xdr:from>
    <xdr:to>
      <xdr:col>46</xdr:col>
      <xdr:colOff>38100</xdr:colOff>
      <xdr:row>98</xdr:row>
      <xdr:rowOff>140339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131466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7668</xdr:rowOff>
    </xdr:from>
    <xdr:to>
      <xdr:col>41</xdr:col>
      <xdr:colOff>101600</xdr:colOff>
      <xdr:row>98</xdr:row>
      <xdr:rowOff>109268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100395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66308</xdr:rowOff>
    </xdr:from>
    <xdr:to>
      <xdr:col>36</xdr:col>
      <xdr:colOff>165100</xdr:colOff>
      <xdr:row>97</xdr:row>
      <xdr:rowOff>167908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34849</xdr:rowOff>
    </xdr:from>
    <xdr:to>
      <xdr:col>85</xdr:col>
      <xdr:colOff>127000</xdr:colOff>
      <xdr:row>39</xdr:row>
      <xdr:rowOff>38100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1399"/>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38138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465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38138</xdr:rowOff>
    </xdr:from>
    <xdr:to>
      <xdr:col>76</xdr:col>
      <xdr:colOff>114300</xdr:colOff>
      <xdr:row>39</xdr:row>
      <xdr:rowOff>41034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4688"/>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162039</xdr:rowOff>
    </xdr:from>
    <xdr:to>
      <xdr:col>71</xdr:col>
      <xdr:colOff>177800</xdr:colOff>
      <xdr:row>39</xdr:row>
      <xdr:rowOff>41034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77139"/>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155499</xdr:rowOff>
    </xdr:from>
    <xdr:to>
      <xdr:col>85</xdr:col>
      <xdr:colOff>177800</xdr:colOff>
      <xdr:row>39</xdr:row>
      <xdr:rowOff>85649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70426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80027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158788</xdr:rowOff>
    </xdr:from>
    <xdr:to>
      <xdr:col>76</xdr:col>
      <xdr:colOff>165100</xdr:colOff>
      <xdr:row>39</xdr:row>
      <xdr:rowOff>88938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80065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6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161684</xdr:rowOff>
    </xdr:from>
    <xdr:to>
      <xdr:col>72</xdr:col>
      <xdr:colOff>38100</xdr:colOff>
      <xdr:row>39</xdr:row>
      <xdr:rowOff>91834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82961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111239</xdr:rowOff>
    </xdr:from>
    <xdr:to>
      <xdr:col>67</xdr:col>
      <xdr:colOff>101600</xdr:colOff>
      <xdr:row>39</xdr:row>
      <xdr:rowOff>41389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32516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1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19055</xdr:rowOff>
    </xdr:from>
    <xdr:to>
      <xdr:col>85</xdr:col>
      <xdr:colOff>127000</xdr:colOff>
      <xdr:row>78</xdr:row>
      <xdr:rowOff>20772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2155"/>
          <a:ext cx="8382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19055</xdr:rowOff>
    </xdr:from>
    <xdr:to>
      <xdr:col>81</xdr:col>
      <xdr:colOff>50800</xdr:colOff>
      <xdr:row>78</xdr:row>
      <xdr:rowOff>21330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2155"/>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21330</xdr:rowOff>
    </xdr:from>
    <xdr:to>
      <xdr:col>76</xdr:col>
      <xdr:colOff>114300</xdr:colOff>
      <xdr:row>78</xdr:row>
      <xdr:rowOff>28766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443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27547</xdr:rowOff>
    </xdr:from>
    <xdr:to>
      <xdr:col>71</xdr:col>
      <xdr:colOff>177800</xdr:colOff>
      <xdr:row>78</xdr:row>
      <xdr:rowOff>28766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0064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141422</xdr:rowOff>
    </xdr:from>
    <xdr:to>
      <xdr:col>85</xdr:col>
      <xdr:colOff>177800</xdr:colOff>
      <xdr:row>78</xdr:row>
      <xdr:rowOff>71572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139705</xdr:rowOff>
    </xdr:from>
    <xdr:to>
      <xdr:col>81</xdr:col>
      <xdr:colOff>101600</xdr:colOff>
      <xdr:row>78</xdr:row>
      <xdr:rowOff>69855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60982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141980</xdr:rowOff>
    </xdr:from>
    <xdr:to>
      <xdr:col>76</xdr:col>
      <xdr:colOff>165100</xdr:colOff>
      <xdr:row>78</xdr:row>
      <xdr:rowOff>72130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63257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149416</xdr:rowOff>
    </xdr:from>
    <xdr:to>
      <xdr:col>72</xdr:col>
      <xdr:colOff>38100</xdr:colOff>
      <xdr:row>78</xdr:row>
      <xdr:rowOff>79566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70693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148197</xdr:rowOff>
    </xdr:from>
    <xdr:to>
      <xdr:col>67</xdr:col>
      <xdr:colOff>101600</xdr:colOff>
      <xdr:row>78</xdr:row>
      <xdr:rowOff>78347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69474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110992</xdr:rowOff>
    </xdr:from>
    <xdr:to>
      <xdr:col>85</xdr:col>
      <xdr:colOff>127000</xdr:colOff>
      <xdr:row>98</xdr:row>
      <xdr:rowOff>115692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13092"/>
          <a:ext cx="83820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100681</xdr:rowOff>
    </xdr:from>
    <xdr:to>
      <xdr:col>81</xdr:col>
      <xdr:colOff>50800</xdr:colOff>
      <xdr:row>98</xdr:row>
      <xdr:rowOff>115692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2781"/>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100681</xdr:rowOff>
    </xdr:from>
    <xdr:to>
      <xdr:col>76</xdr:col>
      <xdr:colOff>114300</xdr:colOff>
      <xdr:row>98</xdr:row>
      <xdr:rowOff>107277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2781"/>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82237</xdr:rowOff>
    </xdr:from>
    <xdr:to>
      <xdr:col>71</xdr:col>
      <xdr:colOff>177800</xdr:colOff>
      <xdr:row>98</xdr:row>
      <xdr:rowOff>107277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4337"/>
          <a:ext cx="889000" cy="2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60192</xdr:rowOff>
    </xdr:from>
    <xdr:to>
      <xdr:col>85</xdr:col>
      <xdr:colOff>177800</xdr:colOff>
      <xdr:row>98</xdr:row>
      <xdr:rowOff>161792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146569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64892</xdr:rowOff>
    </xdr:from>
    <xdr:to>
      <xdr:col>81</xdr:col>
      <xdr:colOff>101600</xdr:colOff>
      <xdr:row>98</xdr:row>
      <xdr:rowOff>166492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157619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49881</xdr:rowOff>
    </xdr:from>
    <xdr:to>
      <xdr:col>76</xdr:col>
      <xdr:colOff>165100</xdr:colOff>
      <xdr:row>98</xdr:row>
      <xdr:rowOff>151481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142608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56477</xdr:rowOff>
    </xdr:from>
    <xdr:to>
      <xdr:col>72</xdr:col>
      <xdr:colOff>38100</xdr:colOff>
      <xdr:row>98</xdr:row>
      <xdr:rowOff>158077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149204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31437</xdr:rowOff>
    </xdr:from>
    <xdr:to>
      <xdr:col>67</xdr:col>
      <xdr:colOff>101600</xdr:colOff>
      <xdr:row>98</xdr:row>
      <xdr:rowOff>133037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105181</xdr:rowOff>
    </xdr:from>
    <xdr:to>
      <xdr:col>116</xdr:col>
      <xdr:colOff>63500</xdr:colOff>
      <xdr:row>38</xdr:row>
      <xdr:rowOff>166218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20281"/>
          <a:ext cx="8382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119259</xdr:rowOff>
    </xdr:from>
    <xdr:to>
      <xdr:col>111</xdr:col>
      <xdr:colOff>177800</xdr:colOff>
      <xdr:row>38</xdr:row>
      <xdr:rowOff>166218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34359"/>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119259</xdr:rowOff>
    </xdr:from>
    <xdr:to>
      <xdr:col>107</xdr:col>
      <xdr:colOff>50800</xdr:colOff>
      <xdr:row>38</xdr:row>
      <xdr:rowOff>133947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34359"/>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99923</xdr:rowOff>
    </xdr:from>
    <xdr:to>
      <xdr:col>102</xdr:col>
      <xdr:colOff>114300</xdr:colOff>
      <xdr:row>38</xdr:row>
      <xdr:rowOff>133947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5023"/>
          <a:ext cx="8890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54381</xdr:rowOff>
    </xdr:from>
    <xdr:to>
      <xdr:col>116</xdr:col>
      <xdr:colOff>114300</xdr:colOff>
      <xdr:row>38</xdr:row>
      <xdr:rowOff>155981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13759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115418</xdr:rowOff>
    </xdr:from>
    <xdr:to>
      <xdr:col>112</xdr:col>
      <xdr:colOff>38100</xdr:colOff>
      <xdr:row>39</xdr:row>
      <xdr:rowOff>45568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36695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68459</xdr:rowOff>
    </xdr:from>
    <xdr:to>
      <xdr:col>107</xdr:col>
      <xdr:colOff>101600</xdr:colOff>
      <xdr:row>38</xdr:row>
      <xdr:rowOff>170059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15136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5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83147</xdr:rowOff>
    </xdr:from>
    <xdr:to>
      <xdr:col>102</xdr:col>
      <xdr:colOff>165100</xdr:colOff>
      <xdr:row>39</xdr:row>
      <xdr:rowOff>13297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29824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7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49123</xdr:rowOff>
    </xdr:from>
    <xdr:to>
      <xdr:col>98</xdr:col>
      <xdr:colOff>38100</xdr:colOff>
      <xdr:row>38</xdr:row>
      <xdr:rowOff>150723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128041</xdr:rowOff>
    </xdr:from>
    <xdr:to>
      <xdr:col>116</xdr:col>
      <xdr:colOff>63500</xdr:colOff>
      <xdr:row>58</xdr:row>
      <xdr:rowOff>128705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2141"/>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128705</xdr:rowOff>
    </xdr:from>
    <xdr:to>
      <xdr:col>111</xdr:col>
      <xdr:colOff>177800</xdr:colOff>
      <xdr:row>58</xdr:row>
      <xdr:rowOff>130693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2805"/>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130693</xdr:rowOff>
    </xdr:from>
    <xdr:to>
      <xdr:col>107</xdr:col>
      <xdr:colOff>50800</xdr:colOff>
      <xdr:row>58</xdr:row>
      <xdr:rowOff>131905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4793"/>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131905</xdr:rowOff>
    </xdr:from>
    <xdr:to>
      <xdr:col>102</xdr:col>
      <xdr:colOff>114300</xdr:colOff>
      <xdr:row>58</xdr:row>
      <xdr:rowOff>135996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76005"/>
          <a:ext cx="8890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77241</xdr:rowOff>
    </xdr:from>
    <xdr:to>
      <xdr:col>116</xdr:col>
      <xdr:colOff>114300</xdr:colOff>
      <xdr:row>59</xdr:row>
      <xdr:rowOff>7391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163618</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77905</xdr:rowOff>
    </xdr:from>
    <xdr:to>
      <xdr:col>112</xdr:col>
      <xdr:colOff>38100</xdr:colOff>
      <xdr:row>59</xdr:row>
      <xdr:rowOff>8055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170632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79893</xdr:rowOff>
    </xdr:from>
    <xdr:to>
      <xdr:col>107</xdr:col>
      <xdr:colOff>101600</xdr:colOff>
      <xdr:row>59</xdr:row>
      <xdr:rowOff>10043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81105</xdr:rowOff>
    </xdr:from>
    <xdr:to>
      <xdr:col>102</xdr:col>
      <xdr:colOff>165100</xdr:colOff>
      <xdr:row>59</xdr:row>
      <xdr:rowOff>11255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2382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85196</xdr:rowOff>
    </xdr:from>
    <xdr:to>
      <xdr:col>98</xdr:col>
      <xdr:colOff>38100</xdr:colOff>
      <xdr:row>59</xdr:row>
      <xdr:rowOff>15346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6473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22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144881</xdr:rowOff>
    </xdr:from>
    <xdr:to>
      <xdr:col>116</xdr:col>
      <xdr:colOff>63500</xdr:colOff>
      <xdr:row>77</xdr:row>
      <xdr:rowOff>164325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46531"/>
          <a:ext cx="8382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162813</xdr:rowOff>
    </xdr:from>
    <xdr:to>
      <xdr:col>111</xdr:col>
      <xdr:colOff>177800</xdr:colOff>
      <xdr:row>77</xdr:row>
      <xdr:rowOff>164325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64463"/>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162813</xdr:rowOff>
    </xdr:from>
    <xdr:to>
      <xdr:col>107</xdr:col>
      <xdr:colOff>50800</xdr:colOff>
      <xdr:row>78</xdr:row>
      <xdr:rowOff>11671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64463"/>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11671</xdr:rowOff>
    </xdr:from>
    <xdr:to>
      <xdr:col>102</xdr:col>
      <xdr:colOff>114300</xdr:colOff>
      <xdr:row>78</xdr:row>
      <xdr:rowOff>36461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84771"/>
          <a:ext cx="889000" cy="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94081</xdr:rowOff>
    </xdr:from>
    <xdr:to>
      <xdr:col>116</xdr:col>
      <xdr:colOff>114300</xdr:colOff>
      <xdr:row>78</xdr:row>
      <xdr:rowOff>24231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72508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113525</xdr:rowOff>
    </xdr:from>
    <xdr:to>
      <xdr:col>112</xdr:col>
      <xdr:colOff>38100</xdr:colOff>
      <xdr:row>78</xdr:row>
      <xdr:rowOff>43675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34802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0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112013</xdr:rowOff>
    </xdr:from>
    <xdr:to>
      <xdr:col>107</xdr:col>
      <xdr:colOff>101600</xdr:colOff>
      <xdr:row>78</xdr:row>
      <xdr:rowOff>42163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33290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0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132321</xdr:rowOff>
    </xdr:from>
    <xdr:to>
      <xdr:col>102</xdr:col>
      <xdr:colOff>165100</xdr:colOff>
      <xdr:row>78</xdr:row>
      <xdr:rowOff>62471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53598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2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157111</xdr:rowOff>
    </xdr:from>
    <xdr:to>
      <xdr:col>98</xdr:col>
      <xdr:colOff>38100</xdr:colOff>
      <xdr:row>78</xdr:row>
      <xdr:rowOff>87261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78388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類似団体と比較して物件費、維持補修費、扶助費、普通建設事業費、災害復旧事業費、公債費、積立金、貸付金、繰出金、前年度繰上充用金が平均値を下回り、逆に人件費、補助費等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投資及び出資金、が平均値を上回っている。なお、今年度において住民一人当たりのコストが類似団体より</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くなっている主な理由は、人件費については</a:t>
          </a:r>
          <a:r>
            <a:rPr lang="ja-JP" altLang="en-US"/>
            <a:t>人事院勧告に伴う給与改定等による基本給の増等に</a:t>
          </a:r>
          <a:r>
            <a:rPr kumimoji="1" lang="ja-JP" altLang="ja-JP" sz="1100">
              <a:solidFill>
                <a:schemeClr val="dk1"/>
              </a:solidFill>
              <a:effectLst/>
              <a:latin typeface="+mn-lt"/>
              <a:ea typeface="+mn-ea"/>
              <a:cs typeface="+mn-cs"/>
            </a:rPr>
            <a:t>よる。また、補助費については水道事業会計及び下水道事業会計への繰出金が大きいことによる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39,647
38,592
377.59
23,649,586
23,359,932
257,040
13,897,288
16,679,755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51308</xdr:rowOff>
    </xdr:from>
    <xdr:to>
      <xdr:col>24</xdr:col>
      <xdr:colOff>63500</xdr:colOff>
      <xdr:row>36</xdr:row>
      <xdr:rowOff>112268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508"/>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112268</xdr:rowOff>
    </xdr:from>
    <xdr:to>
      <xdr:col>19</xdr:col>
      <xdr:colOff>177800</xdr:colOff>
      <xdr:row>36</xdr:row>
      <xdr:rowOff>139891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4468"/>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63119</xdr:rowOff>
    </xdr:from>
    <xdr:to>
      <xdr:col>15</xdr:col>
      <xdr:colOff>50800</xdr:colOff>
      <xdr:row>36</xdr:row>
      <xdr:rowOff>139891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5319"/>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21018</xdr:rowOff>
    </xdr:from>
    <xdr:to>
      <xdr:col>10</xdr:col>
      <xdr:colOff>114300</xdr:colOff>
      <xdr:row>36</xdr:row>
      <xdr:rowOff>63119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321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xdr:rowOff>
    </xdr:from>
    <xdr:to>
      <xdr:col>24</xdr:col>
      <xdr:colOff>114300</xdr:colOff>
      <xdr:row>36</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61468</xdr:rowOff>
    </xdr:from>
    <xdr:to>
      <xdr:col>20</xdr:col>
      <xdr:colOff>38100</xdr:colOff>
      <xdr:row>36</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89091</xdr:rowOff>
    </xdr:from>
    <xdr:to>
      <xdr:col>15</xdr:col>
      <xdr:colOff>101600</xdr:colOff>
      <xdr:row>37</xdr:row>
      <xdr:rowOff>19241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xdr:rowOff>
    </xdr:from>
    <xdr:to>
      <xdr:col>10</xdr:col>
      <xdr:colOff>165100</xdr:colOff>
      <xdr:row>36</xdr:row>
      <xdr:rowOff>113919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141668</xdr:rowOff>
    </xdr:from>
    <xdr:to>
      <xdr:col>6</xdr:col>
      <xdr:colOff>38100</xdr:colOff>
      <xdr:row>36</xdr:row>
      <xdr:rowOff>71818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62945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121245</xdr:rowOff>
    </xdr:from>
    <xdr:to>
      <xdr:col>24</xdr:col>
      <xdr:colOff>63500</xdr:colOff>
      <xdr:row>58</xdr:row>
      <xdr:rowOff>126708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5345"/>
          <a:ext cx="8382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126708</xdr:rowOff>
    </xdr:from>
    <xdr:to>
      <xdr:col>19</xdr:col>
      <xdr:colOff>177800</xdr:colOff>
      <xdr:row>58</xdr:row>
      <xdr:rowOff>130303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70808"/>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170330</xdr:rowOff>
    </xdr:from>
    <xdr:to>
      <xdr:col>15</xdr:col>
      <xdr:colOff>50800</xdr:colOff>
      <xdr:row>58</xdr:row>
      <xdr:rowOff>130303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2980"/>
          <a:ext cx="889000" cy="1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170330</xdr:rowOff>
    </xdr:from>
    <xdr:to>
      <xdr:col>10</xdr:col>
      <xdr:colOff>114300</xdr:colOff>
      <xdr:row>58</xdr:row>
      <xdr:rowOff>113930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2980"/>
          <a:ext cx="889000" cy="1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70445</xdr:rowOff>
    </xdr:from>
    <xdr:to>
      <xdr:col>24</xdr:col>
      <xdr:colOff>114300</xdr:colOff>
      <xdr:row>59</xdr:row>
      <xdr:rowOff>595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156822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75908</xdr:rowOff>
    </xdr:from>
    <xdr:to>
      <xdr:col>20</xdr:col>
      <xdr:colOff>38100</xdr:colOff>
      <xdr:row>59</xdr:row>
      <xdr:rowOff>6058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168635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79503</xdr:rowOff>
    </xdr:from>
    <xdr:to>
      <xdr:col>15</xdr:col>
      <xdr:colOff>101600</xdr:colOff>
      <xdr:row>59</xdr:row>
      <xdr:rowOff>9653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119530</xdr:rowOff>
    </xdr:from>
    <xdr:to>
      <xdr:col>10</xdr:col>
      <xdr:colOff>165100</xdr:colOff>
      <xdr:row>58</xdr:row>
      <xdr:rowOff>49680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40807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63130</xdr:rowOff>
    </xdr:from>
    <xdr:to>
      <xdr:col>6</xdr:col>
      <xdr:colOff>38100</xdr:colOff>
      <xdr:row>58</xdr:row>
      <xdr:rowOff>164730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155857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57496</xdr:rowOff>
    </xdr:from>
    <xdr:to>
      <xdr:col>24</xdr:col>
      <xdr:colOff>63500</xdr:colOff>
      <xdr:row>76</xdr:row>
      <xdr:rowOff>129573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7696"/>
          <a:ext cx="838200" cy="7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103818</xdr:rowOff>
    </xdr:from>
    <xdr:to>
      <xdr:col>19</xdr:col>
      <xdr:colOff>177800</xdr:colOff>
      <xdr:row>76</xdr:row>
      <xdr:rowOff>129573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4018"/>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103818</xdr:rowOff>
    </xdr:from>
    <xdr:to>
      <xdr:col>15</xdr:col>
      <xdr:colOff>50800</xdr:colOff>
      <xdr:row>77</xdr:row>
      <xdr:rowOff>48392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4018"/>
          <a:ext cx="889000" cy="1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48392</xdr:rowOff>
    </xdr:from>
    <xdr:to>
      <xdr:col>10</xdr:col>
      <xdr:colOff>114300</xdr:colOff>
      <xdr:row>77</xdr:row>
      <xdr:rowOff>89134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0042"/>
          <a:ext cx="8890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6696</xdr:rowOff>
    </xdr:from>
    <xdr:to>
      <xdr:col>24</xdr:col>
      <xdr:colOff>114300</xdr:colOff>
      <xdr:row>76</xdr:row>
      <xdr:rowOff>108296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156573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78773</xdr:rowOff>
    </xdr:from>
    <xdr:to>
      <xdr:col>20</xdr:col>
      <xdr:colOff>38100</xdr:colOff>
      <xdr:row>77</xdr:row>
      <xdr:rowOff>8923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53018</xdr:rowOff>
    </xdr:from>
    <xdr:to>
      <xdr:col>15</xdr:col>
      <xdr:colOff>101600</xdr:colOff>
      <xdr:row>76</xdr:row>
      <xdr:rowOff>154618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145745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169042</xdr:rowOff>
    </xdr:from>
    <xdr:to>
      <xdr:col>10</xdr:col>
      <xdr:colOff>165100</xdr:colOff>
      <xdr:row>77</xdr:row>
      <xdr:rowOff>99192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9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38334</xdr:rowOff>
    </xdr:from>
    <xdr:to>
      <xdr:col>6</xdr:col>
      <xdr:colOff>38100</xdr:colOff>
      <xdr:row>77</xdr:row>
      <xdr:rowOff>139934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22456</xdr:rowOff>
    </xdr:from>
    <xdr:to>
      <xdr:col>24</xdr:col>
      <xdr:colOff>63500</xdr:colOff>
      <xdr:row>97</xdr:row>
      <xdr:rowOff>25930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3106"/>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13810</xdr:rowOff>
    </xdr:from>
    <xdr:to>
      <xdr:col>19</xdr:col>
      <xdr:colOff>177800</xdr:colOff>
      <xdr:row>97</xdr:row>
      <xdr:rowOff>22456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44460"/>
          <a:ext cx="889000" cy="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13810</xdr:rowOff>
    </xdr:from>
    <xdr:to>
      <xdr:col>15</xdr:col>
      <xdr:colOff>50800</xdr:colOff>
      <xdr:row>97</xdr:row>
      <xdr:rowOff>45819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4460"/>
          <a:ext cx="889000" cy="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112328</xdr:rowOff>
    </xdr:from>
    <xdr:to>
      <xdr:col>10</xdr:col>
      <xdr:colOff>114300</xdr:colOff>
      <xdr:row>97</xdr:row>
      <xdr:rowOff>45819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71528"/>
          <a:ext cx="889000" cy="10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146580</xdr:rowOff>
    </xdr:from>
    <xdr:to>
      <xdr:col>24</xdr:col>
      <xdr:colOff>114300</xdr:colOff>
      <xdr:row>97</xdr:row>
      <xdr:rowOff>76730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125007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143106</xdr:rowOff>
    </xdr:from>
    <xdr:to>
      <xdr:col>20</xdr:col>
      <xdr:colOff>38100</xdr:colOff>
      <xdr:row>97</xdr:row>
      <xdr:rowOff>73256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64383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134460</xdr:rowOff>
    </xdr:from>
    <xdr:to>
      <xdr:col>15</xdr:col>
      <xdr:colOff>101600</xdr:colOff>
      <xdr:row>97</xdr:row>
      <xdr:rowOff>64610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81137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166469</xdr:rowOff>
    </xdr:from>
    <xdr:to>
      <xdr:col>10</xdr:col>
      <xdr:colOff>165100</xdr:colOff>
      <xdr:row>97</xdr:row>
      <xdr:rowOff>96619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113146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4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61528</xdr:rowOff>
    </xdr:from>
    <xdr:to>
      <xdr:col>6</xdr:col>
      <xdr:colOff>38100</xdr:colOff>
      <xdr:row>96</xdr:row>
      <xdr:rowOff>163128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54465</xdr:rowOff>
    </xdr:from>
    <xdr:to>
      <xdr:col>55</xdr:col>
      <xdr:colOff>0</xdr:colOff>
      <xdr:row>38</xdr:row>
      <xdr:rowOff>64588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69565"/>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54465</xdr:rowOff>
    </xdr:from>
    <xdr:to>
      <xdr:col>50</xdr:col>
      <xdr:colOff>114300</xdr:colOff>
      <xdr:row>38</xdr:row>
      <xdr:rowOff>66874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9565"/>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66874</xdr:rowOff>
    </xdr:from>
    <xdr:to>
      <xdr:col>45</xdr:col>
      <xdr:colOff>177800</xdr:colOff>
      <xdr:row>38</xdr:row>
      <xdr:rowOff>75692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81974"/>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74712</xdr:rowOff>
    </xdr:from>
    <xdr:to>
      <xdr:col>41</xdr:col>
      <xdr:colOff>50800</xdr:colOff>
      <xdr:row>38</xdr:row>
      <xdr:rowOff>75692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8981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163665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0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3665</xdr:rowOff>
    </xdr:from>
    <xdr:to>
      <xdr:col>50</xdr:col>
      <xdr:colOff>165100</xdr:colOff>
      <xdr:row>38</xdr:row>
      <xdr:rowOff>105265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96392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1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16074</xdr:rowOff>
    </xdr:from>
    <xdr:to>
      <xdr:col>46</xdr:col>
      <xdr:colOff>38100</xdr:colOff>
      <xdr:row>38</xdr:row>
      <xdr:rowOff>117674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108801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23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23912</xdr:rowOff>
    </xdr:from>
    <xdr:to>
      <xdr:col>36</xdr:col>
      <xdr:colOff>165100</xdr:colOff>
      <xdr:row>38</xdr:row>
      <xdr:rowOff>125512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116639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137018</xdr:rowOff>
    </xdr:from>
    <xdr:to>
      <xdr:col>55</xdr:col>
      <xdr:colOff>0</xdr:colOff>
      <xdr:row>57</xdr:row>
      <xdr:rowOff>155611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09668"/>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123180</xdr:rowOff>
    </xdr:from>
    <xdr:to>
      <xdr:col>50</xdr:col>
      <xdr:colOff>114300</xdr:colOff>
      <xdr:row>57</xdr:row>
      <xdr:rowOff>155611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5830"/>
          <a:ext cx="889000" cy="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123180</xdr:rowOff>
    </xdr:from>
    <xdr:to>
      <xdr:col>45</xdr:col>
      <xdr:colOff>177800</xdr:colOff>
      <xdr:row>57</xdr:row>
      <xdr:rowOff>144500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5830"/>
          <a:ext cx="8890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144500</xdr:rowOff>
    </xdr:from>
    <xdr:to>
      <xdr:col>41</xdr:col>
      <xdr:colOff>50800</xdr:colOff>
      <xdr:row>57</xdr:row>
      <xdr:rowOff>165684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17150"/>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86218</xdr:rowOff>
    </xdr:from>
    <xdr:to>
      <xdr:col>55</xdr:col>
      <xdr:colOff>50800</xdr:colOff>
      <xdr:row>58</xdr:row>
      <xdr:rowOff>16368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64645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104811</xdr:rowOff>
    </xdr:from>
    <xdr:to>
      <xdr:col>50</xdr:col>
      <xdr:colOff>165100</xdr:colOff>
      <xdr:row>58</xdr:row>
      <xdr:rowOff>34961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26088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72380</xdr:rowOff>
    </xdr:from>
    <xdr:to>
      <xdr:col>46</xdr:col>
      <xdr:colOff>38100</xdr:colOff>
      <xdr:row>58</xdr:row>
      <xdr:rowOff>2530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165107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93700</xdr:rowOff>
    </xdr:from>
    <xdr:to>
      <xdr:col>41</xdr:col>
      <xdr:colOff>101600</xdr:colOff>
      <xdr:row>58</xdr:row>
      <xdr:rowOff>23850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14977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114884</xdr:rowOff>
    </xdr:from>
    <xdr:to>
      <xdr:col>36</xdr:col>
      <xdr:colOff>165100</xdr:colOff>
      <xdr:row>58</xdr:row>
      <xdr:rowOff>45034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36161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73141</xdr:rowOff>
    </xdr:from>
    <xdr:to>
      <xdr:col>55</xdr:col>
      <xdr:colOff>0</xdr:colOff>
      <xdr:row>78</xdr:row>
      <xdr:rowOff>85444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6241"/>
          <a:ext cx="8382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73141</xdr:rowOff>
    </xdr:from>
    <xdr:to>
      <xdr:col>50</xdr:col>
      <xdr:colOff>114300</xdr:colOff>
      <xdr:row>78</xdr:row>
      <xdr:rowOff>75971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624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52476</xdr:rowOff>
    </xdr:from>
    <xdr:to>
      <xdr:col>45</xdr:col>
      <xdr:colOff>177800</xdr:colOff>
      <xdr:row>78</xdr:row>
      <xdr:rowOff>75971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25576"/>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52476</xdr:rowOff>
    </xdr:from>
    <xdr:to>
      <xdr:col>41</xdr:col>
      <xdr:colOff>50800</xdr:colOff>
      <xdr:row>78</xdr:row>
      <xdr:rowOff>87584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5576"/>
          <a:ext cx="889000" cy="3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34644</xdr:rowOff>
    </xdr:from>
    <xdr:to>
      <xdr:col>55</xdr:col>
      <xdr:colOff>50800</xdr:colOff>
      <xdr:row>78</xdr:row>
      <xdr:rowOff>136244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121021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22341</xdr:rowOff>
    </xdr:from>
    <xdr:to>
      <xdr:col>50</xdr:col>
      <xdr:colOff>165100</xdr:colOff>
      <xdr:row>78</xdr:row>
      <xdr:rowOff>123941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115068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25171</xdr:rowOff>
    </xdr:from>
    <xdr:to>
      <xdr:col>46</xdr:col>
      <xdr:colOff>38100</xdr:colOff>
      <xdr:row>78</xdr:row>
      <xdr:rowOff>126771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117898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1676</xdr:rowOff>
    </xdr:from>
    <xdr:to>
      <xdr:col>41</xdr:col>
      <xdr:colOff>101600</xdr:colOff>
      <xdr:row>78</xdr:row>
      <xdr:rowOff>103276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94403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36784</xdr:rowOff>
    </xdr:from>
    <xdr:to>
      <xdr:col>36</xdr:col>
      <xdr:colOff>165100</xdr:colOff>
      <xdr:row>78</xdr:row>
      <xdr:rowOff>138384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88654</xdr:rowOff>
    </xdr:from>
    <xdr:to>
      <xdr:col>55</xdr:col>
      <xdr:colOff>0</xdr:colOff>
      <xdr:row>96</xdr:row>
      <xdr:rowOff>99154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47854"/>
          <a:ext cx="8382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46241</xdr:rowOff>
    </xdr:from>
    <xdr:to>
      <xdr:col>50</xdr:col>
      <xdr:colOff>114300</xdr:colOff>
      <xdr:row>96</xdr:row>
      <xdr:rowOff>88654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05441"/>
          <a:ext cx="8890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143328</xdr:rowOff>
    </xdr:from>
    <xdr:to>
      <xdr:col>45</xdr:col>
      <xdr:colOff>177800</xdr:colOff>
      <xdr:row>96</xdr:row>
      <xdr:rowOff>46241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31078"/>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143328</xdr:rowOff>
    </xdr:from>
    <xdr:to>
      <xdr:col>41</xdr:col>
      <xdr:colOff>50800</xdr:colOff>
      <xdr:row>95</xdr:row>
      <xdr:rowOff>160937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31078"/>
          <a:ext cx="889000" cy="1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48354</xdr:rowOff>
    </xdr:from>
    <xdr:to>
      <xdr:col>55</xdr:col>
      <xdr:colOff>50800</xdr:colOff>
      <xdr:row>96</xdr:row>
      <xdr:rowOff>149954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26781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37854</xdr:rowOff>
    </xdr:from>
    <xdr:to>
      <xdr:col>50</xdr:col>
      <xdr:colOff>165100</xdr:colOff>
      <xdr:row>96</xdr:row>
      <xdr:rowOff>139454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130581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8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166891</xdr:rowOff>
    </xdr:from>
    <xdr:to>
      <xdr:col>46</xdr:col>
      <xdr:colOff>38100</xdr:colOff>
      <xdr:row>96</xdr:row>
      <xdr:rowOff>97041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113568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92528</xdr:rowOff>
    </xdr:from>
    <xdr:to>
      <xdr:col>41</xdr:col>
      <xdr:colOff>101600</xdr:colOff>
      <xdr:row>96</xdr:row>
      <xdr:rowOff>22678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39205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110137</xdr:rowOff>
    </xdr:from>
    <xdr:to>
      <xdr:col>36</xdr:col>
      <xdr:colOff>165100</xdr:colOff>
      <xdr:row>96</xdr:row>
      <xdr:rowOff>40287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56814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163109</xdr:rowOff>
    </xdr:from>
    <xdr:to>
      <xdr:col>85</xdr:col>
      <xdr:colOff>127000</xdr:colOff>
      <xdr:row>36</xdr:row>
      <xdr:rowOff>26291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63859"/>
          <a:ext cx="8382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143838</xdr:rowOff>
    </xdr:from>
    <xdr:to>
      <xdr:col>81</xdr:col>
      <xdr:colOff>50800</xdr:colOff>
      <xdr:row>35</xdr:row>
      <xdr:rowOff>163109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44588"/>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168595</xdr:rowOff>
    </xdr:from>
    <xdr:to>
      <xdr:col>76</xdr:col>
      <xdr:colOff>114300</xdr:colOff>
      <xdr:row>35</xdr:row>
      <xdr:rowOff>143838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97895"/>
          <a:ext cx="889000" cy="14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168595</xdr:rowOff>
    </xdr:from>
    <xdr:to>
      <xdr:col>71</xdr:col>
      <xdr:colOff>177800</xdr:colOff>
      <xdr:row>35</xdr:row>
      <xdr:rowOff>153690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97895"/>
          <a:ext cx="889000" cy="15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146941</xdr:rowOff>
    </xdr:from>
    <xdr:to>
      <xdr:col>85</xdr:col>
      <xdr:colOff>177800</xdr:colOff>
      <xdr:row>36</xdr:row>
      <xdr:rowOff>77091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125368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112309</xdr:rowOff>
    </xdr:from>
    <xdr:to>
      <xdr:col>81</xdr:col>
      <xdr:colOff>101600</xdr:colOff>
      <xdr:row>36</xdr:row>
      <xdr:rowOff>42459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33586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93038</xdr:rowOff>
    </xdr:from>
    <xdr:to>
      <xdr:col>76</xdr:col>
      <xdr:colOff>165100</xdr:colOff>
      <xdr:row>36</xdr:row>
      <xdr:rowOff>23188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117795</xdr:rowOff>
    </xdr:from>
    <xdr:to>
      <xdr:col>72</xdr:col>
      <xdr:colOff>38100</xdr:colOff>
      <xdr:row>35</xdr:row>
      <xdr:rowOff>47945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64472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2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102890</xdr:rowOff>
    </xdr:from>
    <xdr:to>
      <xdr:col>67</xdr:col>
      <xdr:colOff>101600</xdr:colOff>
      <xdr:row>36</xdr:row>
      <xdr:rowOff>33040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128137</xdr:rowOff>
    </xdr:from>
    <xdr:to>
      <xdr:col>85</xdr:col>
      <xdr:colOff>127000</xdr:colOff>
      <xdr:row>56</xdr:row>
      <xdr:rowOff>134090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29337"/>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128137</xdr:rowOff>
    </xdr:from>
    <xdr:to>
      <xdr:col>81</xdr:col>
      <xdr:colOff>50800</xdr:colOff>
      <xdr:row>56</xdr:row>
      <xdr:rowOff>156420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9337"/>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120269</xdr:rowOff>
    </xdr:from>
    <xdr:to>
      <xdr:col>76</xdr:col>
      <xdr:colOff>114300</xdr:colOff>
      <xdr:row>56</xdr:row>
      <xdr:rowOff>156420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21469"/>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100289</xdr:rowOff>
    </xdr:from>
    <xdr:to>
      <xdr:col>71</xdr:col>
      <xdr:colOff>177800</xdr:colOff>
      <xdr:row>56</xdr:row>
      <xdr:rowOff>120269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01489"/>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83290</xdr:rowOff>
    </xdr:from>
    <xdr:to>
      <xdr:col>85</xdr:col>
      <xdr:colOff>177800</xdr:colOff>
      <xdr:row>57</xdr:row>
      <xdr:rowOff>13440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106167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3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77337</xdr:rowOff>
    </xdr:from>
    <xdr:to>
      <xdr:col>81</xdr:col>
      <xdr:colOff>101600</xdr:colOff>
      <xdr:row>57</xdr:row>
      <xdr:rowOff>7487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24014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105620</xdr:rowOff>
    </xdr:from>
    <xdr:to>
      <xdr:col>76</xdr:col>
      <xdr:colOff>165100</xdr:colOff>
      <xdr:row>57</xdr:row>
      <xdr:rowOff>35770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52297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69469</xdr:rowOff>
    </xdr:from>
    <xdr:to>
      <xdr:col>72</xdr:col>
      <xdr:colOff>38100</xdr:colOff>
      <xdr:row>56</xdr:row>
      <xdr:rowOff>171069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16146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49489</xdr:rowOff>
    </xdr:from>
    <xdr:to>
      <xdr:col>67</xdr:col>
      <xdr:colOff>101600</xdr:colOff>
      <xdr:row>56</xdr:row>
      <xdr:rowOff>151089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167616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2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34849</xdr:rowOff>
    </xdr:from>
    <xdr:to>
      <xdr:col>85</xdr:col>
      <xdr:colOff>127000</xdr:colOff>
      <xdr:row>79</xdr:row>
      <xdr:rowOff>38100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9399"/>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38100</xdr:rowOff>
    </xdr:from>
    <xdr:to>
      <xdr:col>81</xdr:col>
      <xdr:colOff>50800</xdr:colOff>
      <xdr:row>79</xdr:row>
      <xdr:rowOff>38139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2650"/>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38139</xdr:rowOff>
    </xdr:from>
    <xdr:to>
      <xdr:col>76</xdr:col>
      <xdr:colOff>114300</xdr:colOff>
      <xdr:row>79</xdr:row>
      <xdr:rowOff>41033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2689"/>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162040</xdr:rowOff>
    </xdr:from>
    <xdr:to>
      <xdr:col>71</xdr:col>
      <xdr:colOff>177800</xdr:colOff>
      <xdr:row>79</xdr:row>
      <xdr:rowOff>41033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35140"/>
          <a:ext cx="8890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155499</xdr:rowOff>
    </xdr:from>
    <xdr:to>
      <xdr:col>85</xdr:col>
      <xdr:colOff>177800</xdr:colOff>
      <xdr:row>79</xdr:row>
      <xdr:rowOff>85649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70426</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80027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158789</xdr:rowOff>
    </xdr:from>
    <xdr:to>
      <xdr:col>76</xdr:col>
      <xdr:colOff>165100</xdr:colOff>
      <xdr:row>79</xdr:row>
      <xdr:rowOff>88939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80066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4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161683</xdr:rowOff>
    </xdr:from>
    <xdr:to>
      <xdr:col>72</xdr:col>
      <xdr:colOff>38100</xdr:colOff>
      <xdr:row>79</xdr:row>
      <xdr:rowOff>91833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82960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111240</xdr:rowOff>
    </xdr:from>
    <xdr:to>
      <xdr:col>67</xdr:col>
      <xdr:colOff>101600</xdr:colOff>
      <xdr:row>79</xdr:row>
      <xdr:rowOff>41390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32517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19052</xdr:rowOff>
    </xdr:from>
    <xdr:to>
      <xdr:col>85</xdr:col>
      <xdr:colOff>127000</xdr:colOff>
      <xdr:row>98</xdr:row>
      <xdr:rowOff>20772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21152"/>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19052</xdr:rowOff>
    </xdr:from>
    <xdr:to>
      <xdr:col>81</xdr:col>
      <xdr:colOff>50800</xdr:colOff>
      <xdr:row>98</xdr:row>
      <xdr:rowOff>21330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21152"/>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21330</xdr:rowOff>
    </xdr:from>
    <xdr:to>
      <xdr:col>76</xdr:col>
      <xdr:colOff>114300</xdr:colOff>
      <xdr:row>98</xdr:row>
      <xdr:rowOff>28766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343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27544</xdr:rowOff>
    </xdr:from>
    <xdr:to>
      <xdr:col>71</xdr:col>
      <xdr:colOff>177800</xdr:colOff>
      <xdr:row>98</xdr:row>
      <xdr:rowOff>28766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29644"/>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141422</xdr:rowOff>
    </xdr:from>
    <xdr:to>
      <xdr:col>85</xdr:col>
      <xdr:colOff>177800</xdr:colOff>
      <xdr:row>98</xdr:row>
      <xdr:rowOff>71572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139702</xdr:rowOff>
    </xdr:from>
    <xdr:to>
      <xdr:col>81</xdr:col>
      <xdr:colOff>101600</xdr:colOff>
      <xdr:row>98</xdr:row>
      <xdr:rowOff>69852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60979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141980</xdr:rowOff>
    </xdr:from>
    <xdr:to>
      <xdr:col>76</xdr:col>
      <xdr:colOff>165100</xdr:colOff>
      <xdr:row>98</xdr:row>
      <xdr:rowOff>72130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63257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149416</xdr:rowOff>
    </xdr:from>
    <xdr:to>
      <xdr:col>72</xdr:col>
      <xdr:colOff>38100</xdr:colOff>
      <xdr:row>98</xdr:row>
      <xdr:rowOff>79566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148194</xdr:rowOff>
    </xdr:from>
    <xdr:to>
      <xdr:col>67</xdr:col>
      <xdr:colOff>101600</xdr:colOff>
      <xdr:row>98</xdr:row>
      <xdr:rowOff>78344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69471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類似団体と比較し教育費が高くなっており、それ以外については低くなっている。なお、教育費が今年度において住民一人当たりのコストが類似団体より高くなっている主な理由は、</a:t>
          </a:r>
          <a:r>
            <a:rPr lang="ja-JP" altLang="en-US"/>
            <a:t>味間小学校の外壁等改修工事</a:t>
          </a:r>
          <a:r>
            <a:rPr kumimoji="1" lang="ja-JP" altLang="ja-JP" sz="1100">
              <a:solidFill>
                <a:schemeClr val="dk1"/>
              </a:solidFill>
              <a:effectLst/>
              <a:latin typeface="+mn-lt"/>
              <a:ea typeface="+mn-ea"/>
              <a:cs typeface="+mn-cs"/>
            </a:rPr>
            <a:t>の実施</a:t>
          </a:r>
          <a:r>
            <a:rPr kumimoji="1" lang="ja-JP" altLang="en-US" sz="1100">
              <a:solidFill>
                <a:schemeClr val="dk1"/>
              </a:solidFill>
              <a:effectLst/>
              <a:latin typeface="+mn-lt"/>
              <a:ea typeface="+mn-ea"/>
              <a:cs typeface="+mn-cs"/>
            </a:rPr>
            <a:t>や</a:t>
          </a:r>
          <a:r>
            <a:rPr lang="ja-JP" altLang="en-US"/>
            <a:t>医療的ケア看護職員カバーリング事業の増など</a:t>
          </a:r>
          <a:endParaRPr lang="en-US" altLang="ja-JP"/>
        </a:p>
        <a:p>
          <a:r>
            <a:rPr kumimoji="1" lang="ja-JP" altLang="ja-JP" sz="1100">
              <a:solidFill>
                <a:schemeClr val="dk1"/>
              </a:solidFill>
              <a:effectLst/>
              <a:latin typeface="+mn-lt"/>
              <a:ea typeface="+mn-ea"/>
              <a:cs typeface="+mn-cs"/>
            </a:rPr>
            <a:t>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財政調整基金残高の標準財政規模に占める割合は前年度に比べ</a:t>
          </a:r>
          <a:r>
            <a:rPr kumimoji="1" lang="en-US" altLang="ja-JP" sz="1100">
              <a:solidFill>
                <a:schemeClr val="tx1"/>
              </a:solidFill>
              <a:effectLst/>
              <a:latin typeface="+mn-lt"/>
              <a:ea typeface="+mn-ea"/>
              <a:cs typeface="+mn-cs"/>
            </a:rPr>
            <a:t>1.12</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en-US" altLang="ja-JP" sz="1100">
              <a:solidFill>
                <a:schemeClr val="tx1"/>
              </a:solidFill>
              <a:effectLst/>
              <a:latin typeface="+mn-lt"/>
              <a:ea typeface="+mn-ea"/>
              <a:cs typeface="+mn-cs"/>
            </a:rPr>
            <a:t>12.37</a:t>
          </a:r>
          <a:r>
            <a:rPr kumimoji="1" lang="ja-JP" altLang="ja-JP" sz="1100">
              <a:solidFill>
                <a:schemeClr val="tx1"/>
              </a:solidFill>
              <a:effectLst/>
              <a:latin typeface="+mn-lt"/>
              <a:ea typeface="+mn-ea"/>
              <a:cs typeface="+mn-cs"/>
            </a:rPr>
            <a:t>％となった。</a:t>
          </a:r>
          <a:r>
            <a:rPr kumimoji="1" lang="ja-JP" altLang="en-US" sz="1100">
              <a:solidFill>
                <a:schemeClr val="tx1"/>
              </a:solidFill>
              <a:effectLst/>
              <a:latin typeface="+mn-lt"/>
              <a:ea typeface="+mn-ea"/>
              <a:cs typeface="+mn-cs"/>
            </a:rPr>
            <a:t>包括算定経費</a:t>
          </a:r>
          <a:r>
            <a:rPr kumimoji="1" lang="ja-JP" altLang="ja-JP" sz="1100">
              <a:solidFill>
                <a:schemeClr val="tx1"/>
              </a:solidFill>
              <a:effectLst/>
              <a:latin typeface="+mn-lt"/>
              <a:ea typeface="+mn-ea"/>
              <a:cs typeface="+mn-cs"/>
            </a:rPr>
            <a:t>及び臨時財政対策債償還基金費の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に伴い普通交付税等が</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となったことにより標準財政規模が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、また</a:t>
          </a:r>
          <a:r>
            <a:rPr lang="ja-JP" altLang="ja-JP" sz="1100">
              <a:solidFill>
                <a:schemeClr val="dk1"/>
              </a:solidFill>
              <a:effectLst/>
              <a:latin typeface="+mn-lt"/>
              <a:ea typeface="+mn-ea"/>
              <a:cs typeface="+mn-cs"/>
            </a:rPr>
            <a:t>収支不足のため財政調整基金を取り崩した</a:t>
          </a:r>
          <a:r>
            <a:rPr kumimoji="1" lang="ja-JP" altLang="ja-JP" sz="1100">
              <a:solidFill>
                <a:schemeClr val="tx1"/>
              </a:solidFill>
              <a:effectLst/>
              <a:latin typeface="+mn-lt"/>
              <a:ea typeface="+mn-ea"/>
              <a:cs typeface="+mn-cs"/>
            </a:rPr>
            <a:t>ことによる。</a:t>
          </a:r>
          <a:r>
            <a:rPr kumimoji="1" lang="ja-JP" altLang="ja-JP" sz="1100">
              <a:solidFill>
                <a:schemeClr val="dk1"/>
              </a:solidFill>
              <a:effectLst/>
              <a:latin typeface="+mn-lt"/>
              <a:ea typeface="+mn-ea"/>
              <a:cs typeface="+mn-cs"/>
            </a:rPr>
            <a:t>財政調整基金の残を確保するため、</a:t>
          </a:r>
          <a:r>
            <a:rPr lang="ja-JP" altLang="ja-JP" sz="1100">
              <a:solidFill>
                <a:schemeClr val="dk1"/>
              </a:solidFill>
              <a:effectLst/>
              <a:latin typeface="+mn-lt"/>
              <a:ea typeface="+mn-ea"/>
              <a:cs typeface="+mn-cs"/>
            </a:rPr>
            <a:t>財政のスリム化や財源確保に取り組</a:t>
          </a:r>
          <a:r>
            <a:rPr lang="ja-JP" altLang="en-US" sz="1100">
              <a:solidFill>
                <a:schemeClr val="dk1"/>
              </a:solidFill>
              <a:effectLst/>
              <a:latin typeface="+mn-lt"/>
              <a:ea typeface="+mn-ea"/>
              <a:cs typeface="+mn-cs"/>
            </a:rPr>
            <a:t>む。</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全ての会計で黒字の決算となっている。その他の会計は住宅資金特別会計及び農業共済事業会計であり、令和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年度より一般会計に統合となった。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23649586</v>
      </c>
      <c r="BO4" s="436"/>
      <c r="BP4" s="436"/>
      <c r="BQ4" s="436"/>
      <c r="BR4" s="436"/>
      <c r="BS4" s="436"/>
      <c r="BT4" s="436"/>
      <c r="BU4" s="437"/>
      <c r="BV4" s="435">
        <v>23384826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v>
      </c>
      <c r="CU4" s="576"/>
      <c r="CV4" s="576"/>
      <c r="CW4" s="576"/>
      <c r="CX4" s="576"/>
      <c r="CY4" s="576"/>
      <c r="CZ4" s="576"/>
      <c r="DA4" s="577"/>
      <c r="DB4" s="575">
        <v>2.2999999999999998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23359932</v>
      </c>
      <c r="BO5" s="407"/>
      <c r="BP5" s="407"/>
      <c r="BQ5" s="407"/>
      <c r="BR5" s="407"/>
      <c r="BS5" s="407"/>
      <c r="BT5" s="407"/>
      <c r="BU5" s="408"/>
      <c r="BV5" s="406">
        <v>22937532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94.9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289654</v>
      </c>
      <c r="BO6" s="407"/>
      <c r="BP6" s="407"/>
      <c r="BQ6" s="407"/>
      <c r="BR6" s="407"/>
      <c r="BS6" s="407"/>
      <c r="BT6" s="407"/>
      <c r="BU6" s="408"/>
      <c r="BV6" s="406">
        <v>447294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93.6</v>
      </c>
      <c r="CU6" s="550"/>
      <c r="CV6" s="550"/>
      <c r="CW6" s="550"/>
      <c r="CX6" s="550"/>
      <c r="CY6" s="550"/>
      <c r="CZ6" s="550"/>
      <c r="DA6" s="551"/>
      <c r="DB6" s="549">
        <v>96.2</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32614</v>
      </c>
      <c r="BO7" s="407"/>
      <c r="BP7" s="407"/>
      <c r="BQ7" s="407"/>
      <c r="BR7" s="407"/>
      <c r="BS7" s="407"/>
      <c r="BT7" s="407"/>
      <c r="BU7" s="408"/>
      <c r="BV7" s="406">
        <v>132150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13897288</v>
      </c>
      <c r="CU7" s="407"/>
      <c r="CV7" s="407"/>
      <c r="CW7" s="407"/>
      <c r="CX7" s="407"/>
      <c r="CY7" s="407"/>
      <c r="CZ7" s="407"/>
      <c r="DA7" s="408"/>
      <c r="DB7" s="406">
        <v>13820067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257040</v>
      </c>
      <c r="BO8" s="407"/>
      <c r="BP8" s="407"/>
      <c r="BQ8" s="407"/>
      <c r="BR8" s="407"/>
      <c r="BS8" s="407"/>
      <c r="BT8" s="407"/>
      <c r="BU8" s="408"/>
      <c r="BV8" s="406">
        <v>315144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0.41</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39611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-58104</v>
      </c>
      <c r="BO9" s="407"/>
      <c r="BP9" s="407"/>
      <c r="BQ9" s="407"/>
      <c r="BR9" s="407"/>
      <c r="BS9" s="407"/>
      <c r="BT9" s="407"/>
      <c r="BU9" s="408"/>
      <c r="BV9" s="406">
        <v>-185740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12.4</v>
      </c>
      <c r="CU9" s="404"/>
      <c r="CV9" s="404"/>
      <c r="CW9" s="404"/>
      <c r="CX9" s="404"/>
      <c r="CY9" s="404"/>
      <c r="CZ9" s="404"/>
      <c r="DA9" s="405"/>
      <c r="DB9" s="403">
        <v>12.7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41490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155</v>
      </c>
      <c r="BO10" s="407"/>
      <c r="BP10" s="407"/>
      <c r="BQ10" s="407"/>
      <c r="BR10" s="407"/>
      <c r="BS10" s="407"/>
      <c r="BT10" s="407"/>
      <c r="BU10" s="408"/>
      <c r="BV10" s="406">
        <v>222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2700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39647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302699</v>
      </c>
      <c r="BO12" s="407"/>
      <c r="BP12" s="407"/>
      <c r="BQ12" s="407"/>
      <c r="BR12" s="407"/>
      <c r="BS12" s="407"/>
      <c r="BT12" s="407"/>
      <c r="BU12" s="408"/>
      <c r="BV12" s="406">
        <v>300000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38592</v>
      </c>
      <c r="S13" s="494"/>
      <c r="T13" s="494"/>
      <c r="U13" s="494"/>
      <c r="V13" s="495"/>
      <c r="W13" s="496" t="s">
        <v>131</v>
      </c>
      <c r="X13" s="392"/>
      <c r="Y13" s="392"/>
      <c r="Z13" s="392"/>
      <c r="AA13" s="392"/>
      <c r="AB13" s="393"/>
      <c r="AC13" s="359">
        <v>2172</v>
      </c>
      <c r="AD13" s="360"/>
      <c r="AE13" s="360"/>
      <c r="AF13" s="360"/>
      <c r="AG13" s="361"/>
      <c r="AH13" s="359">
        <v>2454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-357948</v>
      </c>
      <c r="BO13" s="407"/>
      <c r="BP13" s="407"/>
      <c r="BQ13" s="407"/>
      <c r="BR13" s="407"/>
      <c r="BS13" s="407"/>
      <c r="BT13" s="407"/>
      <c r="BU13" s="408"/>
      <c r="BV13" s="406">
        <v>-485518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15.4</v>
      </c>
      <c r="CU13" s="404"/>
      <c r="CV13" s="404"/>
      <c r="CW13" s="404"/>
      <c r="CX13" s="404"/>
      <c r="CY13" s="404"/>
      <c r="CZ13" s="404"/>
      <c r="DA13" s="405"/>
      <c r="DB13" s="403">
        <v>15.3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39923</v>
      </c>
      <c r="S14" s="494"/>
      <c r="T14" s="494"/>
      <c r="U14" s="494"/>
      <c r="V14" s="495"/>
      <c r="W14" s="497"/>
      <c r="X14" s="395"/>
      <c r="Y14" s="395"/>
      <c r="Z14" s="395"/>
      <c r="AA14" s="395"/>
      <c r="AB14" s="396"/>
      <c r="AC14" s="486">
        <v>11.3</v>
      </c>
      <c r="AD14" s="487"/>
      <c r="AE14" s="487"/>
      <c r="AF14" s="487"/>
      <c r="AG14" s="488"/>
      <c r="AH14" s="486">
        <v>12.1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76.099999999999994</v>
      </c>
      <c r="CU14" s="504"/>
      <c r="CV14" s="504"/>
      <c r="CW14" s="504"/>
      <c r="CX14" s="504"/>
      <c r="CY14" s="504"/>
      <c r="CZ14" s="504"/>
      <c r="DA14" s="505"/>
      <c r="DB14" s="503">
        <v>92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38911</v>
      </c>
      <c r="S15" s="494"/>
      <c r="T15" s="494"/>
      <c r="U15" s="494"/>
      <c r="V15" s="495"/>
      <c r="W15" s="496" t="s">
        <v>137</v>
      </c>
      <c r="X15" s="392"/>
      <c r="Y15" s="392"/>
      <c r="Z15" s="392"/>
      <c r="AA15" s="392"/>
      <c r="AB15" s="393"/>
      <c r="AC15" s="359">
        <v>5276</v>
      </c>
      <c r="AD15" s="360"/>
      <c r="AE15" s="360"/>
      <c r="AF15" s="360"/>
      <c r="AG15" s="361"/>
      <c r="AH15" s="359">
        <v>5464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5146643</v>
      </c>
      <c r="BO15" s="436"/>
      <c r="BP15" s="436"/>
      <c r="BQ15" s="436"/>
      <c r="BR15" s="436"/>
      <c r="BS15" s="436"/>
      <c r="BT15" s="436"/>
      <c r="BU15" s="437"/>
      <c r="BV15" s="435">
        <v>5137452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27.4</v>
      </c>
      <c r="AD16" s="487"/>
      <c r="AE16" s="487"/>
      <c r="AF16" s="487"/>
      <c r="AG16" s="488"/>
      <c r="AH16" s="486">
        <v>26.8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12498254</v>
      </c>
      <c r="BO16" s="407"/>
      <c r="BP16" s="407"/>
      <c r="BQ16" s="407"/>
      <c r="BR16" s="407"/>
      <c r="BS16" s="407"/>
      <c r="BT16" s="407"/>
      <c r="BU16" s="408"/>
      <c r="BV16" s="406">
        <v>12274775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11802</v>
      </c>
      <c r="AD17" s="360"/>
      <c r="AE17" s="360"/>
      <c r="AF17" s="360"/>
      <c r="AG17" s="361"/>
      <c r="AH17" s="359">
        <v>12446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6458608</v>
      </c>
      <c r="BO17" s="407"/>
      <c r="BP17" s="407"/>
      <c r="BQ17" s="407"/>
      <c r="BR17" s="407"/>
      <c r="BS17" s="407"/>
      <c r="BT17" s="407"/>
      <c r="BU17" s="408"/>
      <c r="BV17" s="406">
        <v>6463003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377.59</v>
      </c>
      <c r="M18" s="459"/>
      <c r="N18" s="459"/>
      <c r="O18" s="459"/>
      <c r="P18" s="459"/>
      <c r="Q18" s="459"/>
      <c r="R18" s="460"/>
      <c r="S18" s="460"/>
      <c r="T18" s="460"/>
      <c r="U18" s="460"/>
      <c r="V18" s="461"/>
      <c r="W18" s="477"/>
      <c r="X18" s="478"/>
      <c r="Y18" s="478"/>
      <c r="Z18" s="478"/>
      <c r="AA18" s="478"/>
      <c r="AB18" s="502"/>
      <c r="AC18" s="376">
        <v>61.3</v>
      </c>
      <c r="AD18" s="377"/>
      <c r="AE18" s="377"/>
      <c r="AF18" s="377"/>
      <c r="AG18" s="462"/>
      <c r="AH18" s="376">
        <v>61.1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13190803</v>
      </c>
      <c r="BO18" s="407"/>
      <c r="BP18" s="407"/>
      <c r="BQ18" s="407"/>
      <c r="BR18" s="407"/>
      <c r="BS18" s="407"/>
      <c r="BT18" s="407"/>
      <c r="BU18" s="408"/>
      <c r="BV18" s="406">
        <v>13189986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16258796</v>
      </c>
      <c r="BO19" s="407"/>
      <c r="BP19" s="407"/>
      <c r="BQ19" s="407"/>
      <c r="BR19" s="407"/>
      <c r="BS19" s="407"/>
      <c r="BT19" s="407"/>
      <c r="BU19" s="408"/>
      <c r="BV19" s="406">
        <v>16123052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15605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16679755</v>
      </c>
      <c r="BO22" s="436"/>
      <c r="BP22" s="436"/>
      <c r="BQ22" s="436"/>
      <c r="BR22" s="436"/>
      <c r="BS22" s="436"/>
      <c r="BT22" s="436"/>
      <c r="BU22" s="437"/>
      <c r="BV22" s="435">
        <v>17701296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13707696</v>
      </c>
      <c r="BO23" s="407"/>
      <c r="BP23" s="407"/>
      <c r="BQ23" s="407"/>
      <c r="BR23" s="407"/>
      <c r="BS23" s="407"/>
      <c r="BT23" s="407"/>
      <c r="BU23" s="408"/>
      <c r="BV23" s="406">
        <v>14324263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5859</v>
      </c>
      <c r="R24" s="360"/>
      <c r="S24" s="360"/>
      <c r="T24" s="360"/>
      <c r="U24" s="360"/>
      <c r="V24" s="361"/>
      <c r="W24" s="449"/>
      <c r="X24" s="386"/>
      <c r="Y24" s="387"/>
      <c r="Z24" s="362" t="s">
        <v>162</v>
      </c>
      <c r="AA24" s="363"/>
      <c r="AB24" s="363"/>
      <c r="AC24" s="363"/>
      <c r="AD24" s="363"/>
      <c r="AE24" s="363"/>
      <c r="AF24" s="363"/>
      <c r="AG24" s="364"/>
      <c r="AH24" s="359">
        <v>410</v>
      </c>
      <c r="AI24" s="360"/>
      <c r="AJ24" s="360"/>
      <c r="AK24" s="360"/>
      <c r="AL24" s="361"/>
      <c r="AM24" s="359">
        <v>1312000</v>
      </c>
      <c r="AN24" s="360"/>
      <c r="AO24" s="360"/>
      <c r="AP24" s="360"/>
      <c r="AQ24" s="360"/>
      <c r="AR24" s="361"/>
      <c r="AS24" s="359">
        <v>3200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8695281</v>
      </c>
      <c r="BO24" s="407"/>
      <c r="BP24" s="407"/>
      <c r="BQ24" s="407"/>
      <c r="BR24" s="407"/>
      <c r="BS24" s="407"/>
      <c r="BT24" s="407"/>
      <c r="BU24" s="408"/>
      <c r="BV24" s="406">
        <v>8938497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5994</v>
      </c>
      <c r="R25" s="360"/>
      <c r="S25" s="360"/>
      <c r="T25" s="360"/>
      <c r="U25" s="360"/>
      <c r="V25" s="361"/>
      <c r="W25" s="449"/>
      <c r="X25" s="386"/>
      <c r="Y25" s="387"/>
      <c r="Z25" s="362" t="s">
        <v>165</v>
      </c>
      <c r="AA25" s="363"/>
      <c r="AB25" s="363"/>
      <c r="AC25" s="363"/>
      <c r="AD25" s="363"/>
      <c r="AE25" s="363"/>
      <c r="AF25" s="363"/>
      <c r="AG25" s="364"/>
      <c r="AH25" s="359">
        <v>67</v>
      </c>
      <c r="AI25" s="360"/>
      <c r="AJ25" s="360"/>
      <c r="AK25" s="360"/>
      <c r="AL25" s="361"/>
      <c r="AM25" s="359">
        <v>211385</v>
      </c>
      <c r="AN25" s="360"/>
      <c r="AO25" s="360"/>
      <c r="AP25" s="360"/>
      <c r="AQ25" s="360"/>
      <c r="AR25" s="361"/>
      <c r="AS25" s="359">
        <v>3155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278606</v>
      </c>
      <c r="BO25" s="436"/>
      <c r="BP25" s="436"/>
      <c r="BQ25" s="436"/>
      <c r="BR25" s="436"/>
      <c r="BS25" s="436"/>
      <c r="BT25" s="436"/>
      <c r="BU25" s="437"/>
      <c r="BV25" s="435">
        <v>163790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5508</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32552</v>
      </c>
      <c r="AN26" s="360"/>
      <c r="AO26" s="360"/>
      <c r="AP26" s="360"/>
      <c r="AQ26" s="360"/>
      <c r="AR26" s="361"/>
      <c r="AS26" s="359">
        <v>2504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4750</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89694</v>
      </c>
      <c r="AN27" s="360"/>
      <c r="AO27" s="360"/>
      <c r="AP27" s="360"/>
      <c r="AQ27" s="360"/>
      <c r="AR27" s="361"/>
      <c r="AS27" s="359">
        <v>2718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140000</v>
      </c>
      <c r="BO27" s="441"/>
      <c r="BP27" s="441"/>
      <c r="BQ27" s="441"/>
      <c r="BR27" s="441"/>
      <c r="BS27" s="441"/>
      <c r="BT27" s="441"/>
      <c r="BU27" s="442"/>
      <c r="BV27" s="440">
        <v>140000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3850</v>
      </c>
      <c r="R28" s="360"/>
      <c r="S28" s="360"/>
      <c r="T28" s="360"/>
      <c r="U28" s="360"/>
      <c r="V28" s="361"/>
      <c r="W28" s="449"/>
      <c r="X28" s="386"/>
      <c r="Y28" s="387"/>
      <c r="Z28" s="362" t="s">
        <v>174</v>
      </c>
      <c r="AA28" s="363"/>
      <c r="AB28" s="363"/>
      <c r="AC28" s="363"/>
      <c r="AD28" s="363"/>
      <c r="AE28" s="363"/>
      <c r="AF28" s="363"/>
      <c r="AG28" s="364"/>
      <c r="AH28" s="359">
        <v>7</v>
      </c>
      <c r="AI28" s="360"/>
      <c r="AJ28" s="360"/>
      <c r="AK28" s="360"/>
      <c r="AL28" s="361"/>
      <c r="AM28" s="359">
        <v>11452</v>
      </c>
      <c r="AN28" s="360"/>
      <c r="AO28" s="360"/>
      <c r="AP28" s="360"/>
      <c r="AQ28" s="360"/>
      <c r="AR28" s="361"/>
      <c r="AS28" s="359">
        <v>1636</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1719581</v>
      </c>
      <c r="BO28" s="436"/>
      <c r="BP28" s="436"/>
      <c r="BQ28" s="436"/>
      <c r="BR28" s="436"/>
      <c r="BS28" s="436"/>
      <c r="BT28" s="436"/>
      <c r="BU28" s="437"/>
      <c r="BV28" s="435">
        <v>1864125</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16</v>
      </c>
      <c r="M29" s="360"/>
      <c r="N29" s="360"/>
      <c r="O29" s="360"/>
      <c r="P29" s="361"/>
      <c r="Q29" s="359">
        <v>3500</v>
      </c>
      <c r="R29" s="360"/>
      <c r="S29" s="360"/>
      <c r="T29" s="360"/>
      <c r="U29" s="360"/>
      <c r="V29" s="361"/>
      <c r="W29" s="450"/>
      <c r="X29" s="451"/>
      <c r="Y29" s="452"/>
      <c r="Z29" s="362" t="s">
        <v>177</v>
      </c>
      <c r="AA29" s="363"/>
      <c r="AB29" s="363"/>
      <c r="AC29" s="363"/>
      <c r="AD29" s="363"/>
      <c r="AE29" s="363"/>
      <c r="AF29" s="363"/>
      <c r="AG29" s="364"/>
      <c r="AH29" s="359">
        <v>450</v>
      </c>
      <c r="AI29" s="360"/>
      <c r="AJ29" s="360"/>
      <c r="AK29" s="360"/>
      <c r="AL29" s="361"/>
      <c r="AM29" s="359">
        <v>1413146</v>
      </c>
      <c r="AN29" s="360"/>
      <c r="AO29" s="360"/>
      <c r="AP29" s="360"/>
      <c r="AQ29" s="360"/>
      <c r="AR29" s="361"/>
      <c r="AS29" s="359">
        <v>3140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545658</v>
      </c>
      <c r="BO29" s="407"/>
      <c r="BP29" s="407"/>
      <c r="BQ29" s="407"/>
      <c r="BR29" s="407"/>
      <c r="BS29" s="407"/>
      <c r="BT29" s="407"/>
      <c r="BU29" s="408"/>
      <c r="BV29" s="406">
        <v>535958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2226335</v>
      </c>
      <c r="BO30" s="441"/>
      <c r="BP30" s="441"/>
      <c r="BQ30" s="441"/>
      <c r="BR30" s="441"/>
      <c r="BS30" s="441"/>
      <c r="BT30" s="441"/>
      <c r="BU30" s="442"/>
      <c r="BV30" s="440">
        <v>2397057</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兵庫県市町村職員退職手当組合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12</v>
      </c>
      <c r="CP34" s="354"/>
      <c r="CQ34" s="355" t="str">
        <f>IF('各会計、関係団体の財政状況及び健全化判断比率'!BS7="","",'各会計、関係団体の財政状況及び健全化判断比率'!BS7)</f>
        <v>アクト篠山</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兵庫県町議会議員公務災害補償組合</v>
      </c>
      <c r="BZ35" s="355"/>
      <c r="CA35" s="355"/>
      <c r="CB35" s="355"/>
      <c r="CC35" s="355"/>
      <c r="CD35" s="355"/>
      <c r="CE35" s="355"/>
      <c r="CF35" s="355"/>
      <c r="CG35" s="355"/>
      <c r="CH35" s="355"/>
      <c r="CI35" s="355"/>
      <c r="CJ35" s="355"/>
      <c r="CK35" s="355"/>
      <c r="CL35" s="355"/>
      <c r="CM35" s="355"/>
      <c r="CN35" s="175"/>
      <c r="CO35" s="354">
        <f t="shared" ref="CO35:CO43" si="3">IF(CQ35="","",CO34+1)</f>
        <v>13</v>
      </c>
      <c r="CP35" s="354"/>
      <c r="CQ35" s="355" t="str">
        <f>IF('各会計、関係団体の財政状況及び健全化判断比率'!BS8="","",'各会計、関係団体の財政状況及び健全化判断比率'!BS8)</f>
        <v>グリーンファームささやま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丹波少年自然の家事務組合</v>
      </c>
      <c r="BZ36" s="355"/>
      <c r="CA36" s="355"/>
      <c r="CB36" s="355"/>
      <c r="CC36" s="355"/>
      <c r="CD36" s="355"/>
      <c r="CE36" s="355"/>
      <c r="CF36" s="355"/>
      <c r="CG36" s="355"/>
      <c r="CH36" s="355"/>
      <c r="CI36" s="355"/>
      <c r="CJ36" s="355"/>
      <c r="CK36" s="355"/>
      <c r="CL36" s="355"/>
      <c r="CM36" s="355"/>
      <c r="CN36" s="175"/>
      <c r="CO36" s="354">
        <f t="shared" si="3"/>
        <v>14</v>
      </c>
      <c r="CP36" s="354"/>
      <c r="CQ36" s="355" t="str">
        <f>IF('各会計、関係団体の財政状況及び健全化判断比率'!BS9="","",'各会計、関係団体の財政状況及び健全化判断比率'!BS9)</f>
        <v>夢こんだ</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兵庫県後期高齢者医療広域連合（一般会計）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兵庫県後期高齢者医療広域連合（特別会計）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cjnJ2oPCGXsp+4TQbn3Z8FCSgHLZLarisni7B0z4dwg96qZykX6eJouHTwDcI1P7E14BPEkPSvUMh3ZCZdsuA==" saltValue="XeKiC2/LigexUDpxPs9w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4" sqref="J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11.6</v>
      </c>
      <c r="G34" s="33">
        <v>10.55</v>
      </c>
      <c r="H34" s="33">
        <v>9.6999999999999993</v>
      </c>
      <c r="I34" s="33">
        <v>9.1999999999999993</v>
      </c>
      <c r="J34" s="34">
        <v>9.4700000000000006</v>
      </c>
      <c r="K34" s="22"/>
      <c r="L34" s="22"/>
      <c r="M34" s="22"/>
      <c r="N34" s="22"/>
      <c r="O34" s="22"/>
      <c r="P34" s="22"/>
    </row>
    <row r="35" spans="1:16" ht="39" customHeight="1" x14ac:dyDescent="0.15">
      <c r="A35" s="22"/>
      <c r="B35" s="35"/>
      <c r="C35" s="1132" t="s">
        <v>533</v>
      </c>
      <c r="D35" s="1132"/>
      <c r="E35" s="1133"/>
      <c r="F35" s="36">
        <v>3.67</v>
      </c>
      <c r="G35" s="37">
        <v>3.07</v>
      </c>
      <c r="H35" s="37">
        <v>2.62</v>
      </c>
      <c r="I35" s="37">
        <v>3.11</v>
      </c>
      <c r="J35" s="38">
        <v>3.43</v>
      </c>
      <c r="K35" s="22"/>
      <c r="L35" s="22"/>
      <c r="M35" s="22"/>
      <c r="N35" s="22"/>
      <c r="O35" s="22"/>
      <c r="P35" s="22"/>
    </row>
    <row r="36" spans="1:16" ht="39" customHeight="1" x14ac:dyDescent="0.15">
      <c r="A36" s="22"/>
      <c r="B36" s="35"/>
      <c r="C36" s="1132" t="s">
        <v>534</v>
      </c>
      <c r="D36" s="1132"/>
      <c r="E36" s="1133"/>
      <c r="F36" s="36">
        <v>2.56</v>
      </c>
      <c r="G36" s="37">
        <v>3.13</v>
      </c>
      <c r="H36" s="37">
        <v>3.45</v>
      </c>
      <c r="I36" s="37">
        <v>2.2799999999999998</v>
      </c>
      <c r="J36" s="38">
        <v>1.84</v>
      </c>
      <c r="K36" s="22"/>
      <c r="L36" s="22"/>
      <c r="M36" s="22"/>
      <c r="N36" s="22"/>
      <c r="O36" s="22"/>
      <c r="P36" s="22"/>
    </row>
    <row r="37" spans="1:16" ht="39" customHeight="1" x14ac:dyDescent="0.15">
      <c r="A37" s="22"/>
      <c r="B37" s="35"/>
      <c r="C37" s="1132" t="s">
        <v>535</v>
      </c>
      <c r="D37" s="1132"/>
      <c r="E37" s="1133"/>
      <c r="F37" s="36">
        <v>0.28999999999999998</v>
      </c>
      <c r="G37" s="37">
        <v>0.34</v>
      </c>
      <c r="H37" s="37">
        <v>0.86</v>
      </c>
      <c r="I37" s="37">
        <v>0.92</v>
      </c>
      <c r="J37" s="38">
        <v>0.99</v>
      </c>
      <c r="K37" s="22"/>
      <c r="L37" s="22"/>
      <c r="M37" s="22"/>
      <c r="N37" s="22"/>
      <c r="O37" s="22"/>
      <c r="P37" s="22"/>
    </row>
    <row r="38" spans="1:16" ht="39" customHeight="1" x14ac:dyDescent="0.15">
      <c r="A38" s="22"/>
      <c r="B38" s="35"/>
      <c r="C38" s="1132" t="s">
        <v>536</v>
      </c>
      <c r="D38" s="1132"/>
      <c r="E38" s="1133"/>
      <c r="F38" s="36">
        <v>0.2</v>
      </c>
      <c r="G38" s="37">
        <v>0.22</v>
      </c>
      <c r="H38" s="37">
        <v>0.26</v>
      </c>
      <c r="I38" s="37">
        <v>0.26</v>
      </c>
      <c r="J38" s="38">
        <v>0.2</v>
      </c>
      <c r="K38" s="22"/>
      <c r="L38" s="22"/>
      <c r="M38" s="22"/>
      <c r="N38" s="22"/>
      <c r="O38" s="22"/>
      <c r="P38" s="22"/>
    </row>
    <row r="39" spans="1:16" ht="39" customHeight="1" x14ac:dyDescent="0.15">
      <c r="A39" s="22"/>
      <c r="B39" s="35"/>
      <c r="C39" s="1132" t="s">
        <v>537</v>
      </c>
      <c r="D39" s="1132"/>
      <c r="E39" s="1133"/>
      <c r="F39" s="36">
        <v>0.09</v>
      </c>
      <c r="G39" s="37">
        <v>0.09</v>
      </c>
      <c r="H39" s="37">
        <v>0.1</v>
      </c>
      <c r="I39" s="37">
        <v>0.09</v>
      </c>
      <c r="J39" s="38">
        <v>0.11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0.79</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7EyfQqWxZPRDsfolW8Wqc2fZE1tgkXWmkoGAMbwJz7kxXhG97+Kq46qIZOtxQiZl9KFVOQFD/Hkds07vtp+QQ==" saltValue="yf97AKNXYhNEz7PTdW40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45" sqref="O4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2029</v>
      </c>
      <c r="L45" s="58">
        <v>1979</v>
      </c>
      <c r="M45" s="58">
        <v>2009</v>
      </c>
      <c r="N45" s="58">
        <v>2107</v>
      </c>
      <c r="O45" s="59">
        <v>2060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2260</v>
      </c>
      <c r="L48" s="62">
        <v>2282</v>
      </c>
      <c r="M48" s="62">
        <v>2424</v>
      </c>
      <c r="N48" s="62">
        <v>2050</v>
      </c>
      <c r="O48" s="63">
        <v>1883</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x14ac:dyDescent="0.15">
      <c r="A50" s="46"/>
      <c r="B50" s="1163"/>
      <c r="C50" s="1164"/>
      <c r="D50" s="60"/>
      <c r="E50" s="1140" t="s">
        <v>15</v>
      </c>
      <c r="F50" s="1140"/>
      <c r="G50" s="1140"/>
      <c r="H50" s="1140"/>
      <c r="I50" s="1140"/>
      <c r="J50" s="1141"/>
      <c r="K50" s="61">
        <v>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v>0</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2640</v>
      </c>
      <c r="L52" s="62">
        <v>2622</v>
      </c>
      <c r="M52" s="62">
        <v>2563</v>
      </c>
      <c r="N52" s="62">
        <v>2292</v>
      </c>
      <c r="O52" s="63">
        <v>2211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1655</v>
      </c>
      <c r="L53" s="67">
        <v>1639</v>
      </c>
      <c r="M53" s="67">
        <v>1870</v>
      </c>
      <c r="N53" s="67">
        <v>1865</v>
      </c>
      <c r="O53" s="68">
        <v>1732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mb1x/YpTaRO4ONHWCdcE7uEqiipoS1/BuUjl9jlZS4x1NWfHE5zHo9oErVtVRayF22ifuwLdtmVfhoZOgJFLA==" saltValue="mqmkEOwsZ4GbBnWo6t7S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E52" sqref="E52:H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19082</v>
      </c>
      <c r="J41" s="343">
        <v>19450</v>
      </c>
      <c r="K41" s="343">
        <v>18763</v>
      </c>
      <c r="L41" s="343">
        <v>17701</v>
      </c>
      <c r="M41" s="344">
        <v>16680</v>
      </c>
    </row>
    <row r="42" spans="2:13" ht="27.75" customHeight="1" x14ac:dyDescent="0.15">
      <c r="B42" s="1171"/>
      <c r="C42" s="1172"/>
      <c r="D42" s="104"/>
      <c r="E42" s="1175" t="s">
        <v>32</v>
      </c>
      <c r="F42" s="1175"/>
      <c r="G42" s="1175"/>
      <c r="H42" s="1176"/>
      <c r="I42" s="345" t="s">
        <v>486</v>
      </c>
      <c r="J42" s="346" t="s">
        <v>486</v>
      </c>
      <c r="K42" s="346" t="s">
        <v>486</v>
      </c>
      <c r="L42" s="346" t="s">
        <v>486</v>
      </c>
      <c r="M42" s="347" t="s">
        <v>486</v>
      </c>
    </row>
    <row r="43" spans="2:13" ht="27.75" customHeight="1" x14ac:dyDescent="0.15">
      <c r="B43" s="1171"/>
      <c r="C43" s="1172"/>
      <c r="D43" s="104"/>
      <c r="E43" s="1175" t="s">
        <v>33</v>
      </c>
      <c r="F43" s="1175"/>
      <c r="G43" s="1175"/>
      <c r="H43" s="1176"/>
      <c r="I43" s="345">
        <v>27053</v>
      </c>
      <c r="J43" s="346">
        <v>23509</v>
      </c>
      <c r="K43" s="346">
        <v>20718</v>
      </c>
      <c r="L43" s="346">
        <v>18157</v>
      </c>
      <c r="M43" s="347">
        <v>16006</v>
      </c>
    </row>
    <row r="44" spans="2:13" ht="27.75" customHeight="1" x14ac:dyDescent="0.15">
      <c r="B44" s="1171"/>
      <c r="C44" s="1172"/>
      <c r="D44" s="104"/>
      <c r="E44" s="1175" t="s">
        <v>34</v>
      </c>
      <c r="F44" s="1175"/>
      <c r="G44" s="1175"/>
      <c r="H44" s="1176"/>
      <c r="I44" s="345" t="s">
        <v>486</v>
      </c>
      <c r="J44" s="346" t="s">
        <v>486</v>
      </c>
      <c r="K44" s="346" t="s">
        <v>486</v>
      </c>
      <c r="L44" s="346" t="s">
        <v>486</v>
      </c>
      <c r="M44" s="347" t="s">
        <v>486</v>
      </c>
    </row>
    <row r="45" spans="2:13" ht="27.75" customHeight="1" x14ac:dyDescent="0.15">
      <c r="B45" s="1171"/>
      <c r="C45" s="1172"/>
      <c r="D45" s="104"/>
      <c r="E45" s="1175" t="s">
        <v>35</v>
      </c>
      <c r="F45" s="1175"/>
      <c r="G45" s="1175"/>
      <c r="H45" s="1176"/>
      <c r="I45" s="345">
        <v>4006</v>
      </c>
      <c r="J45" s="346">
        <v>3948</v>
      </c>
      <c r="K45" s="346">
        <v>3907</v>
      </c>
      <c r="L45" s="346">
        <v>3868</v>
      </c>
      <c r="M45" s="347">
        <v>3793</v>
      </c>
    </row>
    <row r="46" spans="2:13" ht="27.75" customHeight="1" x14ac:dyDescent="0.15">
      <c r="B46" s="1171"/>
      <c r="C46" s="1172"/>
      <c r="D46" s="105"/>
      <c r="E46" s="1175" t="s">
        <v>36</v>
      </c>
      <c r="F46" s="1175"/>
      <c r="G46" s="1175"/>
      <c r="H46" s="1176"/>
      <c r="I46" s="345" t="s">
        <v>486</v>
      </c>
      <c r="J46" s="346" t="s">
        <v>486</v>
      </c>
      <c r="K46" s="346" t="s">
        <v>486</v>
      </c>
      <c r="L46" s="346" t="s">
        <v>486</v>
      </c>
      <c r="M46" s="347" t="s">
        <v>486</v>
      </c>
    </row>
    <row r="47" spans="2:13" ht="27.75" customHeight="1" x14ac:dyDescent="0.15">
      <c r="B47" s="1171"/>
      <c r="C47" s="1172"/>
      <c r="D47" s="106"/>
      <c r="E47" s="1185" t="s">
        <v>37</v>
      </c>
      <c r="F47" s="1186"/>
      <c r="G47" s="1186"/>
      <c r="H47" s="1187"/>
      <c r="I47" s="345" t="s">
        <v>486</v>
      </c>
      <c r="J47" s="346" t="s">
        <v>486</v>
      </c>
      <c r="K47" s="346" t="s">
        <v>486</v>
      </c>
      <c r="L47" s="346" t="s">
        <v>486</v>
      </c>
      <c r="M47" s="347" t="s">
        <v>486</v>
      </c>
    </row>
    <row r="48" spans="2:13" ht="27.75" customHeight="1" x14ac:dyDescent="0.15">
      <c r="B48" s="1171"/>
      <c r="C48" s="1172"/>
      <c r="D48" s="104"/>
      <c r="E48" s="1175" t="s">
        <v>38</v>
      </c>
      <c r="F48" s="1175"/>
      <c r="G48" s="1175"/>
      <c r="H48" s="1176"/>
      <c r="I48" s="345" t="s">
        <v>486</v>
      </c>
      <c r="J48" s="346" t="s">
        <v>486</v>
      </c>
      <c r="K48" s="346" t="s">
        <v>486</v>
      </c>
      <c r="L48" s="346" t="s">
        <v>486</v>
      </c>
      <c r="M48" s="347" t="s">
        <v>486</v>
      </c>
    </row>
    <row r="49" spans="2:13" ht="27.75" customHeight="1" x14ac:dyDescent="0.15">
      <c r="B49" s="1173"/>
      <c r="C49" s="1174"/>
      <c r="D49" s="104"/>
      <c r="E49" s="1175" t="s">
        <v>39</v>
      </c>
      <c r="F49" s="1175"/>
      <c r="G49" s="1175"/>
      <c r="H49" s="1176"/>
      <c r="I49" s="345" t="s">
        <v>486</v>
      </c>
      <c r="J49" s="346" t="s">
        <v>486</v>
      </c>
      <c r="K49" s="346" t="s">
        <v>486</v>
      </c>
      <c r="L49" s="346" t="s">
        <v>486</v>
      </c>
      <c r="M49" s="347" t="s">
        <v>486</v>
      </c>
    </row>
    <row r="50" spans="2:13" ht="27.75" customHeight="1" x14ac:dyDescent="0.15">
      <c r="B50" s="1169" t="s">
        <v>40</v>
      </c>
      <c r="C50" s="1170"/>
      <c r="D50" s="107"/>
      <c r="E50" s="1175" t="s">
        <v>41</v>
      </c>
      <c r="F50" s="1175"/>
      <c r="G50" s="1175"/>
      <c r="H50" s="1176"/>
      <c r="I50" s="345">
        <v>3575</v>
      </c>
      <c r="J50" s="346">
        <v>4098</v>
      </c>
      <c r="K50" s="346">
        <v>4694</v>
      </c>
      <c r="L50" s="346">
        <v>4674</v>
      </c>
      <c r="M50" s="347">
        <v>4540</v>
      </c>
    </row>
    <row r="51" spans="2:13" ht="27.75" customHeight="1" x14ac:dyDescent="0.15">
      <c r="B51" s="1171"/>
      <c r="C51" s="1172"/>
      <c r="D51" s="104"/>
      <c r="E51" s="1175" t="s">
        <v>42</v>
      </c>
      <c r="F51" s="1175"/>
      <c r="G51" s="1175"/>
      <c r="H51" s="1176"/>
      <c r="I51" s="345">
        <v>447</v>
      </c>
      <c r="J51" s="346">
        <v>464</v>
      </c>
      <c r="K51" s="346">
        <v>299</v>
      </c>
      <c r="L51" s="346">
        <v>227</v>
      </c>
      <c r="M51" s="347">
        <v>138</v>
      </c>
    </row>
    <row r="52" spans="2:13" ht="27.75" customHeight="1" x14ac:dyDescent="0.15">
      <c r="B52" s="1173"/>
      <c r="C52" s="1174"/>
      <c r="D52" s="104"/>
      <c r="E52" s="1175" t="s">
        <v>43</v>
      </c>
      <c r="F52" s="1175"/>
      <c r="G52" s="1175"/>
      <c r="H52" s="1176"/>
      <c r="I52" s="345">
        <v>28309</v>
      </c>
      <c r="J52" s="346">
        <v>27055</v>
      </c>
      <c r="K52" s="346">
        <v>25591</v>
      </c>
      <c r="L52" s="346">
        <v>24163</v>
      </c>
      <c r="M52" s="347">
        <v>22867</v>
      </c>
    </row>
    <row r="53" spans="2:13" ht="27.75" customHeight="1" thickBot="1" x14ac:dyDescent="0.2">
      <c r="B53" s="1177" t="s">
        <v>19</v>
      </c>
      <c r="C53" s="1178"/>
      <c r="D53" s="108"/>
      <c r="E53" s="1179" t="s">
        <v>44</v>
      </c>
      <c r="F53" s="1179"/>
      <c r="G53" s="1179"/>
      <c r="H53" s="1180"/>
      <c r="I53" s="348">
        <v>17809</v>
      </c>
      <c r="J53" s="349">
        <v>15289</v>
      </c>
      <c r="K53" s="349">
        <v>12803</v>
      </c>
      <c r="L53" s="349">
        <v>10662</v>
      </c>
      <c r="M53" s="350">
        <v>8935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PSk+fq8SKtM5GM8DgiyyWAoYlvOvmvk/UtO8IYgJcH91Bw5WiyzZKIi8F3+D0iS1J6LdFURRk22kUto85DhFA==" saltValue="gLEzPLk236XSKLrr/T0Y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M6" sqref="M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3" t="s">
        <v>46</v>
      </c>
      <c r="D55" s="1193"/>
      <c r="E55" s="1194"/>
      <c r="F55" s="120">
        <v>1913</v>
      </c>
      <c r="G55" s="120">
        <v>1864</v>
      </c>
      <c r="H55" s="121">
        <v>1720</v>
      </c>
    </row>
    <row r="56" spans="2:8" ht="52.5" customHeight="1" x14ac:dyDescent="0.15">
      <c r="B56" s="122"/>
      <c r="C56" s="1195" t="s">
        <v>47</v>
      </c>
      <c r="D56" s="1195"/>
      <c r="E56" s="1196"/>
      <c r="F56" s="123">
        <v>586</v>
      </c>
      <c r="G56" s="123">
        <v>536</v>
      </c>
      <c r="H56" s="124">
        <v>546</v>
      </c>
    </row>
    <row r="57" spans="2:8" ht="53.25" customHeight="1" x14ac:dyDescent="0.15">
      <c r="B57" s="122"/>
      <c r="C57" s="1197" t="s">
        <v>48</v>
      </c>
      <c r="D57" s="1197"/>
      <c r="E57" s="1198"/>
      <c r="F57" s="125">
        <v>2479</v>
      </c>
      <c r="G57" s="125">
        <v>2397</v>
      </c>
      <c r="H57" s="126">
        <v>2226</v>
      </c>
    </row>
    <row r="58" spans="2:8" ht="45.75" customHeight="1" x14ac:dyDescent="0.15">
      <c r="B58" s="127"/>
      <c r="C58" s="1188" t="s">
        <v>553</v>
      </c>
      <c r="D58" s="1189"/>
      <c r="E58" s="1190"/>
      <c r="F58" s="128">
        <v>1347</v>
      </c>
      <c r="G58" s="128">
        <v>1272</v>
      </c>
      <c r="H58" s="129">
        <v>1195</v>
      </c>
    </row>
    <row r="59" spans="2:8" ht="45.75" customHeight="1" x14ac:dyDescent="0.15">
      <c r="B59" s="127"/>
      <c r="C59" s="1188" t="s">
        <v>554</v>
      </c>
      <c r="D59" s="1189"/>
      <c r="E59" s="1190"/>
      <c r="F59" s="128">
        <v>204</v>
      </c>
      <c r="G59" s="128">
        <v>154</v>
      </c>
      <c r="H59" s="129">
        <v>178</v>
      </c>
    </row>
    <row r="60" spans="2:8" ht="45.75" customHeight="1" x14ac:dyDescent="0.15">
      <c r="B60" s="127"/>
      <c r="C60" s="1188" t="s">
        <v>557</v>
      </c>
      <c r="D60" s="1189"/>
      <c r="E60" s="1190"/>
      <c r="F60" s="128">
        <v>131</v>
      </c>
      <c r="G60" s="128">
        <v>130</v>
      </c>
      <c r="H60" s="129">
        <v>109</v>
      </c>
    </row>
    <row r="61" spans="2:8" ht="45.75" customHeight="1" x14ac:dyDescent="0.15">
      <c r="B61" s="127"/>
      <c r="C61" s="1188" t="s">
        <v>556</v>
      </c>
      <c r="D61" s="1189"/>
      <c r="E61" s="1190"/>
      <c r="F61" s="128">
        <v>138</v>
      </c>
      <c r="G61" s="128">
        <v>138</v>
      </c>
      <c r="H61" s="129">
        <v>109</v>
      </c>
    </row>
    <row r="62" spans="2:8" ht="45.75" customHeight="1" thickBot="1" x14ac:dyDescent="0.2">
      <c r="B62" s="130"/>
      <c r="C62" s="1188" t="s">
        <v>555</v>
      </c>
      <c r="D62" s="1189"/>
      <c r="E62" s="1190"/>
      <c r="F62" s="131">
        <v>90</v>
      </c>
      <c r="G62" s="131">
        <v>99</v>
      </c>
      <c r="H62" s="132">
        <v>104</v>
      </c>
    </row>
    <row r="63" spans="2:8" ht="52.5" customHeight="1" thickBot="1" x14ac:dyDescent="0.2">
      <c r="B63" s="133"/>
      <c r="C63" s="1191" t="s">
        <v>49</v>
      </c>
      <c r="D63" s="1191"/>
      <c r="E63" s="1192"/>
      <c r="F63" s="134">
        <v>4979</v>
      </c>
      <c r="G63" s="134">
        <v>4797</v>
      </c>
      <c r="H63" s="135">
        <v>4492</v>
      </c>
    </row>
    <row r="64" spans="2:8" x14ac:dyDescent="0.15"/>
  </sheetData>
  <sheetProtection algorithmName="SHA-512" hashValue="BCmbwctcCw5ZGmUi2Pb4/isfb0phel55Oitd/lc8E5n2cpiPx3bGkyC9t3KC3ZiI79/LVLzYAeY+jx0nPvdYTA==" saltValue="y7XmKE0xPbZ6L7NohzgI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98484</v>
      </c>
      <c r="E3" s="154"/>
      <c r="F3" s="155">
        <v>94081</v>
      </c>
      <c r="G3" s="156"/>
      <c r="H3" s="157"/>
    </row>
    <row r="4" spans="1:8" x14ac:dyDescent="0.15">
      <c r="A4" s="158"/>
      <c r="B4" s="159"/>
      <c r="C4" s="160"/>
      <c r="D4" s="161">
        <v>40885</v>
      </c>
      <c r="E4" s="162"/>
      <c r="F4" s="163">
        <v>48949</v>
      </c>
      <c r="G4" s="164"/>
      <c r="H4" s="165"/>
    </row>
    <row r="5" spans="1:8" x14ac:dyDescent="0.15">
      <c r="A5" s="146" t="s">
        <v>518</v>
      </c>
      <c r="B5" s="151"/>
      <c r="C5" s="152"/>
      <c r="D5" s="153">
        <v>63979</v>
      </c>
      <c r="E5" s="154"/>
      <c r="F5" s="155">
        <v>92632</v>
      </c>
      <c r="G5" s="156"/>
      <c r="H5" s="157"/>
    </row>
    <row r="6" spans="1:8" x14ac:dyDescent="0.15">
      <c r="A6" s="158"/>
      <c r="B6" s="159"/>
      <c r="C6" s="160"/>
      <c r="D6" s="161">
        <v>31062</v>
      </c>
      <c r="E6" s="162"/>
      <c r="F6" s="163">
        <v>47978</v>
      </c>
      <c r="G6" s="164"/>
      <c r="H6" s="165"/>
    </row>
    <row r="7" spans="1:8" x14ac:dyDescent="0.15">
      <c r="A7" s="146" t="s">
        <v>519</v>
      </c>
      <c r="B7" s="151"/>
      <c r="C7" s="152"/>
      <c r="D7" s="153">
        <v>32945</v>
      </c>
      <c r="E7" s="154"/>
      <c r="F7" s="155">
        <v>96469</v>
      </c>
      <c r="G7" s="156"/>
      <c r="H7" s="157"/>
    </row>
    <row r="8" spans="1:8" x14ac:dyDescent="0.15">
      <c r="A8" s="158"/>
      <c r="B8" s="159"/>
      <c r="C8" s="160"/>
      <c r="D8" s="161">
        <v>22436</v>
      </c>
      <c r="E8" s="162"/>
      <c r="F8" s="163">
        <v>49775</v>
      </c>
      <c r="G8" s="164"/>
      <c r="H8" s="165"/>
    </row>
    <row r="9" spans="1:8" x14ac:dyDescent="0.15">
      <c r="A9" s="146" t="s">
        <v>520</v>
      </c>
      <c r="B9" s="151"/>
      <c r="C9" s="152"/>
      <c r="D9" s="153">
        <v>36814</v>
      </c>
      <c r="E9" s="154"/>
      <c r="F9" s="155">
        <v>85743</v>
      </c>
      <c r="G9" s="156"/>
      <c r="H9" s="157"/>
    </row>
    <row r="10" spans="1:8" x14ac:dyDescent="0.15">
      <c r="A10" s="158"/>
      <c r="B10" s="159"/>
      <c r="C10" s="160"/>
      <c r="D10" s="161">
        <v>23026</v>
      </c>
      <c r="E10" s="162"/>
      <c r="F10" s="163">
        <v>45231</v>
      </c>
      <c r="G10" s="164"/>
      <c r="H10" s="165"/>
    </row>
    <row r="11" spans="1:8" x14ac:dyDescent="0.15">
      <c r="A11" s="146" t="s">
        <v>521</v>
      </c>
      <c r="B11" s="151"/>
      <c r="C11" s="152"/>
      <c r="D11" s="153">
        <v>39829</v>
      </c>
      <c r="E11" s="154"/>
      <c r="F11" s="155">
        <v>92509</v>
      </c>
      <c r="G11" s="156"/>
      <c r="H11" s="157"/>
    </row>
    <row r="12" spans="1:8" x14ac:dyDescent="0.15">
      <c r="A12" s="158"/>
      <c r="B12" s="159"/>
      <c r="C12" s="166"/>
      <c r="D12" s="161">
        <v>23307</v>
      </c>
      <c r="E12" s="162"/>
      <c r="F12" s="163">
        <v>52274</v>
      </c>
      <c r="G12" s="164"/>
      <c r="H12" s="165"/>
    </row>
    <row r="13" spans="1:8" x14ac:dyDescent="0.15">
      <c r="A13" s="146"/>
      <c r="B13" s="151"/>
      <c r="C13" s="152"/>
      <c r="D13" s="153">
        <v>54410</v>
      </c>
      <c r="E13" s="154"/>
      <c r="F13" s="155">
        <v>92287</v>
      </c>
      <c r="G13" s="167"/>
      <c r="H13" s="157"/>
    </row>
    <row r="14" spans="1:8" x14ac:dyDescent="0.15">
      <c r="A14" s="158"/>
      <c r="B14" s="159"/>
      <c r="C14" s="160"/>
      <c r="D14" s="161">
        <v>28143</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2.57</v>
      </c>
      <c r="C19" s="168">
        <f>ROUND(VALUE(SUBSTITUTE(実質収支比率等に係る経年分析!G$48,"▲","-")),2)</f>
        <v>3.13</v>
      </c>
      <c r="D19" s="168">
        <f>ROUND(VALUE(SUBSTITUTE(実質収支比率等に係る経年分析!H$48,"▲","-")),2)</f>
        <v>3.46</v>
      </c>
      <c r="E19" s="168">
        <f>ROUND(VALUE(SUBSTITUTE(実質収支比率等に係る経年分析!I$48,"▲","-")),2)</f>
        <v>2.2799999999999998</v>
      </c>
      <c r="F19" s="168">
        <f>ROUND(VALUE(SUBSTITUTE(実質収支比率等に係る経年分析!J$48,"▲","-")),2)</f>
        <v>1.85</v>
      </c>
    </row>
    <row r="20" spans="1:11" x14ac:dyDescent="0.15">
      <c r="A20" s="168" t="s">
        <v>53</v>
      </c>
      <c r="B20" s="168">
        <f>ROUND(VALUE(SUBSTITUTE(実質収支比率等に係る経年分析!F$47,"▲","-")),2)</f>
        <v>11.08</v>
      </c>
      <c r="C20" s="168">
        <f>ROUND(VALUE(SUBSTITUTE(実質収支比率等に係る経年分析!G$47,"▲","-")),2)</f>
        <v>12.07</v>
      </c>
      <c r="D20" s="168">
        <f>ROUND(VALUE(SUBSTITUTE(実質収支比率等に係る経年分析!H$47,"▲","-")),2)</f>
        <v>13.21</v>
      </c>
      <c r="E20" s="168">
        <f>ROUND(VALUE(SUBSTITUTE(実質収支比率等に係る経年分析!I$47,"▲","-")),2)</f>
        <v>13.49</v>
      </c>
      <c r="F20" s="168">
        <f>ROUND(VALUE(SUBSTITUTE(実質収支比率等に係る経年分析!J$47,"▲","-")),2)</f>
        <v>12.37</v>
      </c>
    </row>
    <row r="21" spans="1:11" x14ac:dyDescent="0.15">
      <c r="A21" s="168" t="s">
        <v>54</v>
      </c>
      <c r="B21" s="168">
        <f>IF(ISNUMBER(VALUE(SUBSTITUTE(実質収支比率等に係る経年分析!F$49,"▲","-"))),ROUND(VALUE(SUBSTITUTE(実質収支比率等に係る経年分析!F$49,"▲","-")),2),NA())</f>
        <v>-2.87</v>
      </c>
      <c r="C21" s="168">
        <f>IF(ISNUMBER(VALUE(SUBSTITUTE(実質収支比率等に係る経年分析!G$49,"▲","-"))),ROUND(VALUE(SUBSTITUTE(実質収支比率等に係る経年分析!G$49,"▲","-")),2),NA())</f>
        <v>0.64</v>
      </c>
      <c r="D21" s="168">
        <f>IF(ISNUMBER(VALUE(SUBSTITUTE(実質収支比率等に係る経年分析!H$49,"▲","-"))),ROUND(VALUE(SUBSTITUTE(実質収支比率等に係る経年分析!H$49,"▲","-")),2),NA())</f>
        <v>0.44</v>
      </c>
      <c r="E21" s="168">
        <f>IF(ISNUMBER(VALUE(SUBSTITUTE(実質収支比率等に係る経年分析!I$49,"▲","-"))),ROUND(VALUE(SUBSTITUTE(実質収支比率等に係る経年分析!I$49,"▲","-")),2),NA())</f>
        <v>-3.51</v>
      </c>
      <c r="F21" s="168">
        <f>IF(ISNUMBER(VALUE(SUBSTITUTE(実質収支比率等に係る経年分析!J$49,"▲","-"))),ROUND(VALUE(SUBSTITUTE(実質収支比率等に係る経年分析!J$49,"▲","-")),2),NA())</f>
        <v>-2.58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0.79</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2.2799999999999998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1.84</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9.6999999999999993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9.1999999999999993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9.4700000000000006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2640</v>
      </c>
      <c r="E42" s="170"/>
      <c r="F42" s="170"/>
      <c r="G42" s="170">
        <f>'実質公債費比率（分子）の構造'!L$52</f>
        <v>2622</v>
      </c>
      <c r="H42" s="170"/>
      <c r="I42" s="170"/>
      <c r="J42" s="170">
        <f>'実質公債費比率（分子）の構造'!M$52</f>
        <v>2563</v>
      </c>
      <c r="K42" s="170"/>
      <c r="L42" s="170"/>
      <c r="M42" s="170">
        <f>'実質公債費比率（分子）の構造'!N$52</f>
        <v>2292</v>
      </c>
      <c r="N42" s="170"/>
      <c r="O42" s="170"/>
      <c r="P42" s="170">
        <f>'実質公債費比率（分子）の構造'!O$52</f>
        <v>2211</v>
      </c>
    </row>
    <row r="43" spans="1:16" x14ac:dyDescent="0.15">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6</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2260</v>
      </c>
      <c r="C46" s="170"/>
      <c r="D46" s="170"/>
      <c r="E46" s="170">
        <f>'実質公債費比率（分子）の構造'!L$48</f>
        <v>2282</v>
      </c>
      <c r="F46" s="170"/>
      <c r="G46" s="170"/>
      <c r="H46" s="170">
        <f>'実質公債費比率（分子）の構造'!M$48</f>
        <v>2424</v>
      </c>
      <c r="I46" s="170"/>
      <c r="J46" s="170"/>
      <c r="K46" s="170">
        <f>'実質公債費比率（分子）の構造'!N$48</f>
        <v>2050</v>
      </c>
      <c r="L46" s="170"/>
      <c r="M46" s="170"/>
      <c r="N46" s="170">
        <f>'実質公債費比率（分子）の構造'!O$48</f>
        <v>1883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2029</v>
      </c>
      <c r="C49" s="170"/>
      <c r="D49" s="170"/>
      <c r="E49" s="170">
        <f>'実質公債費比率（分子）の構造'!L$45</f>
        <v>1979</v>
      </c>
      <c r="F49" s="170"/>
      <c r="G49" s="170"/>
      <c r="H49" s="170">
        <f>'実質公債費比率（分子）の構造'!M$45</f>
        <v>2009</v>
      </c>
      <c r="I49" s="170"/>
      <c r="J49" s="170"/>
      <c r="K49" s="170">
        <f>'実質公債費比率（分子）の構造'!N$45</f>
        <v>2107</v>
      </c>
      <c r="L49" s="170"/>
      <c r="M49" s="170"/>
      <c r="N49" s="170">
        <f>'実質公債費比率（分子）の構造'!O$45</f>
        <v>2060</v>
      </c>
      <c r="O49" s="170"/>
      <c r="P49" s="170"/>
    </row>
    <row r="50" spans="1:16" x14ac:dyDescent="0.15">
      <c r="A50" s="170" t="s">
        <v>67</v>
      </c>
      <c r="B50" s="170" t="e">
        <f>NA()</f>
        <v>#N/A</v>
      </c>
      <c r="C50" s="170">
        <f>IF(ISNUMBER('実質公債費比率（分子）の構造'!K$53),'実質公債費比率（分子）の構造'!K$53,NA())</f>
        <v>1655</v>
      </c>
      <c r="D50" s="170" t="e">
        <f>NA()</f>
        <v>#N/A</v>
      </c>
      <c r="E50" s="170" t="e">
        <f>NA()</f>
        <v>#N/A</v>
      </c>
      <c r="F50" s="170">
        <f>IF(ISNUMBER('実質公債費比率（分子）の構造'!L$53),'実質公債費比率（分子）の構造'!L$53,NA())</f>
        <v>1639</v>
      </c>
      <c r="G50" s="170" t="e">
        <f>NA()</f>
        <v>#N/A</v>
      </c>
      <c r="H50" s="170" t="e">
        <f>NA()</f>
        <v>#N/A</v>
      </c>
      <c r="I50" s="170">
        <f>IF(ISNUMBER('実質公債費比率（分子）の構造'!M$53),'実質公債費比率（分子）の構造'!M$53,NA())</f>
        <v>1870</v>
      </c>
      <c r="J50" s="170" t="e">
        <f>NA()</f>
        <v>#N/A</v>
      </c>
      <c r="K50" s="170" t="e">
        <f>NA()</f>
        <v>#N/A</v>
      </c>
      <c r="L50" s="170">
        <f>IF(ISNUMBER('実質公債費比率（分子）の構造'!N$53),'実質公債費比率（分子）の構造'!N$53,NA())</f>
        <v>1865</v>
      </c>
      <c r="M50" s="170" t="e">
        <f>NA()</f>
        <v>#N/A</v>
      </c>
      <c r="N50" s="170" t="e">
        <f>NA()</f>
        <v>#N/A</v>
      </c>
      <c r="O50" s="170">
        <f>IF(ISNUMBER('実質公債費比率（分子）の構造'!O$53),'実質公債費比率（分子）の構造'!O$53,NA())</f>
        <v>1732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28309</v>
      </c>
      <c r="E56" s="169"/>
      <c r="F56" s="169"/>
      <c r="G56" s="169">
        <f>'将来負担比率（分子）の構造'!J$52</f>
        <v>27055</v>
      </c>
      <c r="H56" s="169"/>
      <c r="I56" s="169"/>
      <c r="J56" s="169">
        <f>'将来負担比率（分子）の構造'!K$52</f>
        <v>25591</v>
      </c>
      <c r="K56" s="169"/>
      <c r="L56" s="169"/>
      <c r="M56" s="169">
        <f>'将来負担比率（分子）の構造'!L$52</f>
        <v>24163</v>
      </c>
      <c r="N56" s="169"/>
      <c r="O56" s="169"/>
      <c r="P56" s="169">
        <f>'将来負担比率（分子）の構造'!M$52</f>
        <v>22867</v>
      </c>
    </row>
    <row r="57" spans="1:16" x14ac:dyDescent="0.15">
      <c r="A57" s="169" t="s">
        <v>42</v>
      </c>
      <c r="B57" s="169"/>
      <c r="C57" s="169"/>
      <c r="D57" s="169">
        <f>'将来負担比率（分子）の構造'!I$51</f>
        <v>447</v>
      </c>
      <c r="E57" s="169"/>
      <c r="F57" s="169"/>
      <c r="G57" s="169">
        <f>'将来負担比率（分子）の構造'!J$51</f>
        <v>464</v>
      </c>
      <c r="H57" s="169"/>
      <c r="I57" s="169"/>
      <c r="J57" s="169">
        <f>'将来負担比率（分子）の構造'!K$51</f>
        <v>299</v>
      </c>
      <c r="K57" s="169"/>
      <c r="L57" s="169"/>
      <c r="M57" s="169">
        <f>'将来負担比率（分子）の構造'!L$51</f>
        <v>227</v>
      </c>
      <c r="N57" s="169"/>
      <c r="O57" s="169"/>
      <c r="P57" s="169">
        <f>'将来負担比率（分子）の構造'!M$51</f>
        <v>138</v>
      </c>
    </row>
    <row r="58" spans="1:16" x14ac:dyDescent="0.15">
      <c r="A58" s="169" t="s">
        <v>41</v>
      </c>
      <c r="B58" s="169"/>
      <c r="C58" s="169"/>
      <c r="D58" s="169">
        <f>'将来負担比率（分子）の構造'!I$50</f>
        <v>3575</v>
      </c>
      <c r="E58" s="169"/>
      <c r="F58" s="169"/>
      <c r="G58" s="169">
        <f>'将来負担比率（分子）の構造'!J$50</f>
        <v>4098</v>
      </c>
      <c r="H58" s="169"/>
      <c r="I58" s="169"/>
      <c r="J58" s="169">
        <f>'将来負担比率（分子）の構造'!K$50</f>
        <v>4694</v>
      </c>
      <c r="K58" s="169"/>
      <c r="L58" s="169"/>
      <c r="M58" s="169">
        <f>'将来負担比率（分子）の構造'!L$50</f>
        <v>4674</v>
      </c>
      <c r="N58" s="169"/>
      <c r="O58" s="169"/>
      <c r="P58" s="169">
        <f>'将来負担比率（分子）の構造'!M$50</f>
        <v>4540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4006</v>
      </c>
      <c r="C62" s="169"/>
      <c r="D62" s="169"/>
      <c r="E62" s="169">
        <f>'将来負担比率（分子）の構造'!J$45</f>
        <v>3948</v>
      </c>
      <c r="F62" s="169"/>
      <c r="G62" s="169"/>
      <c r="H62" s="169">
        <f>'将来負担比率（分子）の構造'!K$45</f>
        <v>3907</v>
      </c>
      <c r="I62" s="169"/>
      <c r="J62" s="169"/>
      <c r="K62" s="169">
        <f>'将来負担比率（分子）の構造'!L$45</f>
        <v>3868</v>
      </c>
      <c r="L62" s="169"/>
      <c r="M62" s="169"/>
      <c r="N62" s="169">
        <f>'将来負担比率（分子）の構造'!M$45</f>
        <v>3793</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27053</v>
      </c>
      <c r="C64" s="169"/>
      <c r="D64" s="169"/>
      <c r="E64" s="169">
        <f>'将来負担比率（分子）の構造'!J$43</f>
        <v>23509</v>
      </c>
      <c r="F64" s="169"/>
      <c r="G64" s="169"/>
      <c r="H64" s="169">
        <f>'将来負担比率（分子）の構造'!K$43</f>
        <v>20718</v>
      </c>
      <c r="I64" s="169"/>
      <c r="J64" s="169"/>
      <c r="K64" s="169">
        <f>'将来負担比率（分子）の構造'!L$43</f>
        <v>18157</v>
      </c>
      <c r="L64" s="169"/>
      <c r="M64" s="169"/>
      <c r="N64" s="169">
        <f>'将来負担比率（分子）の構造'!M$43</f>
        <v>16006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19082</v>
      </c>
      <c r="C66" s="169"/>
      <c r="D66" s="169"/>
      <c r="E66" s="169">
        <f>'将来負担比率（分子）の構造'!J$41</f>
        <v>19450</v>
      </c>
      <c r="F66" s="169"/>
      <c r="G66" s="169"/>
      <c r="H66" s="169">
        <f>'将来負担比率（分子）の構造'!K$41</f>
        <v>18763</v>
      </c>
      <c r="I66" s="169"/>
      <c r="J66" s="169"/>
      <c r="K66" s="169">
        <f>'将来負担比率（分子）の構造'!L$41</f>
        <v>17701</v>
      </c>
      <c r="L66" s="169"/>
      <c r="M66" s="169"/>
      <c r="N66" s="169">
        <f>'将来負担比率（分子）の構造'!M$41</f>
        <v>16680</v>
      </c>
      <c r="O66" s="169"/>
      <c r="P66" s="169"/>
    </row>
    <row r="67" spans="1:16" x14ac:dyDescent="0.15">
      <c r="A67" s="169" t="s">
        <v>71</v>
      </c>
      <c r="B67" s="169" t="e">
        <f>NA()</f>
        <v>#N/A</v>
      </c>
      <c r="C67" s="169">
        <f>IF(ISNUMBER('将来負担比率（分子）の構造'!I$53), IF('将来負担比率（分子）の構造'!I$53 &lt; 0, 0, '将来負担比率（分子）の構造'!I$53), NA())</f>
        <v>17809</v>
      </c>
      <c r="D67" s="169" t="e">
        <f>NA()</f>
        <v>#N/A</v>
      </c>
      <c r="E67" s="169" t="e">
        <f>NA()</f>
        <v>#N/A</v>
      </c>
      <c r="F67" s="169">
        <f>IF(ISNUMBER('将来負担比率（分子）の構造'!J$53), IF('将来負担比率（分子）の構造'!J$53 &lt; 0, 0, '将来負担比率（分子）の構造'!J$53), NA())</f>
        <v>15289</v>
      </c>
      <c r="G67" s="169" t="e">
        <f>NA()</f>
        <v>#N/A</v>
      </c>
      <c r="H67" s="169" t="e">
        <f>NA()</f>
        <v>#N/A</v>
      </c>
      <c r="I67" s="169">
        <f>IF(ISNUMBER('将来負担比率（分子）の構造'!K$53), IF('将来負担比率（分子）の構造'!K$53 &lt; 0, 0, '将来負担比率（分子）の構造'!K$53), NA())</f>
        <v>12803</v>
      </c>
      <c r="J67" s="169" t="e">
        <f>NA()</f>
        <v>#N/A</v>
      </c>
      <c r="K67" s="169" t="e">
        <f>NA()</f>
        <v>#N/A</v>
      </c>
      <c r="L67" s="169">
        <f>IF(ISNUMBER('将来負担比率（分子）の構造'!L$53), IF('将来負担比率（分子）の構造'!L$53 &lt; 0, 0, '将来負担比率（分子）の構造'!L$53), NA())</f>
        <v>10662</v>
      </c>
      <c r="M67" s="169" t="e">
        <f>NA()</f>
        <v>#N/A</v>
      </c>
      <c r="N67" s="169" t="e">
        <f>NA()</f>
        <v>#N/A</v>
      </c>
      <c r="O67" s="169">
        <f>IF(ISNUMBER('将来負担比率（分子）の構造'!M$53), IF('将来負担比率（分子）の構造'!M$53 &lt; 0, 0, '将来負担比率（分子）の構造'!M$53), NA())</f>
        <v>8935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1913</v>
      </c>
      <c r="C72" s="173">
        <f>基金残高に係る経年分析!G55</f>
        <v>1864</v>
      </c>
      <c r="D72" s="173">
        <f>基金残高に係る経年分析!H55</f>
        <v>1720</v>
      </c>
    </row>
    <row r="73" spans="1:16" x14ac:dyDescent="0.15">
      <c r="A73" s="172" t="s">
        <v>74</v>
      </c>
      <c r="B73" s="173">
        <f>基金残高に係る経年分析!F56</f>
        <v>586</v>
      </c>
      <c r="C73" s="173">
        <f>基金残高に係る経年分析!G56</f>
        <v>536</v>
      </c>
      <c r="D73" s="173">
        <f>基金残高に係る経年分析!H56</f>
        <v>546</v>
      </c>
    </row>
    <row r="74" spans="1:16" x14ac:dyDescent="0.15">
      <c r="A74" s="172" t="s">
        <v>75</v>
      </c>
      <c r="B74" s="173">
        <f>基金残高に係る経年分析!F57</f>
        <v>2479</v>
      </c>
      <c r="C74" s="173">
        <f>基金残高に係る経年分析!G57</f>
        <v>2397</v>
      </c>
      <c r="D74" s="173">
        <f>基金残高に係る経年分析!H57</f>
        <v>2226</v>
      </c>
    </row>
  </sheetData>
  <sheetProtection algorithmName="SHA-512" hashValue="4qpM7hXMudAz9pnsc5GviecMhQW9dKcx/ESYHBtLGUz7uYoPoRwpMXpqFo0VkFwN7Lwd8B8MBB9e2DJCHtU5mQ==" saltValue="V1l4KBRuq+XQCyQZeQhi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2" sqref="B22:Q22"/>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5139898</v>
      </c>
      <c r="S5" s="664"/>
      <c r="T5" s="664"/>
      <c r="U5" s="664"/>
      <c r="V5" s="664"/>
      <c r="W5" s="664"/>
      <c r="X5" s="664"/>
      <c r="Y5" s="689"/>
      <c r="Z5" s="702">
        <v>21.7</v>
      </c>
      <c r="AA5" s="702"/>
      <c r="AB5" s="702"/>
      <c r="AC5" s="702"/>
      <c r="AD5" s="703">
        <v>5139898</v>
      </c>
      <c r="AE5" s="703"/>
      <c r="AF5" s="703"/>
      <c r="AG5" s="703"/>
      <c r="AH5" s="703"/>
      <c r="AI5" s="703"/>
      <c r="AJ5" s="703"/>
      <c r="AK5" s="703"/>
      <c r="AL5" s="690">
        <v>36.5</v>
      </c>
      <c r="AM5" s="672"/>
      <c r="AN5" s="672"/>
      <c r="AO5" s="691"/>
      <c r="AP5" s="666" t="s">
        <v>216</v>
      </c>
      <c r="AQ5" s="667"/>
      <c r="AR5" s="667"/>
      <c r="AS5" s="667"/>
      <c r="AT5" s="667"/>
      <c r="AU5" s="667"/>
      <c r="AV5" s="667"/>
      <c r="AW5" s="667"/>
      <c r="AX5" s="667"/>
      <c r="AY5" s="667"/>
      <c r="AZ5" s="667"/>
      <c r="BA5" s="667"/>
      <c r="BB5" s="667"/>
      <c r="BC5" s="667"/>
      <c r="BD5" s="667"/>
      <c r="BE5" s="667"/>
      <c r="BF5" s="668"/>
      <c r="BG5" s="608">
        <v>5120844</v>
      </c>
      <c r="BH5" s="609"/>
      <c r="BI5" s="609"/>
      <c r="BJ5" s="609"/>
      <c r="BK5" s="609"/>
      <c r="BL5" s="609"/>
      <c r="BM5" s="609"/>
      <c r="BN5" s="610"/>
      <c r="BO5" s="646">
        <v>99.6</v>
      </c>
      <c r="BP5" s="646"/>
      <c r="BQ5" s="646"/>
      <c r="BR5" s="646"/>
      <c r="BS5" s="647">
        <v>70740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280726</v>
      </c>
      <c r="S6" s="609"/>
      <c r="T6" s="609"/>
      <c r="U6" s="609"/>
      <c r="V6" s="609"/>
      <c r="W6" s="609"/>
      <c r="X6" s="609"/>
      <c r="Y6" s="610"/>
      <c r="Z6" s="646">
        <v>1.2</v>
      </c>
      <c r="AA6" s="646"/>
      <c r="AB6" s="646"/>
      <c r="AC6" s="646"/>
      <c r="AD6" s="647">
        <v>280726</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5120844</v>
      </c>
      <c r="BH6" s="609"/>
      <c r="BI6" s="609"/>
      <c r="BJ6" s="609"/>
      <c r="BK6" s="609"/>
      <c r="BL6" s="609"/>
      <c r="BM6" s="609"/>
      <c r="BN6" s="610"/>
      <c r="BO6" s="646">
        <v>99.6</v>
      </c>
      <c r="BP6" s="646"/>
      <c r="BQ6" s="646"/>
      <c r="BR6" s="646"/>
      <c r="BS6" s="647">
        <v>70740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184906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184782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2601</v>
      </c>
      <c r="S7" s="609"/>
      <c r="T7" s="609"/>
      <c r="U7" s="609"/>
      <c r="V7" s="609"/>
      <c r="W7" s="609"/>
      <c r="X7" s="609"/>
      <c r="Y7" s="610"/>
      <c r="Z7" s="646">
        <v>0</v>
      </c>
      <c r="AA7" s="646"/>
      <c r="AB7" s="646"/>
      <c r="AC7" s="646"/>
      <c r="AD7" s="647">
        <v>2601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2180342</v>
      </c>
      <c r="BH7" s="609"/>
      <c r="BI7" s="609"/>
      <c r="BJ7" s="609"/>
      <c r="BK7" s="609"/>
      <c r="BL7" s="609"/>
      <c r="BM7" s="609"/>
      <c r="BN7" s="610"/>
      <c r="BO7" s="646">
        <v>42.4</v>
      </c>
      <c r="BP7" s="646"/>
      <c r="BQ7" s="646"/>
      <c r="BR7" s="646"/>
      <c r="BS7" s="647">
        <v>70740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2954989</v>
      </c>
      <c r="CS7" s="609"/>
      <c r="CT7" s="609"/>
      <c r="CU7" s="609"/>
      <c r="CV7" s="609"/>
      <c r="CW7" s="609"/>
      <c r="CX7" s="609"/>
      <c r="CY7" s="610"/>
      <c r="CZ7" s="646">
        <v>12.6</v>
      </c>
      <c r="DA7" s="646"/>
      <c r="DB7" s="646"/>
      <c r="DC7" s="646"/>
      <c r="DD7" s="614">
        <v>156810</v>
      </c>
      <c r="DE7" s="609"/>
      <c r="DF7" s="609"/>
      <c r="DG7" s="609"/>
      <c r="DH7" s="609"/>
      <c r="DI7" s="609"/>
      <c r="DJ7" s="609"/>
      <c r="DK7" s="609"/>
      <c r="DL7" s="609"/>
      <c r="DM7" s="609"/>
      <c r="DN7" s="609"/>
      <c r="DO7" s="609"/>
      <c r="DP7" s="610"/>
      <c r="DQ7" s="614">
        <v>1956405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47086</v>
      </c>
      <c r="S8" s="609"/>
      <c r="T8" s="609"/>
      <c r="U8" s="609"/>
      <c r="V8" s="609"/>
      <c r="W8" s="609"/>
      <c r="X8" s="609"/>
      <c r="Y8" s="610"/>
      <c r="Z8" s="646">
        <v>0.2</v>
      </c>
      <c r="AA8" s="646"/>
      <c r="AB8" s="646"/>
      <c r="AC8" s="646"/>
      <c r="AD8" s="647">
        <v>47086</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70485</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7651073</v>
      </c>
      <c r="CS8" s="609"/>
      <c r="CT8" s="609"/>
      <c r="CU8" s="609"/>
      <c r="CV8" s="609"/>
      <c r="CW8" s="609"/>
      <c r="CX8" s="609"/>
      <c r="CY8" s="610"/>
      <c r="CZ8" s="646">
        <v>32.799999999999997</v>
      </c>
      <c r="DA8" s="646"/>
      <c r="DB8" s="646"/>
      <c r="DC8" s="646"/>
      <c r="DD8" s="614">
        <v>423855</v>
      </c>
      <c r="DE8" s="609"/>
      <c r="DF8" s="609"/>
      <c r="DG8" s="609"/>
      <c r="DH8" s="609"/>
      <c r="DI8" s="609"/>
      <c r="DJ8" s="609"/>
      <c r="DK8" s="609"/>
      <c r="DL8" s="609"/>
      <c r="DM8" s="609"/>
      <c r="DN8" s="609"/>
      <c r="DO8" s="609"/>
      <c r="DP8" s="610"/>
      <c r="DQ8" s="614">
        <v>3953681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49120</v>
      </c>
      <c r="S9" s="609"/>
      <c r="T9" s="609"/>
      <c r="U9" s="609"/>
      <c r="V9" s="609"/>
      <c r="W9" s="609"/>
      <c r="X9" s="609"/>
      <c r="Y9" s="610"/>
      <c r="Z9" s="646">
        <v>0.2</v>
      </c>
      <c r="AA9" s="646"/>
      <c r="AB9" s="646"/>
      <c r="AC9" s="646"/>
      <c r="AD9" s="647">
        <v>49120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1707950</v>
      </c>
      <c r="BH9" s="609"/>
      <c r="BI9" s="609"/>
      <c r="BJ9" s="609"/>
      <c r="BK9" s="609"/>
      <c r="BL9" s="609"/>
      <c r="BM9" s="609"/>
      <c r="BN9" s="610"/>
      <c r="BO9" s="646">
        <v>33.200000000000003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2473324</v>
      </c>
      <c r="CS9" s="609"/>
      <c r="CT9" s="609"/>
      <c r="CU9" s="609"/>
      <c r="CV9" s="609"/>
      <c r="CW9" s="609"/>
      <c r="CX9" s="609"/>
      <c r="CY9" s="610"/>
      <c r="CZ9" s="646">
        <v>10.6</v>
      </c>
      <c r="DA9" s="646"/>
      <c r="DB9" s="646"/>
      <c r="DC9" s="646"/>
      <c r="DD9" s="614">
        <v>88989</v>
      </c>
      <c r="DE9" s="609"/>
      <c r="DF9" s="609"/>
      <c r="DG9" s="609"/>
      <c r="DH9" s="609"/>
      <c r="DI9" s="609"/>
      <c r="DJ9" s="609"/>
      <c r="DK9" s="609"/>
      <c r="DL9" s="609"/>
      <c r="DM9" s="609"/>
      <c r="DN9" s="609"/>
      <c r="DO9" s="609"/>
      <c r="DP9" s="610"/>
      <c r="DQ9" s="614">
        <v>1771582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110603</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24972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24972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930562</v>
      </c>
      <c r="S11" s="609"/>
      <c r="T11" s="609"/>
      <c r="U11" s="609"/>
      <c r="V11" s="609"/>
      <c r="W11" s="609"/>
      <c r="X11" s="609"/>
      <c r="Y11" s="610"/>
      <c r="Z11" s="611">
        <v>3.9</v>
      </c>
      <c r="AA11" s="612"/>
      <c r="AB11" s="612"/>
      <c r="AC11" s="613"/>
      <c r="AD11" s="614">
        <v>930562</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291304</v>
      </c>
      <c r="BH11" s="609"/>
      <c r="BI11" s="609"/>
      <c r="BJ11" s="609"/>
      <c r="BK11" s="609"/>
      <c r="BL11" s="609"/>
      <c r="BM11" s="609"/>
      <c r="BN11" s="610"/>
      <c r="BO11" s="646">
        <v>5.7</v>
      </c>
      <c r="BP11" s="646"/>
      <c r="BQ11" s="646"/>
      <c r="BR11" s="646"/>
      <c r="BS11" s="647">
        <v>70740</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1302481</v>
      </c>
      <c r="CS11" s="609"/>
      <c r="CT11" s="609"/>
      <c r="CU11" s="609"/>
      <c r="CV11" s="609"/>
      <c r="CW11" s="609"/>
      <c r="CX11" s="609"/>
      <c r="CY11" s="610"/>
      <c r="CZ11" s="646">
        <v>5.6</v>
      </c>
      <c r="DA11" s="646"/>
      <c r="DB11" s="646"/>
      <c r="DC11" s="646"/>
      <c r="DD11" s="614">
        <v>91074</v>
      </c>
      <c r="DE11" s="609"/>
      <c r="DF11" s="609"/>
      <c r="DG11" s="609"/>
      <c r="DH11" s="609"/>
      <c r="DI11" s="609"/>
      <c r="DJ11" s="609"/>
      <c r="DK11" s="609"/>
      <c r="DL11" s="609"/>
      <c r="DM11" s="609"/>
      <c r="DN11" s="609"/>
      <c r="DO11" s="609"/>
      <c r="DP11" s="610"/>
      <c r="DQ11" s="614">
        <v>537767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75327</v>
      </c>
      <c r="S12" s="609"/>
      <c r="T12" s="609"/>
      <c r="U12" s="609"/>
      <c r="V12" s="609"/>
      <c r="W12" s="609"/>
      <c r="X12" s="609"/>
      <c r="Y12" s="610"/>
      <c r="Z12" s="646">
        <v>0.3</v>
      </c>
      <c r="AA12" s="646"/>
      <c r="AB12" s="646"/>
      <c r="AC12" s="646"/>
      <c r="AD12" s="647">
        <v>75327</v>
      </c>
      <c r="AE12" s="647"/>
      <c r="AF12" s="647"/>
      <c r="AG12" s="647"/>
      <c r="AH12" s="647"/>
      <c r="AI12" s="647"/>
      <c r="AJ12" s="647"/>
      <c r="AK12" s="647"/>
      <c r="AL12" s="611">
        <v>0.5</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2495831</v>
      </c>
      <c r="BH12" s="609"/>
      <c r="BI12" s="609"/>
      <c r="BJ12" s="609"/>
      <c r="BK12" s="609"/>
      <c r="BL12" s="609"/>
      <c r="BM12" s="609"/>
      <c r="BN12" s="610"/>
      <c r="BO12" s="646">
        <v>48.6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470495</v>
      </c>
      <c r="CS12" s="609"/>
      <c r="CT12" s="609"/>
      <c r="CU12" s="609"/>
      <c r="CV12" s="609"/>
      <c r="CW12" s="609"/>
      <c r="CX12" s="609"/>
      <c r="CY12" s="610"/>
      <c r="CZ12" s="646">
        <v>2</v>
      </c>
      <c r="DA12" s="646"/>
      <c r="DB12" s="646"/>
      <c r="DC12" s="646"/>
      <c r="DD12" s="614">
        <v>83376</v>
      </c>
      <c r="DE12" s="609"/>
      <c r="DF12" s="609"/>
      <c r="DG12" s="609"/>
      <c r="DH12" s="609"/>
      <c r="DI12" s="609"/>
      <c r="DJ12" s="609"/>
      <c r="DK12" s="609"/>
      <c r="DL12" s="609"/>
      <c r="DM12" s="609"/>
      <c r="DN12" s="609"/>
      <c r="DO12" s="609"/>
      <c r="DP12" s="610"/>
      <c r="DQ12" s="614">
        <v>321964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2465131</v>
      </c>
      <c r="BH13" s="609"/>
      <c r="BI13" s="609"/>
      <c r="BJ13" s="609"/>
      <c r="BK13" s="609"/>
      <c r="BL13" s="609"/>
      <c r="BM13" s="609"/>
      <c r="BN13" s="610"/>
      <c r="BO13" s="646">
        <v>48</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2391550</v>
      </c>
      <c r="CS13" s="609"/>
      <c r="CT13" s="609"/>
      <c r="CU13" s="609"/>
      <c r="CV13" s="609"/>
      <c r="CW13" s="609"/>
      <c r="CX13" s="609"/>
      <c r="CY13" s="610"/>
      <c r="CZ13" s="646">
        <v>10.199999999999999</v>
      </c>
      <c r="DA13" s="646"/>
      <c r="DB13" s="646"/>
      <c r="DC13" s="646"/>
      <c r="DD13" s="614">
        <v>367796</v>
      </c>
      <c r="DE13" s="609"/>
      <c r="DF13" s="609"/>
      <c r="DG13" s="609"/>
      <c r="DH13" s="609"/>
      <c r="DI13" s="609"/>
      <c r="DJ13" s="609"/>
      <c r="DK13" s="609"/>
      <c r="DL13" s="609"/>
      <c r="DM13" s="609"/>
      <c r="DN13" s="609"/>
      <c r="DO13" s="609"/>
      <c r="DP13" s="610"/>
      <c r="DQ13" s="614">
        <v>1963224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2706</v>
      </c>
      <c r="S14" s="609"/>
      <c r="T14" s="609"/>
      <c r="U14" s="609"/>
      <c r="V14" s="609"/>
      <c r="W14" s="609"/>
      <c r="X14" s="609"/>
      <c r="Y14" s="610"/>
      <c r="Z14" s="646">
        <v>0</v>
      </c>
      <c r="AA14" s="646"/>
      <c r="AB14" s="646"/>
      <c r="AC14" s="646"/>
      <c r="AD14" s="647">
        <v>2706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180445</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791394</v>
      </c>
      <c r="CS14" s="609"/>
      <c r="CT14" s="609"/>
      <c r="CU14" s="609"/>
      <c r="CV14" s="609"/>
      <c r="CW14" s="609"/>
      <c r="CX14" s="609"/>
      <c r="CY14" s="610"/>
      <c r="CZ14" s="646">
        <v>3.4</v>
      </c>
      <c r="DA14" s="646"/>
      <c r="DB14" s="646"/>
      <c r="DC14" s="646"/>
      <c r="DD14" s="614">
        <v>39005</v>
      </c>
      <c r="DE14" s="609"/>
      <c r="DF14" s="609"/>
      <c r="DG14" s="609"/>
      <c r="DH14" s="609"/>
      <c r="DI14" s="609"/>
      <c r="DJ14" s="609"/>
      <c r="DK14" s="609"/>
      <c r="DL14" s="609"/>
      <c r="DM14" s="609"/>
      <c r="DN14" s="609"/>
      <c r="DO14" s="609"/>
      <c r="DP14" s="610"/>
      <c r="DQ14" s="614">
        <v>721497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264226</v>
      </c>
      <c r="BH15" s="609"/>
      <c r="BI15" s="609"/>
      <c r="BJ15" s="609"/>
      <c r="BK15" s="609"/>
      <c r="BL15" s="609"/>
      <c r="BM15" s="609"/>
      <c r="BN15" s="610"/>
      <c r="BO15" s="646">
        <v>5.0999999999999996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3022179</v>
      </c>
      <c r="CS15" s="609"/>
      <c r="CT15" s="609"/>
      <c r="CU15" s="609"/>
      <c r="CV15" s="609"/>
      <c r="CW15" s="609"/>
      <c r="CX15" s="609"/>
      <c r="CY15" s="610"/>
      <c r="CZ15" s="646">
        <v>12.9</v>
      </c>
      <c r="DA15" s="646"/>
      <c r="DB15" s="646"/>
      <c r="DC15" s="646"/>
      <c r="DD15" s="614">
        <v>328203</v>
      </c>
      <c r="DE15" s="609"/>
      <c r="DF15" s="609"/>
      <c r="DG15" s="609"/>
      <c r="DH15" s="609"/>
      <c r="DI15" s="609"/>
      <c r="DJ15" s="609"/>
      <c r="DK15" s="609"/>
      <c r="DL15" s="609"/>
      <c r="DM15" s="609"/>
      <c r="DN15" s="609"/>
      <c r="DO15" s="609"/>
      <c r="DP15" s="610"/>
      <c r="DQ15" s="614">
        <v>2502800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49271</v>
      </c>
      <c r="S16" s="609"/>
      <c r="T16" s="609"/>
      <c r="U16" s="609"/>
      <c r="V16" s="609"/>
      <c r="W16" s="609"/>
      <c r="X16" s="609"/>
      <c r="Y16" s="610"/>
      <c r="Z16" s="646">
        <v>0.2</v>
      </c>
      <c r="AA16" s="646"/>
      <c r="AB16" s="646"/>
      <c r="AC16" s="646"/>
      <c r="AD16" s="647">
        <v>49271</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29959</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15039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86386</v>
      </c>
      <c r="S17" s="609"/>
      <c r="T17" s="609"/>
      <c r="U17" s="609"/>
      <c r="V17" s="609"/>
      <c r="W17" s="609"/>
      <c r="X17" s="609"/>
      <c r="Y17" s="610"/>
      <c r="Z17" s="646">
        <v>0.4</v>
      </c>
      <c r="AA17" s="646"/>
      <c r="AB17" s="646"/>
      <c r="AC17" s="646"/>
      <c r="AD17" s="647">
        <v>86386</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2062610</v>
      </c>
      <c r="CS17" s="609"/>
      <c r="CT17" s="609"/>
      <c r="CU17" s="609"/>
      <c r="CV17" s="609"/>
      <c r="CW17" s="609"/>
      <c r="CX17" s="609"/>
      <c r="CY17" s="610"/>
      <c r="CZ17" s="646">
        <v>8.8000000000000007</v>
      </c>
      <c r="DA17" s="646"/>
      <c r="DB17" s="646"/>
      <c r="DC17" s="646"/>
      <c r="DD17" s="614" t="s">
        <v>122</v>
      </c>
      <c r="DE17" s="609"/>
      <c r="DF17" s="609"/>
      <c r="DG17" s="609"/>
      <c r="DH17" s="609"/>
      <c r="DI17" s="609"/>
      <c r="DJ17" s="609"/>
      <c r="DK17" s="609"/>
      <c r="DL17" s="609"/>
      <c r="DM17" s="609"/>
      <c r="DN17" s="609"/>
      <c r="DO17" s="609"/>
      <c r="DP17" s="610"/>
      <c r="DQ17" s="614">
        <v>2015429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33720</v>
      </c>
      <c r="S18" s="609"/>
      <c r="T18" s="609"/>
      <c r="U18" s="609"/>
      <c r="V18" s="609"/>
      <c r="W18" s="609"/>
      <c r="X18" s="609"/>
      <c r="Y18" s="610"/>
      <c r="Z18" s="646">
        <v>0.1</v>
      </c>
      <c r="AA18" s="646"/>
      <c r="AB18" s="646"/>
      <c r="AC18" s="646"/>
      <c r="AD18" s="647">
        <v>33720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30056</v>
      </c>
      <c r="S19" s="609"/>
      <c r="T19" s="609"/>
      <c r="U19" s="609"/>
      <c r="V19" s="609"/>
      <c r="W19" s="609"/>
      <c r="X19" s="609"/>
      <c r="Y19" s="610"/>
      <c r="Z19" s="646">
        <v>0.1</v>
      </c>
      <c r="AA19" s="646"/>
      <c r="AB19" s="646"/>
      <c r="AC19" s="646"/>
      <c r="AD19" s="647">
        <v>30056</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19054</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3664</v>
      </c>
      <c r="S20" s="609"/>
      <c r="T20" s="609"/>
      <c r="U20" s="609"/>
      <c r="V20" s="609"/>
      <c r="W20" s="609"/>
      <c r="X20" s="609"/>
      <c r="Y20" s="610"/>
      <c r="Z20" s="646">
        <v>0</v>
      </c>
      <c r="AA20" s="646"/>
      <c r="AB20" s="646"/>
      <c r="AC20" s="646"/>
      <c r="AD20" s="647">
        <v>3664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19054</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23359932</v>
      </c>
      <c r="CS20" s="609"/>
      <c r="CT20" s="609"/>
      <c r="CU20" s="609"/>
      <c r="CV20" s="609"/>
      <c r="CW20" s="609"/>
      <c r="CX20" s="609"/>
      <c r="CY20" s="610"/>
      <c r="CZ20" s="646">
        <v>100</v>
      </c>
      <c r="DA20" s="646"/>
      <c r="DB20" s="646"/>
      <c r="DC20" s="646"/>
      <c r="DD20" s="614">
        <v>1579108</v>
      </c>
      <c r="DE20" s="609"/>
      <c r="DF20" s="609"/>
      <c r="DG20" s="609"/>
      <c r="DH20" s="609"/>
      <c r="DI20" s="609"/>
      <c r="DJ20" s="609"/>
      <c r="DK20" s="609"/>
      <c r="DL20" s="609"/>
      <c r="DM20" s="609"/>
      <c r="DN20" s="609"/>
      <c r="DO20" s="609"/>
      <c r="DP20" s="610"/>
      <c r="DQ20" s="614">
        <v>15969142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8716197</v>
      </c>
      <c r="S21" s="609"/>
      <c r="T21" s="609"/>
      <c r="U21" s="609"/>
      <c r="V21" s="609"/>
      <c r="W21" s="609"/>
      <c r="X21" s="609"/>
      <c r="Y21" s="610"/>
      <c r="Z21" s="646">
        <v>36.9</v>
      </c>
      <c r="AA21" s="646"/>
      <c r="AB21" s="646"/>
      <c r="AC21" s="646"/>
      <c r="AD21" s="647">
        <v>7351611</v>
      </c>
      <c r="AE21" s="647"/>
      <c r="AF21" s="647"/>
      <c r="AG21" s="647"/>
      <c r="AH21" s="647"/>
      <c r="AI21" s="647"/>
      <c r="AJ21" s="647"/>
      <c r="AK21" s="647"/>
      <c r="AL21" s="611">
        <v>52.2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19054</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7351611</v>
      </c>
      <c r="S22" s="609"/>
      <c r="T22" s="609"/>
      <c r="U22" s="609"/>
      <c r="V22" s="609"/>
      <c r="W22" s="609"/>
      <c r="X22" s="609"/>
      <c r="Y22" s="610"/>
      <c r="Z22" s="646">
        <v>31.1</v>
      </c>
      <c r="AA22" s="646"/>
      <c r="AB22" s="646"/>
      <c r="AC22" s="646"/>
      <c r="AD22" s="647">
        <v>7351611</v>
      </c>
      <c r="AE22" s="647"/>
      <c r="AF22" s="647"/>
      <c r="AG22" s="647"/>
      <c r="AH22" s="647"/>
      <c r="AI22" s="647"/>
      <c r="AJ22" s="647"/>
      <c r="AK22" s="647"/>
      <c r="AL22" s="611">
        <v>52.2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1364586</v>
      </c>
      <c r="S23" s="609"/>
      <c r="T23" s="609"/>
      <c r="U23" s="609"/>
      <c r="V23" s="609"/>
      <c r="W23" s="609"/>
      <c r="X23" s="609"/>
      <c r="Y23" s="610"/>
      <c r="Z23" s="646">
        <v>5.8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10087659</v>
      </c>
      <c r="CS24" s="664"/>
      <c r="CT24" s="664"/>
      <c r="CU24" s="664"/>
      <c r="CV24" s="664"/>
      <c r="CW24" s="664"/>
      <c r="CX24" s="664"/>
      <c r="CY24" s="689"/>
      <c r="CZ24" s="690">
        <v>43.2</v>
      </c>
      <c r="DA24" s="672"/>
      <c r="DB24" s="672"/>
      <c r="DC24" s="692"/>
      <c r="DD24" s="688">
        <v>7570502</v>
      </c>
      <c r="DE24" s="664"/>
      <c r="DF24" s="664"/>
      <c r="DG24" s="664"/>
      <c r="DH24" s="664"/>
      <c r="DI24" s="664"/>
      <c r="DJ24" s="664"/>
      <c r="DK24" s="689"/>
      <c r="DL24" s="688">
        <v>7390987</v>
      </c>
      <c r="DM24" s="664"/>
      <c r="DN24" s="664"/>
      <c r="DO24" s="664"/>
      <c r="DP24" s="664"/>
      <c r="DQ24" s="664"/>
      <c r="DR24" s="664"/>
      <c r="DS24" s="664"/>
      <c r="DT24" s="664"/>
      <c r="DU24" s="664"/>
      <c r="DV24" s="689"/>
      <c r="DW24" s="690">
        <v>52.1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15413600</v>
      </c>
      <c r="S25" s="609"/>
      <c r="T25" s="609"/>
      <c r="U25" s="609"/>
      <c r="V25" s="609"/>
      <c r="W25" s="609"/>
      <c r="X25" s="609"/>
      <c r="Y25" s="610"/>
      <c r="Z25" s="646">
        <v>65.2</v>
      </c>
      <c r="AA25" s="646"/>
      <c r="AB25" s="646"/>
      <c r="AC25" s="646"/>
      <c r="AD25" s="647">
        <v>14049014</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5027674</v>
      </c>
      <c r="CS25" s="621"/>
      <c r="CT25" s="621"/>
      <c r="CU25" s="621"/>
      <c r="CV25" s="621"/>
      <c r="CW25" s="621"/>
      <c r="CX25" s="621"/>
      <c r="CY25" s="622"/>
      <c r="CZ25" s="611">
        <v>21.5</v>
      </c>
      <c r="DA25" s="623"/>
      <c r="DB25" s="623"/>
      <c r="DC25" s="624"/>
      <c r="DD25" s="614">
        <v>4614639</v>
      </c>
      <c r="DE25" s="621"/>
      <c r="DF25" s="621"/>
      <c r="DG25" s="621"/>
      <c r="DH25" s="621"/>
      <c r="DI25" s="621"/>
      <c r="DJ25" s="621"/>
      <c r="DK25" s="622"/>
      <c r="DL25" s="614">
        <v>4540283</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6003</v>
      </c>
      <c r="S26" s="609"/>
      <c r="T26" s="609"/>
      <c r="U26" s="609"/>
      <c r="V26" s="609"/>
      <c r="W26" s="609"/>
      <c r="X26" s="609"/>
      <c r="Y26" s="610"/>
      <c r="Z26" s="646">
        <v>0</v>
      </c>
      <c r="AA26" s="646"/>
      <c r="AB26" s="646"/>
      <c r="AC26" s="646"/>
      <c r="AD26" s="647">
        <v>6003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2999884</v>
      </c>
      <c r="CS26" s="609"/>
      <c r="CT26" s="609"/>
      <c r="CU26" s="609"/>
      <c r="CV26" s="609"/>
      <c r="CW26" s="609"/>
      <c r="CX26" s="609"/>
      <c r="CY26" s="610"/>
      <c r="CZ26" s="611">
        <v>12.8</v>
      </c>
      <c r="DA26" s="623"/>
      <c r="DB26" s="623"/>
      <c r="DC26" s="624"/>
      <c r="DD26" s="614">
        <v>2757232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143345</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5139898</v>
      </c>
      <c r="BH27" s="609"/>
      <c r="BI27" s="609"/>
      <c r="BJ27" s="609"/>
      <c r="BK27" s="609"/>
      <c r="BL27" s="609"/>
      <c r="BM27" s="609"/>
      <c r="BN27" s="610"/>
      <c r="BO27" s="646">
        <v>100</v>
      </c>
      <c r="BP27" s="646"/>
      <c r="BQ27" s="646"/>
      <c r="BR27" s="646"/>
      <c r="BS27" s="647">
        <v>70740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2997375</v>
      </c>
      <c r="CS27" s="621"/>
      <c r="CT27" s="621"/>
      <c r="CU27" s="621"/>
      <c r="CV27" s="621"/>
      <c r="CW27" s="621"/>
      <c r="CX27" s="621"/>
      <c r="CY27" s="622"/>
      <c r="CZ27" s="611">
        <v>12.8</v>
      </c>
      <c r="DA27" s="623"/>
      <c r="DB27" s="623"/>
      <c r="DC27" s="624"/>
      <c r="DD27" s="614">
        <v>940434</v>
      </c>
      <c r="DE27" s="621"/>
      <c r="DF27" s="621"/>
      <c r="DG27" s="621"/>
      <c r="DH27" s="621"/>
      <c r="DI27" s="621"/>
      <c r="DJ27" s="621"/>
      <c r="DK27" s="622"/>
      <c r="DL27" s="614">
        <v>837975</v>
      </c>
      <c r="DM27" s="621"/>
      <c r="DN27" s="621"/>
      <c r="DO27" s="621"/>
      <c r="DP27" s="621"/>
      <c r="DQ27" s="621"/>
      <c r="DR27" s="621"/>
      <c r="DS27" s="621"/>
      <c r="DT27" s="621"/>
      <c r="DU27" s="621"/>
      <c r="DV27" s="622"/>
      <c r="DW27" s="611">
        <v>5.9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375027</v>
      </c>
      <c r="S28" s="609"/>
      <c r="T28" s="609"/>
      <c r="U28" s="609"/>
      <c r="V28" s="609"/>
      <c r="W28" s="609"/>
      <c r="X28" s="609"/>
      <c r="Y28" s="610"/>
      <c r="Z28" s="646">
        <v>1.6</v>
      </c>
      <c r="AA28" s="646"/>
      <c r="AB28" s="646"/>
      <c r="AC28" s="646"/>
      <c r="AD28" s="647">
        <v>33068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2062610</v>
      </c>
      <c r="CS28" s="609"/>
      <c r="CT28" s="609"/>
      <c r="CU28" s="609"/>
      <c r="CV28" s="609"/>
      <c r="CW28" s="609"/>
      <c r="CX28" s="609"/>
      <c r="CY28" s="610"/>
      <c r="CZ28" s="611">
        <v>8.8000000000000007</v>
      </c>
      <c r="DA28" s="623"/>
      <c r="DB28" s="623"/>
      <c r="DC28" s="624"/>
      <c r="DD28" s="614">
        <v>2015429</v>
      </c>
      <c r="DE28" s="609"/>
      <c r="DF28" s="609"/>
      <c r="DG28" s="609"/>
      <c r="DH28" s="609"/>
      <c r="DI28" s="609"/>
      <c r="DJ28" s="609"/>
      <c r="DK28" s="610"/>
      <c r="DL28" s="614">
        <v>2012729</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230748</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2062610</v>
      </c>
      <c r="CS29" s="621"/>
      <c r="CT29" s="621"/>
      <c r="CU29" s="621"/>
      <c r="CV29" s="621"/>
      <c r="CW29" s="621"/>
      <c r="CX29" s="621"/>
      <c r="CY29" s="622"/>
      <c r="CZ29" s="611">
        <v>8.8000000000000007</v>
      </c>
      <c r="DA29" s="623"/>
      <c r="DB29" s="623"/>
      <c r="DC29" s="624"/>
      <c r="DD29" s="614">
        <v>2015429</v>
      </c>
      <c r="DE29" s="621"/>
      <c r="DF29" s="621"/>
      <c r="DG29" s="621"/>
      <c r="DH29" s="621"/>
      <c r="DI29" s="621"/>
      <c r="DJ29" s="621"/>
      <c r="DK29" s="622"/>
      <c r="DL29" s="614">
        <v>2012729</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2850495</v>
      </c>
      <c r="S30" s="609"/>
      <c r="T30" s="609"/>
      <c r="U30" s="609"/>
      <c r="V30" s="609"/>
      <c r="W30" s="609"/>
      <c r="X30" s="609"/>
      <c r="Y30" s="610"/>
      <c r="Z30" s="646">
        <v>12.1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1969810</v>
      </c>
      <c r="CS30" s="609"/>
      <c r="CT30" s="609"/>
      <c r="CU30" s="609"/>
      <c r="CV30" s="609"/>
      <c r="CW30" s="609"/>
      <c r="CX30" s="609"/>
      <c r="CY30" s="610"/>
      <c r="CZ30" s="611">
        <v>8.4</v>
      </c>
      <c r="DA30" s="623"/>
      <c r="DB30" s="623"/>
      <c r="DC30" s="624"/>
      <c r="DD30" s="614">
        <v>1922629</v>
      </c>
      <c r="DE30" s="609"/>
      <c r="DF30" s="609"/>
      <c r="DG30" s="609"/>
      <c r="DH30" s="609"/>
      <c r="DI30" s="609"/>
      <c r="DJ30" s="609"/>
      <c r="DK30" s="610"/>
      <c r="DL30" s="614">
        <v>1919929</v>
      </c>
      <c r="DM30" s="609"/>
      <c r="DN30" s="609"/>
      <c r="DO30" s="609"/>
      <c r="DP30" s="609"/>
      <c r="DQ30" s="609"/>
      <c r="DR30" s="609"/>
      <c r="DS30" s="609"/>
      <c r="DT30" s="609"/>
      <c r="DU30" s="609"/>
      <c r="DV30" s="610"/>
      <c r="DW30" s="611">
        <v>13.5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98.6</v>
      </c>
      <c r="BH31" s="671"/>
      <c r="BI31" s="671"/>
      <c r="BJ31" s="671"/>
      <c r="BK31" s="671"/>
      <c r="BL31" s="671"/>
      <c r="BM31" s="672">
        <v>94.4</v>
      </c>
      <c r="BN31" s="671"/>
      <c r="BO31" s="671"/>
      <c r="BP31" s="671"/>
      <c r="BQ31" s="673"/>
      <c r="BR31" s="670">
        <v>98.9</v>
      </c>
      <c r="BS31" s="671"/>
      <c r="BT31" s="671"/>
      <c r="BU31" s="671"/>
      <c r="BV31" s="671"/>
      <c r="BW31" s="671"/>
      <c r="BX31" s="672">
        <v>94.5</v>
      </c>
      <c r="BY31" s="671"/>
      <c r="BZ31" s="671"/>
      <c r="CA31" s="671"/>
      <c r="CB31" s="673"/>
      <c r="CD31" s="629"/>
      <c r="CE31" s="630"/>
      <c r="CF31" s="605" t="s">
        <v>300</v>
      </c>
      <c r="CG31" s="606"/>
      <c r="CH31" s="606"/>
      <c r="CI31" s="606"/>
      <c r="CJ31" s="606"/>
      <c r="CK31" s="606"/>
      <c r="CL31" s="606"/>
      <c r="CM31" s="606"/>
      <c r="CN31" s="606"/>
      <c r="CO31" s="606"/>
      <c r="CP31" s="606"/>
      <c r="CQ31" s="607"/>
      <c r="CR31" s="608">
        <v>92800</v>
      </c>
      <c r="CS31" s="621"/>
      <c r="CT31" s="621"/>
      <c r="CU31" s="621"/>
      <c r="CV31" s="621"/>
      <c r="CW31" s="621"/>
      <c r="CX31" s="621"/>
      <c r="CY31" s="622"/>
      <c r="CZ31" s="611">
        <v>0.4</v>
      </c>
      <c r="DA31" s="623"/>
      <c r="DB31" s="623"/>
      <c r="DC31" s="624"/>
      <c r="DD31" s="614">
        <v>92800</v>
      </c>
      <c r="DE31" s="621"/>
      <c r="DF31" s="621"/>
      <c r="DG31" s="621"/>
      <c r="DH31" s="621"/>
      <c r="DI31" s="621"/>
      <c r="DJ31" s="621"/>
      <c r="DK31" s="622"/>
      <c r="DL31" s="614">
        <v>92800</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1801150</v>
      </c>
      <c r="S32" s="609"/>
      <c r="T32" s="609"/>
      <c r="U32" s="609"/>
      <c r="V32" s="609"/>
      <c r="W32" s="609"/>
      <c r="X32" s="609"/>
      <c r="Y32" s="610"/>
      <c r="Z32" s="646">
        <v>7.6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98.9</v>
      </c>
      <c r="BH32" s="621"/>
      <c r="BI32" s="621"/>
      <c r="BJ32" s="621"/>
      <c r="BK32" s="621"/>
      <c r="BL32" s="621"/>
      <c r="BM32" s="612">
        <v>96.1</v>
      </c>
      <c r="BN32" s="621"/>
      <c r="BO32" s="621"/>
      <c r="BP32" s="621"/>
      <c r="BQ32" s="644"/>
      <c r="BR32" s="674">
        <v>98.9</v>
      </c>
      <c r="BS32" s="621"/>
      <c r="BT32" s="621"/>
      <c r="BU32" s="621"/>
      <c r="BV32" s="621"/>
      <c r="BW32" s="621"/>
      <c r="BX32" s="612">
        <v>96.1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68662</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98.2</v>
      </c>
      <c r="BH33" s="593"/>
      <c r="BI33" s="593"/>
      <c r="BJ33" s="593"/>
      <c r="BK33" s="593"/>
      <c r="BL33" s="593"/>
      <c r="BM33" s="639">
        <v>92.2</v>
      </c>
      <c r="BN33" s="593"/>
      <c r="BO33" s="593"/>
      <c r="BP33" s="593"/>
      <c r="BQ33" s="656"/>
      <c r="BR33" s="669">
        <v>98.8</v>
      </c>
      <c r="BS33" s="593"/>
      <c r="BT33" s="593"/>
      <c r="BU33" s="593"/>
      <c r="BV33" s="593"/>
      <c r="BW33" s="593"/>
      <c r="BX33" s="639">
        <v>92.5</v>
      </c>
      <c r="BY33" s="593"/>
      <c r="BZ33" s="593"/>
      <c r="CA33" s="593"/>
      <c r="CB33" s="656"/>
      <c r="CD33" s="605" t="s">
        <v>307</v>
      </c>
      <c r="CE33" s="606"/>
      <c r="CF33" s="606"/>
      <c r="CG33" s="606"/>
      <c r="CH33" s="606"/>
      <c r="CI33" s="606"/>
      <c r="CJ33" s="606"/>
      <c r="CK33" s="606"/>
      <c r="CL33" s="606"/>
      <c r="CM33" s="606"/>
      <c r="CN33" s="606"/>
      <c r="CO33" s="606"/>
      <c r="CP33" s="606"/>
      <c r="CQ33" s="607"/>
      <c r="CR33" s="608">
        <v>11663206</v>
      </c>
      <c r="CS33" s="621"/>
      <c r="CT33" s="621"/>
      <c r="CU33" s="621"/>
      <c r="CV33" s="621"/>
      <c r="CW33" s="621"/>
      <c r="CX33" s="621"/>
      <c r="CY33" s="622"/>
      <c r="CZ33" s="611">
        <v>49.9</v>
      </c>
      <c r="DA33" s="623"/>
      <c r="DB33" s="623"/>
      <c r="DC33" s="624"/>
      <c r="DD33" s="614">
        <v>8093588</v>
      </c>
      <c r="DE33" s="621"/>
      <c r="DF33" s="621"/>
      <c r="DG33" s="621"/>
      <c r="DH33" s="621"/>
      <c r="DI33" s="621"/>
      <c r="DJ33" s="621"/>
      <c r="DK33" s="622"/>
      <c r="DL33" s="614">
        <v>5799816</v>
      </c>
      <c r="DM33" s="621"/>
      <c r="DN33" s="621"/>
      <c r="DO33" s="621"/>
      <c r="DP33" s="621"/>
      <c r="DQ33" s="621"/>
      <c r="DR33" s="621"/>
      <c r="DS33" s="621"/>
      <c r="DT33" s="621"/>
      <c r="DU33" s="621"/>
      <c r="DV33" s="622"/>
      <c r="DW33" s="611">
        <v>40.9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334820</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3863632</v>
      </c>
      <c r="CS34" s="609"/>
      <c r="CT34" s="609"/>
      <c r="CU34" s="609"/>
      <c r="CV34" s="609"/>
      <c r="CW34" s="609"/>
      <c r="CX34" s="609"/>
      <c r="CY34" s="610"/>
      <c r="CZ34" s="611">
        <v>16.5</v>
      </c>
      <c r="DA34" s="623"/>
      <c r="DB34" s="623"/>
      <c r="DC34" s="624"/>
      <c r="DD34" s="614">
        <v>2615731</v>
      </c>
      <c r="DE34" s="609"/>
      <c r="DF34" s="609"/>
      <c r="DG34" s="609"/>
      <c r="DH34" s="609"/>
      <c r="DI34" s="609"/>
      <c r="DJ34" s="609"/>
      <c r="DK34" s="610"/>
      <c r="DL34" s="614">
        <v>2196581</v>
      </c>
      <c r="DM34" s="609"/>
      <c r="DN34" s="609"/>
      <c r="DO34" s="609"/>
      <c r="DP34" s="609"/>
      <c r="DQ34" s="609"/>
      <c r="DR34" s="609"/>
      <c r="DS34" s="609"/>
      <c r="DT34" s="609"/>
      <c r="DU34" s="609"/>
      <c r="DV34" s="610"/>
      <c r="DW34" s="611">
        <v>15.5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961447</v>
      </c>
      <c r="S35" s="609"/>
      <c r="T35" s="609"/>
      <c r="U35" s="609"/>
      <c r="V35" s="609"/>
      <c r="W35" s="609"/>
      <c r="X35" s="609"/>
      <c r="Y35" s="610"/>
      <c r="Z35" s="646">
        <v>4.0999999999999996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244805</v>
      </c>
      <c r="CS35" s="621"/>
      <c r="CT35" s="621"/>
      <c r="CU35" s="621"/>
      <c r="CV35" s="621"/>
      <c r="CW35" s="621"/>
      <c r="CX35" s="621"/>
      <c r="CY35" s="622"/>
      <c r="CZ35" s="611">
        <v>1</v>
      </c>
      <c r="DA35" s="623"/>
      <c r="DB35" s="623"/>
      <c r="DC35" s="624"/>
      <c r="DD35" s="614">
        <v>189003</v>
      </c>
      <c r="DE35" s="621"/>
      <c r="DF35" s="621"/>
      <c r="DG35" s="621"/>
      <c r="DH35" s="621"/>
      <c r="DI35" s="621"/>
      <c r="DJ35" s="621"/>
      <c r="DK35" s="622"/>
      <c r="DL35" s="614">
        <v>90297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289294</v>
      </c>
      <c r="S36" s="609"/>
      <c r="T36" s="609"/>
      <c r="U36" s="609"/>
      <c r="V36" s="609"/>
      <c r="W36" s="609"/>
      <c r="X36" s="609"/>
      <c r="Y36" s="610"/>
      <c r="Z36" s="646">
        <v>1.2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4180974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27515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4859900</v>
      </c>
      <c r="CS36" s="609"/>
      <c r="CT36" s="609"/>
      <c r="CU36" s="609"/>
      <c r="CV36" s="609"/>
      <c r="CW36" s="609"/>
      <c r="CX36" s="609"/>
      <c r="CY36" s="610"/>
      <c r="CZ36" s="611">
        <v>20.8</v>
      </c>
      <c r="DA36" s="623"/>
      <c r="DB36" s="623"/>
      <c r="DC36" s="624"/>
      <c r="DD36" s="614">
        <v>3272400</v>
      </c>
      <c r="DE36" s="609"/>
      <c r="DF36" s="609"/>
      <c r="DG36" s="609"/>
      <c r="DH36" s="609"/>
      <c r="DI36" s="609"/>
      <c r="DJ36" s="609"/>
      <c r="DK36" s="610"/>
      <c r="DL36" s="614">
        <v>2104386</v>
      </c>
      <c r="DM36" s="609"/>
      <c r="DN36" s="609"/>
      <c r="DO36" s="609"/>
      <c r="DP36" s="609"/>
      <c r="DQ36" s="609"/>
      <c r="DR36" s="609"/>
      <c r="DS36" s="609"/>
      <c r="DT36" s="609"/>
      <c r="DU36" s="609"/>
      <c r="DV36" s="610"/>
      <c r="DW36" s="611">
        <v>14.8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226726</v>
      </c>
      <c r="S37" s="609"/>
      <c r="T37" s="609"/>
      <c r="U37" s="609"/>
      <c r="V37" s="609"/>
      <c r="W37" s="609"/>
      <c r="X37" s="609"/>
      <c r="Y37" s="610"/>
      <c r="Z37" s="646">
        <v>1</v>
      </c>
      <c r="AA37" s="646"/>
      <c r="AB37" s="646"/>
      <c r="AC37" s="646"/>
      <c r="AD37" s="647">
        <v>15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1636568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-20784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15932</v>
      </c>
      <c r="CS37" s="621"/>
      <c r="CT37" s="621"/>
      <c r="CU37" s="621"/>
      <c r="CV37" s="621"/>
      <c r="CW37" s="621"/>
      <c r="CX37" s="621"/>
      <c r="CY37" s="622"/>
      <c r="CZ37" s="611">
        <v>0.1</v>
      </c>
      <c r="DA37" s="623"/>
      <c r="DB37" s="623"/>
      <c r="DC37" s="624"/>
      <c r="DD37" s="614">
        <v>15932</v>
      </c>
      <c r="DE37" s="621"/>
      <c r="DF37" s="621"/>
      <c r="DG37" s="621"/>
      <c r="DH37" s="621"/>
      <c r="DI37" s="621"/>
      <c r="DJ37" s="621"/>
      <c r="DK37" s="622"/>
      <c r="DL37" s="614">
        <v>7756</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948269</v>
      </c>
      <c r="S38" s="609"/>
      <c r="T38" s="609"/>
      <c r="U38" s="609"/>
      <c r="V38" s="609"/>
      <c r="W38" s="609"/>
      <c r="X38" s="609"/>
      <c r="Y38" s="610"/>
      <c r="Z38" s="646">
        <v>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598056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5289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1946350</v>
      </c>
      <c r="CS38" s="609"/>
      <c r="CT38" s="609"/>
      <c r="CU38" s="609"/>
      <c r="CV38" s="609"/>
      <c r="CW38" s="609"/>
      <c r="CX38" s="609"/>
      <c r="CY38" s="610"/>
      <c r="CZ38" s="611">
        <v>8.3000000000000007</v>
      </c>
      <c r="DA38" s="623"/>
      <c r="DB38" s="623"/>
      <c r="DC38" s="624"/>
      <c r="DD38" s="614">
        <v>1615645</v>
      </c>
      <c r="DE38" s="609"/>
      <c r="DF38" s="609"/>
      <c r="DG38" s="609"/>
      <c r="DH38" s="609"/>
      <c r="DI38" s="609"/>
      <c r="DJ38" s="609"/>
      <c r="DK38" s="610"/>
      <c r="DL38" s="614">
        <v>1408552</v>
      </c>
      <c r="DM38" s="609"/>
      <c r="DN38" s="609"/>
      <c r="DO38" s="609"/>
      <c r="DP38" s="609"/>
      <c r="DQ38" s="609"/>
      <c r="DR38" s="609"/>
      <c r="DS38" s="609"/>
      <c r="DT38" s="609"/>
      <c r="DU38" s="609"/>
      <c r="DV38" s="610"/>
      <c r="DW38" s="611">
        <v>9.9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2263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8057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497881</v>
      </c>
      <c r="CS39" s="621"/>
      <c r="CT39" s="621"/>
      <c r="CU39" s="621"/>
      <c r="CV39" s="621"/>
      <c r="CW39" s="621"/>
      <c r="CX39" s="621"/>
      <c r="CY39" s="622"/>
      <c r="CZ39" s="611">
        <v>2.1</v>
      </c>
      <c r="DA39" s="623"/>
      <c r="DB39" s="623"/>
      <c r="DC39" s="624"/>
      <c r="DD39" s="614">
        <v>161541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87069</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250638</v>
      </c>
      <c r="CS40" s="609"/>
      <c r="CT40" s="609"/>
      <c r="CU40" s="609"/>
      <c r="CV40" s="609"/>
      <c r="CW40" s="609"/>
      <c r="CX40" s="609"/>
      <c r="CY40" s="610"/>
      <c r="CZ40" s="611">
        <v>1.1000000000000001</v>
      </c>
      <c r="DA40" s="623"/>
      <c r="DB40" s="623"/>
      <c r="DC40" s="624"/>
      <c r="DD40" s="614">
        <v>239268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23649586</v>
      </c>
      <c r="S41" s="633"/>
      <c r="T41" s="633"/>
      <c r="U41" s="633"/>
      <c r="V41" s="633"/>
      <c r="W41" s="633"/>
      <c r="X41" s="633"/>
      <c r="Y41" s="636"/>
      <c r="Z41" s="637">
        <v>100</v>
      </c>
      <c r="AA41" s="637"/>
      <c r="AB41" s="637"/>
      <c r="AC41" s="637"/>
      <c r="AD41" s="638">
        <v>14088100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421009</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1523078</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427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1609067</v>
      </c>
      <c r="CS42" s="621"/>
      <c r="CT42" s="621"/>
      <c r="CU42" s="621"/>
      <c r="CV42" s="621"/>
      <c r="CW42" s="621"/>
      <c r="CX42" s="621"/>
      <c r="CY42" s="622"/>
      <c r="CZ42" s="611">
        <v>6.9</v>
      </c>
      <c r="DA42" s="623"/>
      <c r="DB42" s="623"/>
      <c r="DC42" s="624"/>
      <c r="DD42" s="614">
        <v>305052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32562</v>
      </c>
      <c r="CS43" s="621"/>
      <c r="CT43" s="621"/>
      <c r="CU43" s="621"/>
      <c r="CV43" s="621"/>
      <c r="CW43" s="621"/>
      <c r="CX43" s="621"/>
      <c r="CY43" s="622"/>
      <c r="CZ43" s="611">
        <v>0.1</v>
      </c>
      <c r="DA43" s="623"/>
      <c r="DB43" s="623"/>
      <c r="DC43" s="624"/>
      <c r="DD43" s="614">
        <v>32562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1579108</v>
      </c>
      <c r="CS44" s="609"/>
      <c r="CT44" s="609"/>
      <c r="CU44" s="609"/>
      <c r="CV44" s="609"/>
      <c r="CW44" s="609"/>
      <c r="CX44" s="609"/>
      <c r="CY44" s="610"/>
      <c r="CZ44" s="611">
        <v>6.8</v>
      </c>
      <c r="DA44" s="612"/>
      <c r="DB44" s="612"/>
      <c r="DC44" s="613"/>
      <c r="DD44" s="614">
        <v>290013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610303</v>
      </c>
      <c r="CS45" s="621"/>
      <c r="CT45" s="621"/>
      <c r="CU45" s="621"/>
      <c r="CV45" s="621"/>
      <c r="CW45" s="621"/>
      <c r="CX45" s="621"/>
      <c r="CY45" s="622"/>
      <c r="CZ45" s="611">
        <v>2.6</v>
      </c>
      <c r="DA45" s="623"/>
      <c r="DB45" s="623"/>
      <c r="DC45" s="624"/>
      <c r="DD45" s="614">
        <v>78348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924057</v>
      </c>
      <c r="CS46" s="609"/>
      <c r="CT46" s="609"/>
      <c r="CU46" s="609"/>
      <c r="CV46" s="609"/>
      <c r="CW46" s="609"/>
      <c r="CX46" s="609"/>
      <c r="CY46" s="610"/>
      <c r="CZ46" s="611">
        <v>4</v>
      </c>
      <c r="DA46" s="612"/>
      <c r="DB46" s="612"/>
      <c r="DC46" s="613"/>
      <c r="DD46" s="614">
        <v>208427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29959</v>
      </c>
      <c r="CS47" s="621"/>
      <c r="CT47" s="621"/>
      <c r="CU47" s="621"/>
      <c r="CV47" s="621"/>
      <c r="CW47" s="621"/>
      <c r="CX47" s="621"/>
      <c r="CY47" s="622"/>
      <c r="CZ47" s="611">
        <v>0.1</v>
      </c>
      <c r="DA47" s="623"/>
      <c r="DB47" s="623"/>
      <c r="DC47" s="624"/>
      <c r="DD47" s="614">
        <v>15039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23359932</v>
      </c>
      <c r="CS49" s="593"/>
      <c r="CT49" s="593"/>
      <c r="CU49" s="593"/>
      <c r="CV49" s="593"/>
      <c r="CW49" s="593"/>
      <c r="CX49" s="593"/>
      <c r="CY49" s="594"/>
      <c r="CZ49" s="595">
        <v>100</v>
      </c>
      <c r="DA49" s="596"/>
      <c r="DB49" s="596"/>
      <c r="DC49" s="597"/>
      <c r="DD49" s="598">
        <v>15969142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CgPXWs5FEXptt7YGiLt+UrqJdaCxLO0SMkqZaiQlAOKTGjWsk+9OTo00cdFik+lixylsHHWOwy6fWpgyVMWzQ==" saltValue="36rSCyHTsDk7jLtCcXvq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122" sqref="AZ122:BP12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23750</v>
      </c>
      <c r="R7" s="1090"/>
      <c r="S7" s="1090"/>
      <c r="T7" s="1090"/>
      <c r="U7" s="1090"/>
      <c r="V7" s="1090">
        <v>23461</v>
      </c>
      <c r="W7" s="1090"/>
      <c r="X7" s="1090"/>
      <c r="Y7" s="1090"/>
      <c r="Z7" s="1090"/>
      <c r="AA7" s="1090">
        <v>289</v>
      </c>
      <c r="AB7" s="1090"/>
      <c r="AC7" s="1090"/>
      <c r="AD7" s="1090"/>
      <c r="AE7" s="1091"/>
      <c r="AF7" s="1092">
        <v>257</v>
      </c>
      <c r="AG7" s="1093"/>
      <c r="AH7" s="1093"/>
      <c r="AI7" s="1093"/>
      <c r="AJ7" s="1094"/>
      <c r="AK7" s="1095"/>
      <c r="AL7" s="1096"/>
      <c r="AM7" s="1096"/>
      <c r="AN7" s="1096"/>
      <c r="AO7" s="1096"/>
      <c r="AP7" s="1096">
        <v>16680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545</v>
      </c>
      <c r="BT7" s="1087"/>
      <c r="BU7" s="1087"/>
      <c r="BV7" s="1087"/>
      <c r="BW7" s="1087"/>
      <c r="BX7" s="1087"/>
      <c r="BY7" s="1087"/>
      <c r="BZ7" s="1087"/>
      <c r="CA7" s="1087"/>
      <c r="CB7" s="1087"/>
      <c r="CC7" s="1087"/>
      <c r="CD7" s="1087"/>
      <c r="CE7" s="1087"/>
      <c r="CF7" s="1087"/>
      <c r="CG7" s="1099"/>
      <c r="CH7" s="1083">
        <v>21</v>
      </c>
      <c r="CI7" s="1084"/>
      <c r="CJ7" s="1084"/>
      <c r="CK7" s="1084"/>
      <c r="CL7" s="1085"/>
      <c r="CM7" s="1083">
        <v>12</v>
      </c>
      <c r="CN7" s="1084"/>
      <c r="CO7" s="1084"/>
      <c r="CP7" s="1084"/>
      <c r="CQ7" s="1085"/>
      <c r="CR7" s="1083">
        <v>3</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546</v>
      </c>
      <c r="BT8" s="980"/>
      <c r="BU8" s="980"/>
      <c r="BV8" s="980"/>
      <c r="BW8" s="980"/>
      <c r="BX8" s="980"/>
      <c r="BY8" s="980"/>
      <c r="BZ8" s="980"/>
      <c r="CA8" s="980"/>
      <c r="CB8" s="980"/>
      <c r="CC8" s="980"/>
      <c r="CD8" s="980"/>
      <c r="CE8" s="980"/>
      <c r="CF8" s="980"/>
      <c r="CG8" s="1001"/>
      <c r="CH8" s="976">
        <v>7</v>
      </c>
      <c r="CI8" s="977"/>
      <c r="CJ8" s="977"/>
      <c r="CK8" s="977"/>
      <c r="CL8" s="978"/>
      <c r="CM8" s="976">
        <v>14</v>
      </c>
      <c r="CN8" s="977"/>
      <c r="CO8" s="977"/>
      <c r="CP8" s="977"/>
      <c r="CQ8" s="978"/>
      <c r="CR8" s="976">
        <v>10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547</v>
      </c>
      <c r="BT9" s="980"/>
      <c r="BU9" s="980"/>
      <c r="BV9" s="980"/>
      <c r="BW9" s="980"/>
      <c r="BX9" s="980"/>
      <c r="BY9" s="980"/>
      <c r="BZ9" s="980"/>
      <c r="CA9" s="980"/>
      <c r="CB9" s="980"/>
      <c r="CC9" s="980"/>
      <c r="CD9" s="980"/>
      <c r="CE9" s="980"/>
      <c r="CF9" s="980"/>
      <c r="CG9" s="1001"/>
      <c r="CH9" s="976">
        <v>6</v>
      </c>
      <c r="CI9" s="977"/>
      <c r="CJ9" s="977"/>
      <c r="CK9" s="977"/>
      <c r="CL9" s="978"/>
      <c r="CM9" s="976">
        <v>58</v>
      </c>
      <c r="CN9" s="977"/>
      <c r="CO9" s="977"/>
      <c r="CP9" s="977"/>
      <c r="CQ9" s="978"/>
      <c r="CR9" s="976">
        <v>15</v>
      </c>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257</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5031</v>
      </c>
      <c r="R28" s="1038"/>
      <c r="S28" s="1038"/>
      <c r="T28" s="1038"/>
      <c r="U28" s="1038"/>
      <c r="V28" s="1038">
        <v>5004</v>
      </c>
      <c r="W28" s="1038"/>
      <c r="X28" s="1038"/>
      <c r="Y28" s="1038"/>
      <c r="Z28" s="1038"/>
      <c r="AA28" s="1038">
        <v>28</v>
      </c>
      <c r="AB28" s="1038"/>
      <c r="AC28" s="1038"/>
      <c r="AD28" s="1038"/>
      <c r="AE28" s="1039"/>
      <c r="AF28" s="1040">
        <v>28</v>
      </c>
      <c r="AG28" s="1038"/>
      <c r="AH28" s="1038"/>
      <c r="AI28" s="1038"/>
      <c r="AJ28" s="1041"/>
      <c r="AK28" s="1029">
        <v>442</v>
      </c>
      <c r="AL28" s="1030"/>
      <c r="AM28" s="1030"/>
      <c r="AN28" s="1030"/>
      <c r="AO28" s="1030"/>
      <c r="AP28" s="1030">
        <v>15</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5104</v>
      </c>
      <c r="R29" s="1026"/>
      <c r="S29" s="1026"/>
      <c r="T29" s="1026"/>
      <c r="U29" s="1026"/>
      <c r="V29" s="1026">
        <v>4966</v>
      </c>
      <c r="W29" s="1026"/>
      <c r="X29" s="1026"/>
      <c r="Y29" s="1026"/>
      <c r="Z29" s="1026"/>
      <c r="AA29" s="1026">
        <v>138</v>
      </c>
      <c r="AB29" s="1026"/>
      <c r="AC29" s="1026"/>
      <c r="AD29" s="1026"/>
      <c r="AE29" s="1027"/>
      <c r="AF29" s="1022">
        <v>138</v>
      </c>
      <c r="AG29" s="1023"/>
      <c r="AH29" s="1023"/>
      <c r="AI29" s="1023"/>
      <c r="AJ29" s="1024"/>
      <c r="AK29" s="967">
        <v>767</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723</v>
      </c>
      <c r="R30" s="1026"/>
      <c r="S30" s="1026"/>
      <c r="T30" s="1026"/>
      <c r="U30" s="1026"/>
      <c r="V30" s="1026">
        <v>707</v>
      </c>
      <c r="W30" s="1026"/>
      <c r="X30" s="1026"/>
      <c r="Y30" s="1026"/>
      <c r="Z30" s="1026"/>
      <c r="AA30" s="1026">
        <v>16</v>
      </c>
      <c r="AB30" s="1026"/>
      <c r="AC30" s="1026"/>
      <c r="AD30" s="1026"/>
      <c r="AE30" s="1027"/>
      <c r="AF30" s="1022">
        <v>16</v>
      </c>
      <c r="AG30" s="1023"/>
      <c r="AH30" s="1023"/>
      <c r="AI30" s="1023"/>
      <c r="AJ30" s="1024"/>
      <c r="AK30" s="967">
        <v>169</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2125</v>
      </c>
      <c r="R31" s="1026"/>
      <c r="S31" s="1026"/>
      <c r="T31" s="1026"/>
      <c r="U31" s="1026"/>
      <c r="V31" s="1026">
        <v>1840</v>
      </c>
      <c r="W31" s="1026"/>
      <c r="X31" s="1026"/>
      <c r="Y31" s="1026"/>
      <c r="Z31" s="1026"/>
      <c r="AA31" s="1026">
        <v>285</v>
      </c>
      <c r="AB31" s="1026"/>
      <c r="AC31" s="1026"/>
      <c r="AD31" s="1026"/>
      <c r="AE31" s="1027"/>
      <c r="AF31" s="1022">
        <v>1316</v>
      </c>
      <c r="AG31" s="1023"/>
      <c r="AH31" s="1023"/>
      <c r="AI31" s="1023"/>
      <c r="AJ31" s="1024"/>
      <c r="AK31" s="967">
        <v>612</v>
      </c>
      <c r="AL31" s="958"/>
      <c r="AM31" s="958"/>
      <c r="AN31" s="958"/>
      <c r="AO31" s="958"/>
      <c r="AP31" s="958">
        <v>8346</v>
      </c>
      <c r="AQ31" s="958"/>
      <c r="AR31" s="958"/>
      <c r="AS31" s="958"/>
      <c r="AT31" s="958"/>
      <c r="AU31" s="958">
        <v>4490</v>
      </c>
      <c r="AV31" s="958"/>
      <c r="AW31" s="958"/>
      <c r="AX31" s="958"/>
      <c r="AY31" s="958"/>
      <c r="AZ31" s="1028"/>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2635</v>
      </c>
      <c r="R32" s="1026"/>
      <c r="S32" s="1026"/>
      <c r="T32" s="1026"/>
      <c r="U32" s="1026"/>
      <c r="V32" s="1026">
        <v>2504</v>
      </c>
      <c r="W32" s="1026"/>
      <c r="X32" s="1026"/>
      <c r="Y32" s="1026"/>
      <c r="Z32" s="1026"/>
      <c r="AA32" s="1026">
        <v>131</v>
      </c>
      <c r="AB32" s="1026"/>
      <c r="AC32" s="1026"/>
      <c r="AD32" s="1026"/>
      <c r="AE32" s="1027"/>
      <c r="AF32" s="1022">
        <v>477</v>
      </c>
      <c r="AG32" s="1023"/>
      <c r="AH32" s="1023"/>
      <c r="AI32" s="1023"/>
      <c r="AJ32" s="1024"/>
      <c r="AK32" s="967">
        <v>1637</v>
      </c>
      <c r="AL32" s="958"/>
      <c r="AM32" s="958"/>
      <c r="AN32" s="958"/>
      <c r="AO32" s="958"/>
      <c r="AP32" s="958">
        <v>17690</v>
      </c>
      <c r="AQ32" s="958"/>
      <c r="AR32" s="958"/>
      <c r="AS32" s="958"/>
      <c r="AT32" s="958"/>
      <c r="AU32" s="958">
        <v>11516</v>
      </c>
      <c r="AV32" s="958"/>
      <c r="AW32" s="958"/>
      <c r="AX32" s="958"/>
      <c r="AY32" s="958"/>
      <c r="AZ32" s="1028"/>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1975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548</v>
      </c>
      <c r="C68" s="973"/>
      <c r="D68" s="973"/>
      <c r="E68" s="973"/>
      <c r="F68" s="973"/>
      <c r="G68" s="973"/>
      <c r="H68" s="973"/>
      <c r="I68" s="973"/>
      <c r="J68" s="973"/>
      <c r="K68" s="973"/>
      <c r="L68" s="973"/>
      <c r="M68" s="973"/>
      <c r="N68" s="973"/>
      <c r="O68" s="973"/>
      <c r="P68" s="974"/>
      <c r="Q68" s="975">
        <v>11414</v>
      </c>
      <c r="R68" s="969"/>
      <c r="S68" s="969"/>
      <c r="T68" s="969"/>
      <c r="U68" s="969"/>
      <c r="V68" s="969">
        <v>7873</v>
      </c>
      <c r="W68" s="969"/>
      <c r="X68" s="969"/>
      <c r="Y68" s="969"/>
      <c r="Z68" s="969"/>
      <c r="AA68" s="969">
        <v>3541</v>
      </c>
      <c r="AB68" s="969"/>
      <c r="AC68" s="969"/>
      <c r="AD68" s="969"/>
      <c r="AE68" s="969"/>
      <c r="AF68" s="969">
        <v>3541</v>
      </c>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549</v>
      </c>
      <c r="C69" s="962"/>
      <c r="D69" s="962"/>
      <c r="E69" s="962"/>
      <c r="F69" s="962"/>
      <c r="G69" s="962"/>
      <c r="H69" s="962"/>
      <c r="I69" s="962"/>
      <c r="J69" s="962"/>
      <c r="K69" s="962"/>
      <c r="L69" s="962"/>
      <c r="M69" s="962"/>
      <c r="N69" s="962"/>
      <c r="O69" s="962"/>
      <c r="P69" s="963"/>
      <c r="Q69" s="964">
        <v>12</v>
      </c>
      <c r="R69" s="958"/>
      <c r="S69" s="958"/>
      <c r="T69" s="958"/>
      <c r="U69" s="958"/>
      <c r="V69" s="958">
        <v>12</v>
      </c>
      <c r="W69" s="958"/>
      <c r="X69" s="958"/>
      <c r="Y69" s="958"/>
      <c r="Z69" s="958"/>
      <c r="AA69" s="958">
        <v>1</v>
      </c>
      <c r="AB69" s="958"/>
      <c r="AC69" s="958"/>
      <c r="AD69" s="958"/>
      <c r="AE69" s="958"/>
      <c r="AF69" s="958">
        <v>1</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550</v>
      </c>
      <c r="C70" s="962"/>
      <c r="D70" s="962"/>
      <c r="E70" s="962"/>
      <c r="F70" s="962"/>
      <c r="G70" s="962"/>
      <c r="H70" s="962"/>
      <c r="I70" s="962"/>
      <c r="J70" s="962"/>
      <c r="K70" s="962"/>
      <c r="L70" s="962"/>
      <c r="M70" s="962"/>
      <c r="N70" s="962"/>
      <c r="O70" s="962"/>
      <c r="P70" s="963"/>
      <c r="Q70" s="964">
        <v>503</v>
      </c>
      <c r="R70" s="958"/>
      <c r="S70" s="958"/>
      <c r="T70" s="958"/>
      <c r="U70" s="958"/>
      <c r="V70" s="958">
        <v>171</v>
      </c>
      <c r="W70" s="958"/>
      <c r="X70" s="958"/>
      <c r="Y70" s="958"/>
      <c r="Z70" s="958"/>
      <c r="AA70" s="958">
        <v>332</v>
      </c>
      <c r="AB70" s="958"/>
      <c r="AC70" s="958"/>
      <c r="AD70" s="958"/>
      <c r="AE70" s="958"/>
      <c r="AF70" s="958">
        <v>332</v>
      </c>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551</v>
      </c>
      <c r="C71" s="962"/>
      <c r="D71" s="962"/>
      <c r="E71" s="962"/>
      <c r="F71" s="962"/>
      <c r="G71" s="962"/>
      <c r="H71" s="962"/>
      <c r="I71" s="962"/>
      <c r="J71" s="962"/>
      <c r="K71" s="962"/>
      <c r="L71" s="962"/>
      <c r="M71" s="962"/>
      <c r="N71" s="962"/>
      <c r="O71" s="962"/>
      <c r="P71" s="963"/>
      <c r="Q71" s="964">
        <v>684</v>
      </c>
      <c r="R71" s="958"/>
      <c r="S71" s="958"/>
      <c r="T71" s="958"/>
      <c r="U71" s="958"/>
      <c r="V71" s="958">
        <v>181</v>
      </c>
      <c r="W71" s="958"/>
      <c r="X71" s="958"/>
      <c r="Y71" s="958"/>
      <c r="Z71" s="958"/>
      <c r="AA71" s="958">
        <v>503</v>
      </c>
      <c r="AB71" s="958"/>
      <c r="AC71" s="958"/>
      <c r="AD71" s="958"/>
      <c r="AE71" s="958"/>
      <c r="AF71" s="958">
        <v>503</v>
      </c>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552</v>
      </c>
      <c r="C72" s="962"/>
      <c r="D72" s="962"/>
      <c r="E72" s="962"/>
      <c r="F72" s="962"/>
      <c r="G72" s="962"/>
      <c r="H72" s="962"/>
      <c r="I72" s="962"/>
      <c r="J72" s="962"/>
      <c r="K72" s="962"/>
      <c r="L72" s="962"/>
      <c r="M72" s="962"/>
      <c r="N72" s="962"/>
      <c r="O72" s="962"/>
      <c r="P72" s="963"/>
      <c r="Q72" s="964">
        <v>871279</v>
      </c>
      <c r="R72" s="958"/>
      <c r="S72" s="958"/>
      <c r="T72" s="958"/>
      <c r="U72" s="958"/>
      <c r="V72" s="958">
        <v>850651</v>
      </c>
      <c r="W72" s="958"/>
      <c r="X72" s="958"/>
      <c r="Y72" s="958"/>
      <c r="Z72" s="958"/>
      <c r="AA72" s="958">
        <v>20628</v>
      </c>
      <c r="AB72" s="958"/>
      <c r="AC72" s="958"/>
      <c r="AD72" s="958"/>
      <c r="AE72" s="958"/>
      <c r="AF72" s="958">
        <v>20628</v>
      </c>
      <c r="AG72" s="958"/>
      <c r="AH72" s="958"/>
      <c r="AI72" s="958"/>
      <c r="AJ72" s="958"/>
      <c r="AK72" s="958">
        <v>10502</v>
      </c>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2009015</v>
      </c>
      <c r="AB110" s="876"/>
      <c r="AC110" s="876"/>
      <c r="AD110" s="876"/>
      <c r="AE110" s="877"/>
      <c r="AF110" s="878">
        <v>2106872</v>
      </c>
      <c r="AG110" s="876"/>
      <c r="AH110" s="876"/>
      <c r="AI110" s="876"/>
      <c r="AJ110" s="877"/>
      <c r="AK110" s="878">
        <v>2059900</v>
      </c>
      <c r="AL110" s="876"/>
      <c r="AM110" s="876"/>
      <c r="AN110" s="876"/>
      <c r="AO110" s="877"/>
      <c r="AP110" s="879">
        <v>17.600000000000001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18762808</v>
      </c>
      <c r="BR110" s="829"/>
      <c r="BS110" s="829"/>
      <c r="BT110" s="829"/>
      <c r="BU110" s="829"/>
      <c r="BV110" s="829">
        <v>17701296</v>
      </c>
      <c r="BW110" s="829"/>
      <c r="BX110" s="829"/>
      <c r="BY110" s="829"/>
      <c r="BZ110" s="829"/>
      <c r="CA110" s="829">
        <v>16679755</v>
      </c>
      <c r="CB110" s="829"/>
      <c r="CC110" s="829"/>
      <c r="CD110" s="829"/>
      <c r="CE110" s="829"/>
      <c r="CF110" s="853">
        <v>142.19999999999999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20718171</v>
      </c>
      <c r="BR112" s="804"/>
      <c r="BS112" s="804"/>
      <c r="BT112" s="804"/>
      <c r="BU112" s="804"/>
      <c r="BV112" s="804">
        <v>18156817</v>
      </c>
      <c r="BW112" s="804"/>
      <c r="BX112" s="804"/>
      <c r="BY112" s="804"/>
      <c r="BZ112" s="804"/>
      <c r="CA112" s="804">
        <v>16006224</v>
      </c>
      <c r="CB112" s="804"/>
      <c r="CC112" s="804"/>
      <c r="CD112" s="804"/>
      <c r="CE112" s="804"/>
      <c r="CF112" s="862">
        <v>136.4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2423789</v>
      </c>
      <c r="AB113" s="906"/>
      <c r="AC113" s="906"/>
      <c r="AD113" s="906"/>
      <c r="AE113" s="907"/>
      <c r="AF113" s="908">
        <v>2050208</v>
      </c>
      <c r="AG113" s="906"/>
      <c r="AH113" s="906"/>
      <c r="AI113" s="906"/>
      <c r="AJ113" s="907"/>
      <c r="AK113" s="908">
        <v>1883051</v>
      </c>
      <c r="AL113" s="906"/>
      <c r="AM113" s="906"/>
      <c r="AN113" s="906"/>
      <c r="AO113" s="907"/>
      <c r="AP113" s="909">
        <v>16.100000000000001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3906874</v>
      </c>
      <c r="BR114" s="804"/>
      <c r="BS114" s="804"/>
      <c r="BT114" s="804"/>
      <c r="BU114" s="804"/>
      <c r="BV114" s="804">
        <v>3868188</v>
      </c>
      <c r="BW114" s="804"/>
      <c r="BX114" s="804"/>
      <c r="BY114" s="804"/>
      <c r="BZ114" s="804"/>
      <c r="CA114" s="804">
        <v>3793399</v>
      </c>
      <c r="CB114" s="804"/>
      <c r="CC114" s="804"/>
      <c r="CD114" s="804"/>
      <c r="CE114" s="804"/>
      <c r="CF114" s="862">
        <v>32.299999999999997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4432804</v>
      </c>
      <c r="AB117" s="890"/>
      <c r="AC117" s="890"/>
      <c r="AD117" s="890"/>
      <c r="AE117" s="891"/>
      <c r="AF117" s="892">
        <v>4157080</v>
      </c>
      <c r="AG117" s="890"/>
      <c r="AH117" s="890"/>
      <c r="AI117" s="890"/>
      <c r="AJ117" s="891"/>
      <c r="AK117" s="892">
        <v>3942951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43387853</v>
      </c>
      <c r="BR119" s="832"/>
      <c r="BS119" s="832"/>
      <c r="BT119" s="832"/>
      <c r="BU119" s="832"/>
      <c r="BV119" s="832">
        <v>39726301</v>
      </c>
      <c r="BW119" s="832"/>
      <c r="BX119" s="832"/>
      <c r="BY119" s="832"/>
      <c r="BZ119" s="832"/>
      <c r="CA119" s="832">
        <v>36479378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4694384</v>
      </c>
      <c r="BR120" s="829"/>
      <c r="BS120" s="829"/>
      <c r="BT120" s="829"/>
      <c r="BU120" s="829"/>
      <c r="BV120" s="829">
        <v>4674030</v>
      </c>
      <c r="BW120" s="829"/>
      <c r="BX120" s="829"/>
      <c r="BY120" s="829"/>
      <c r="BZ120" s="829"/>
      <c r="CA120" s="829">
        <v>4539783</v>
      </c>
      <c r="CB120" s="829"/>
      <c r="CC120" s="829"/>
      <c r="CD120" s="829"/>
      <c r="CE120" s="829"/>
      <c r="CF120" s="853">
        <v>38.700000000000003</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14996091</v>
      </c>
      <c r="DH120" s="829"/>
      <c r="DI120" s="829"/>
      <c r="DJ120" s="829"/>
      <c r="DK120" s="829"/>
      <c r="DL120" s="829">
        <v>13203465</v>
      </c>
      <c r="DM120" s="829"/>
      <c r="DN120" s="829"/>
      <c r="DO120" s="829"/>
      <c r="DP120" s="829"/>
      <c r="DQ120" s="829">
        <v>11515971</v>
      </c>
      <c r="DR120" s="829"/>
      <c r="DS120" s="829"/>
      <c r="DT120" s="829"/>
      <c r="DU120" s="829"/>
      <c r="DV120" s="830">
        <v>98.2</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299494</v>
      </c>
      <c r="BR121" s="804"/>
      <c r="BS121" s="804"/>
      <c r="BT121" s="804"/>
      <c r="BU121" s="804"/>
      <c r="BV121" s="804">
        <v>226871</v>
      </c>
      <c r="BW121" s="804"/>
      <c r="BX121" s="804"/>
      <c r="BY121" s="804"/>
      <c r="BZ121" s="804"/>
      <c r="CA121" s="804">
        <v>137695</v>
      </c>
      <c r="CB121" s="804"/>
      <c r="CC121" s="804"/>
      <c r="CD121" s="804"/>
      <c r="CE121" s="804"/>
      <c r="CF121" s="862">
        <v>1.2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5722080</v>
      </c>
      <c r="DH121" s="804"/>
      <c r="DI121" s="804"/>
      <c r="DJ121" s="804"/>
      <c r="DK121" s="804"/>
      <c r="DL121" s="804">
        <v>4953352</v>
      </c>
      <c r="DM121" s="804"/>
      <c r="DN121" s="804"/>
      <c r="DO121" s="804"/>
      <c r="DP121" s="804"/>
      <c r="DQ121" s="804">
        <v>4490253</v>
      </c>
      <c r="DR121" s="804"/>
      <c r="DS121" s="804"/>
      <c r="DT121" s="804"/>
      <c r="DU121" s="804"/>
      <c r="DV121" s="781">
        <v>38.299999999999997</v>
      </c>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25591323</v>
      </c>
      <c r="BR122" s="832"/>
      <c r="BS122" s="832"/>
      <c r="BT122" s="832"/>
      <c r="BU122" s="832"/>
      <c r="BV122" s="832">
        <v>24162975</v>
      </c>
      <c r="BW122" s="832"/>
      <c r="BX122" s="832"/>
      <c r="BY122" s="832"/>
      <c r="BZ122" s="832"/>
      <c r="CA122" s="832">
        <v>22866533</v>
      </c>
      <c r="CB122" s="832"/>
      <c r="CC122" s="832"/>
      <c r="CD122" s="832"/>
      <c r="CE122" s="832"/>
      <c r="CF122" s="833">
        <v>194.9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30585201</v>
      </c>
      <c r="BR123" s="820"/>
      <c r="BS123" s="820"/>
      <c r="BT123" s="820"/>
      <c r="BU123" s="820"/>
      <c r="BV123" s="820">
        <v>29063876</v>
      </c>
      <c r="BW123" s="820"/>
      <c r="BX123" s="820"/>
      <c r="BY123" s="820"/>
      <c r="BZ123" s="820"/>
      <c r="CA123" s="820">
        <v>27544011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106.9</v>
      </c>
      <c r="BR124" s="818"/>
      <c r="BS124" s="818"/>
      <c r="BT124" s="818"/>
      <c r="BU124" s="818"/>
      <c r="BV124" s="818">
        <v>92</v>
      </c>
      <c r="BW124" s="818"/>
      <c r="BX124" s="818"/>
      <c r="BY124" s="818"/>
      <c r="BZ124" s="818"/>
      <c r="CA124" s="818">
        <v>76.099999999999994</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51092</v>
      </c>
      <c r="AB128" s="788"/>
      <c r="AC128" s="788"/>
      <c r="AD128" s="788"/>
      <c r="AE128" s="789"/>
      <c r="AF128" s="790">
        <v>57031</v>
      </c>
      <c r="AG128" s="788"/>
      <c r="AH128" s="788"/>
      <c r="AI128" s="788"/>
      <c r="AJ128" s="789"/>
      <c r="AK128" s="790">
        <v>46106</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12.87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14478607</v>
      </c>
      <c r="AB129" s="767"/>
      <c r="AC129" s="767"/>
      <c r="AD129" s="767"/>
      <c r="AE129" s="768"/>
      <c r="AF129" s="769">
        <v>13820067</v>
      </c>
      <c r="AG129" s="767"/>
      <c r="AH129" s="767"/>
      <c r="AI129" s="767"/>
      <c r="AJ129" s="768"/>
      <c r="AK129" s="769">
        <v>13897288</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17.87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2512030</v>
      </c>
      <c r="AB130" s="767"/>
      <c r="AC130" s="767"/>
      <c r="AD130" s="767"/>
      <c r="AE130" s="768"/>
      <c r="AF130" s="769">
        <v>2235028</v>
      </c>
      <c r="AG130" s="767"/>
      <c r="AH130" s="767"/>
      <c r="AI130" s="767"/>
      <c r="AJ130" s="768"/>
      <c r="AK130" s="769">
        <v>2165527</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15.4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11966577</v>
      </c>
      <c r="AB131" s="751"/>
      <c r="AC131" s="751"/>
      <c r="AD131" s="751"/>
      <c r="AE131" s="752"/>
      <c r="AF131" s="753">
        <v>11585039</v>
      </c>
      <c r="AG131" s="751"/>
      <c r="AH131" s="751"/>
      <c r="AI131" s="751"/>
      <c r="AJ131" s="752"/>
      <c r="AK131" s="753">
        <v>11731761</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v>76.099999999999994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15.62420064</v>
      </c>
      <c r="AB132" s="732"/>
      <c r="AC132" s="732"/>
      <c r="AD132" s="732"/>
      <c r="AE132" s="733"/>
      <c r="AF132" s="734">
        <v>16.098530180000001</v>
      </c>
      <c r="AG132" s="732"/>
      <c r="AH132" s="732"/>
      <c r="AI132" s="732"/>
      <c r="AJ132" s="733"/>
      <c r="AK132" s="734">
        <v>14.757528730000001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14.9</v>
      </c>
      <c r="AB133" s="711"/>
      <c r="AC133" s="711"/>
      <c r="AD133" s="711"/>
      <c r="AE133" s="712"/>
      <c r="AF133" s="710">
        <v>15.3</v>
      </c>
      <c r="AG133" s="711"/>
      <c r="AH133" s="711"/>
      <c r="AI133" s="711"/>
      <c r="AJ133" s="712"/>
      <c r="AK133" s="710">
        <v>15.4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4zLCcIl29bQnGCpS3gJREc5Eqg7LrwBFAnVxZmEX0BnS1YFiXEfKF3p2A0EqDRM2xKXDnHceobZq3mOi+s4TA==" saltValue="DBDcsdrlwpGBcJIdj/OE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N89" sqref="DN8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JWpsX1tUUSpre8RMu1R0i0FIQ0e+SJTpOQ2SFv/VVvVbZmDpg8htABkTVtb0iYExsA/ouztCzQB4gcwptYcgg==" saltValue="bq/FW9GWzc550rBYlfdq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UDItHkdxN1x4ymDpDHBaeH6jEUN6buBDAb/FoL/fxHMWhGi01OmZVi8r5Y3pHPzynC0+/BgPtjB9HAc979UuQ==" saltValue="ZhNX2MjxBYUjC8zjoV7UU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40" sqref="AK40:AN4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5027674</v>
      </c>
      <c r="AP9" s="274">
        <v>126811</v>
      </c>
      <c r="AQ9" s="275">
        <v>107616</v>
      </c>
      <c r="AR9" s="276">
        <v>17.8</v>
      </c>
    </row>
    <row r="10" spans="1:46" ht="13.5" customHeight="1" x14ac:dyDescent="0.15">
      <c r="A10" s="259"/>
      <c r="AK10" s="1117" t="s">
        <v>483</v>
      </c>
      <c r="AL10" s="1118"/>
      <c r="AM10" s="1118"/>
      <c r="AN10" s="1119"/>
      <c r="AO10" s="277">
        <v>6255</v>
      </c>
      <c r="AP10" s="277">
        <v>158</v>
      </c>
      <c r="AQ10" s="278">
        <v>10095</v>
      </c>
      <c r="AR10" s="279">
        <v>-98.4</v>
      </c>
    </row>
    <row r="11" spans="1:46" ht="13.5" customHeight="1" x14ac:dyDescent="0.15">
      <c r="A11" s="259"/>
      <c r="AK11" s="1117" t="s">
        <v>484</v>
      </c>
      <c r="AL11" s="1118"/>
      <c r="AM11" s="1118"/>
      <c r="AN11" s="1119"/>
      <c r="AO11" s="277">
        <v>59962</v>
      </c>
      <c r="AP11" s="277">
        <v>1512</v>
      </c>
      <c r="AQ11" s="278">
        <v>1704</v>
      </c>
      <c r="AR11" s="279">
        <v>-11.3</v>
      </c>
    </row>
    <row r="12" spans="1:46" ht="13.5" customHeight="1" x14ac:dyDescent="0.15">
      <c r="A12" s="259"/>
      <c r="AK12" s="1117" t="s">
        <v>485</v>
      </c>
      <c r="AL12" s="1118"/>
      <c r="AM12" s="1118"/>
      <c r="AN12" s="1119"/>
      <c r="AO12" s="277" t="s">
        <v>486</v>
      </c>
      <c r="AP12" s="277" t="s">
        <v>486</v>
      </c>
      <c r="AQ12" s="278">
        <v>7</v>
      </c>
      <c r="AR12" s="279" t="s">
        <v>486</v>
      </c>
    </row>
    <row r="13" spans="1:46" ht="13.5" customHeight="1" x14ac:dyDescent="0.15">
      <c r="A13" s="259"/>
      <c r="AK13" s="1117" t="s">
        <v>487</v>
      </c>
      <c r="AL13" s="1118"/>
      <c r="AM13" s="1118"/>
      <c r="AN13" s="1119"/>
      <c r="AO13" s="277">
        <v>84246</v>
      </c>
      <c r="AP13" s="277">
        <v>2125</v>
      </c>
      <c r="AQ13" s="278">
        <v>4110</v>
      </c>
      <c r="AR13" s="279">
        <v>-48.3</v>
      </c>
    </row>
    <row r="14" spans="1:46" ht="13.5" customHeight="1" x14ac:dyDescent="0.15">
      <c r="A14" s="259"/>
      <c r="AK14" s="1117" t="s">
        <v>488</v>
      </c>
      <c r="AL14" s="1118"/>
      <c r="AM14" s="1118"/>
      <c r="AN14" s="1119"/>
      <c r="AO14" s="277">
        <v>32562</v>
      </c>
      <c r="AP14" s="277">
        <v>821</v>
      </c>
      <c r="AQ14" s="278">
        <v>2451</v>
      </c>
      <c r="AR14" s="279">
        <v>-66.5</v>
      </c>
    </row>
    <row r="15" spans="1:46" ht="13.5" customHeight="1" x14ac:dyDescent="0.15">
      <c r="A15" s="259"/>
      <c r="AK15" s="1120" t="s">
        <v>489</v>
      </c>
      <c r="AL15" s="1121"/>
      <c r="AM15" s="1121"/>
      <c r="AN15" s="1122"/>
      <c r="AO15" s="277">
        <v>-321613</v>
      </c>
      <c r="AP15" s="277">
        <v>-8112</v>
      </c>
      <c r="AQ15" s="278">
        <v>-6399</v>
      </c>
      <c r="AR15" s="279">
        <v>26.8</v>
      </c>
    </row>
    <row r="16" spans="1:46" x14ac:dyDescent="0.15">
      <c r="A16" s="259"/>
      <c r="AK16" s="1120" t="s">
        <v>177</v>
      </c>
      <c r="AL16" s="1121"/>
      <c r="AM16" s="1121"/>
      <c r="AN16" s="1122"/>
      <c r="AO16" s="277">
        <v>4889086</v>
      </c>
      <c r="AP16" s="277">
        <v>123315</v>
      </c>
      <c r="AQ16" s="278">
        <v>119584</v>
      </c>
      <c r="AR16" s="279">
        <v>3.1</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11.35</v>
      </c>
      <c r="AP21" s="290">
        <v>10.86</v>
      </c>
      <c r="AQ21" s="291">
        <v>0.49</v>
      </c>
      <c r="AS21" s="292"/>
      <c r="AT21" s="288"/>
    </row>
    <row r="22" spans="1:46" s="260" customFormat="1" x14ac:dyDescent="0.15">
      <c r="A22" s="288"/>
      <c r="AK22" s="1123" t="s">
        <v>495</v>
      </c>
      <c r="AL22" s="1124"/>
      <c r="AM22" s="1124"/>
      <c r="AN22" s="1125"/>
      <c r="AO22" s="293">
        <v>98.1</v>
      </c>
      <c r="AP22" s="294">
        <v>97.3</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2059900</v>
      </c>
      <c r="AP32" s="303">
        <v>51956</v>
      </c>
      <c r="AQ32" s="304">
        <v>75090</v>
      </c>
      <c r="AR32" s="305">
        <v>-30.8</v>
      </c>
    </row>
    <row r="33" spans="1:46" ht="13.5" customHeight="1" x14ac:dyDescent="0.15">
      <c r="A33" s="259"/>
      <c r="AK33" s="1107" t="s">
        <v>500</v>
      </c>
      <c r="AL33" s="1108"/>
      <c r="AM33" s="1108"/>
      <c r="AN33" s="1109"/>
      <c r="AO33" s="303" t="s">
        <v>486</v>
      </c>
      <c r="AP33" s="303" t="s">
        <v>486</v>
      </c>
      <c r="AQ33" s="304" t="s">
        <v>486</v>
      </c>
      <c r="AR33" s="305" t="s">
        <v>486</v>
      </c>
    </row>
    <row r="34" spans="1:46" ht="27" customHeight="1" x14ac:dyDescent="0.15">
      <c r="A34" s="259"/>
      <c r="AK34" s="1107" t="s">
        <v>501</v>
      </c>
      <c r="AL34" s="1108"/>
      <c r="AM34" s="1108"/>
      <c r="AN34" s="1109"/>
      <c r="AO34" s="303" t="s">
        <v>486</v>
      </c>
      <c r="AP34" s="303" t="s">
        <v>486</v>
      </c>
      <c r="AQ34" s="304">
        <v>1</v>
      </c>
      <c r="AR34" s="305" t="s">
        <v>486</v>
      </c>
    </row>
    <row r="35" spans="1:46" ht="27" customHeight="1" x14ac:dyDescent="0.15">
      <c r="A35" s="259"/>
      <c r="AK35" s="1107" t="s">
        <v>502</v>
      </c>
      <c r="AL35" s="1108"/>
      <c r="AM35" s="1108"/>
      <c r="AN35" s="1109"/>
      <c r="AO35" s="303">
        <v>1883051</v>
      </c>
      <c r="AP35" s="303">
        <v>47495</v>
      </c>
      <c r="AQ35" s="304">
        <v>17211</v>
      </c>
      <c r="AR35" s="305">
        <v>176</v>
      </c>
    </row>
    <row r="36" spans="1:46" ht="27" customHeight="1" x14ac:dyDescent="0.15">
      <c r="A36" s="259"/>
      <c r="AK36" s="1107" t="s">
        <v>503</v>
      </c>
      <c r="AL36" s="1108"/>
      <c r="AM36" s="1108"/>
      <c r="AN36" s="1109"/>
      <c r="AO36" s="303" t="s">
        <v>486</v>
      </c>
      <c r="AP36" s="303" t="s">
        <v>486</v>
      </c>
      <c r="AQ36" s="304">
        <v>2478</v>
      </c>
      <c r="AR36" s="305" t="s">
        <v>486</v>
      </c>
    </row>
    <row r="37" spans="1:46" ht="13.5" customHeight="1" x14ac:dyDescent="0.15">
      <c r="A37" s="259"/>
      <c r="AK37" s="1107" t="s">
        <v>504</v>
      </c>
      <c r="AL37" s="1108"/>
      <c r="AM37" s="1108"/>
      <c r="AN37" s="1109"/>
      <c r="AO37" s="303" t="s">
        <v>486</v>
      </c>
      <c r="AP37" s="303" t="s">
        <v>486</v>
      </c>
      <c r="AQ37" s="304">
        <v>654</v>
      </c>
      <c r="AR37" s="305" t="s">
        <v>486</v>
      </c>
    </row>
    <row r="38" spans="1:46" ht="27" customHeight="1" x14ac:dyDescent="0.15">
      <c r="A38" s="259"/>
      <c r="AK38" s="1110" t="s">
        <v>505</v>
      </c>
      <c r="AL38" s="1111"/>
      <c r="AM38" s="1111"/>
      <c r="AN38" s="1112"/>
      <c r="AO38" s="306" t="s">
        <v>486</v>
      </c>
      <c r="AP38" s="306" t="s">
        <v>486</v>
      </c>
      <c r="AQ38" s="307">
        <v>4</v>
      </c>
      <c r="AR38" s="295" t="s">
        <v>486</v>
      </c>
      <c r="AS38" s="302"/>
    </row>
    <row r="39" spans="1:46" x14ac:dyDescent="0.15">
      <c r="A39" s="259"/>
      <c r="AK39" s="1110" t="s">
        <v>506</v>
      </c>
      <c r="AL39" s="1111"/>
      <c r="AM39" s="1111"/>
      <c r="AN39" s="1112"/>
      <c r="AO39" s="303">
        <v>-46106</v>
      </c>
      <c r="AP39" s="303">
        <v>-1163</v>
      </c>
      <c r="AQ39" s="304">
        <v>-3502</v>
      </c>
      <c r="AR39" s="305">
        <v>-66.8</v>
      </c>
      <c r="AS39" s="302"/>
    </row>
    <row r="40" spans="1:46" ht="27" customHeight="1" x14ac:dyDescent="0.15">
      <c r="A40" s="259"/>
      <c r="AK40" s="1107" t="s">
        <v>507</v>
      </c>
      <c r="AL40" s="1108"/>
      <c r="AM40" s="1108"/>
      <c r="AN40" s="1109"/>
      <c r="AO40" s="303">
        <v>-2165527</v>
      </c>
      <c r="AP40" s="303">
        <v>-54620</v>
      </c>
      <c r="AQ40" s="304">
        <v>-63750</v>
      </c>
      <c r="AR40" s="305">
        <v>-14.3</v>
      </c>
      <c r="AS40" s="302"/>
    </row>
    <row r="41" spans="1:46" x14ac:dyDescent="0.15">
      <c r="A41" s="259"/>
      <c r="AK41" s="1113" t="s">
        <v>287</v>
      </c>
      <c r="AL41" s="1114"/>
      <c r="AM41" s="1114"/>
      <c r="AN41" s="1115"/>
      <c r="AO41" s="303">
        <v>1731318</v>
      </c>
      <c r="AP41" s="303">
        <v>43668</v>
      </c>
      <c r="AQ41" s="304">
        <v>28185</v>
      </c>
      <c r="AR41" s="305">
        <v>54.9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4073514</v>
      </c>
      <c r="AN51" s="325">
        <v>98484</v>
      </c>
      <c r="AO51" s="326">
        <v>37.4</v>
      </c>
      <c r="AP51" s="327">
        <v>94081</v>
      </c>
      <c r="AQ51" s="328">
        <v>10.5</v>
      </c>
      <c r="AR51" s="329">
        <v>26.9</v>
      </c>
    </row>
    <row r="52" spans="1:44" x14ac:dyDescent="0.15">
      <c r="A52" s="259"/>
      <c r="AK52" s="330"/>
      <c r="AL52" s="331" t="s">
        <v>517</v>
      </c>
      <c r="AM52" s="332">
        <v>1691072</v>
      </c>
      <c r="AN52" s="333">
        <v>40885</v>
      </c>
      <c r="AO52" s="334">
        <v>13.8</v>
      </c>
      <c r="AP52" s="335">
        <v>48949</v>
      </c>
      <c r="AQ52" s="336">
        <v>11.5</v>
      </c>
      <c r="AR52" s="337">
        <v>2.2999999999999998</v>
      </c>
    </row>
    <row r="53" spans="1:44" x14ac:dyDescent="0.15">
      <c r="A53" s="259"/>
      <c r="AK53" s="315" t="s">
        <v>518</v>
      </c>
      <c r="AL53" s="316"/>
      <c r="AM53" s="324">
        <v>2613209</v>
      </c>
      <c r="AN53" s="325">
        <v>63979</v>
      </c>
      <c r="AO53" s="326">
        <v>-35</v>
      </c>
      <c r="AP53" s="327">
        <v>92632</v>
      </c>
      <c r="AQ53" s="328">
        <v>-1.5</v>
      </c>
      <c r="AR53" s="329">
        <v>-33.5</v>
      </c>
    </row>
    <row r="54" spans="1:44" x14ac:dyDescent="0.15">
      <c r="A54" s="259"/>
      <c r="AK54" s="330"/>
      <c r="AL54" s="331" t="s">
        <v>517</v>
      </c>
      <c r="AM54" s="332">
        <v>1268744</v>
      </c>
      <c r="AN54" s="333">
        <v>31062</v>
      </c>
      <c r="AO54" s="334">
        <v>-24</v>
      </c>
      <c r="AP54" s="335">
        <v>47978</v>
      </c>
      <c r="AQ54" s="336">
        <v>-2</v>
      </c>
      <c r="AR54" s="337">
        <v>-22</v>
      </c>
    </row>
    <row r="55" spans="1:44" x14ac:dyDescent="0.15">
      <c r="A55" s="259"/>
      <c r="AK55" s="315" t="s">
        <v>519</v>
      </c>
      <c r="AL55" s="316"/>
      <c r="AM55" s="324">
        <v>1328227</v>
      </c>
      <c r="AN55" s="325">
        <v>32945</v>
      </c>
      <c r="AO55" s="326">
        <v>-48.5</v>
      </c>
      <c r="AP55" s="327">
        <v>96469</v>
      </c>
      <c r="AQ55" s="328">
        <v>4.0999999999999996</v>
      </c>
      <c r="AR55" s="329">
        <v>-52.6</v>
      </c>
    </row>
    <row r="56" spans="1:44" x14ac:dyDescent="0.15">
      <c r="A56" s="259"/>
      <c r="AK56" s="330"/>
      <c r="AL56" s="331" t="s">
        <v>517</v>
      </c>
      <c r="AM56" s="332">
        <v>904523</v>
      </c>
      <c r="AN56" s="333">
        <v>22436</v>
      </c>
      <c r="AO56" s="334">
        <v>-27.8</v>
      </c>
      <c r="AP56" s="335">
        <v>49775</v>
      </c>
      <c r="AQ56" s="336">
        <v>3.7</v>
      </c>
      <c r="AR56" s="337">
        <v>-31.5</v>
      </c>
    </row>
    <row r="57" spans="1:44" x14ac:dyDescent="0.15">
      <c r="A57" s="259"/>
      <c r="AK57" s="315" t="s">
        <v>520</v>
      </c>
      <c r="AL57" s="316"/>
      <c r="AM57" s="324">
        <v>1469715</v>
      </c>
      <c r="AN57" s="325">
        <v>36814</v>
      </c>
      <c r="AO57" s="326">
        <v>11.7</v>
      </c>
      <c r="AP57" s="327">
        <v>85743</v>
      </c>
      <c r="AQ57" s="328">
        <v>-11.1</v>
      </c>
      <c r="AR57" s="329">
        <v>22.8</v>
      </c>
    </row>
    <row r="58" spans="1:44" x14ac:dyDescent="0.15">
      <c r="A58" s="259"/>
      <c r="AK58" s="330"/>
      <c r="AL58" s="331" t="s">
        <v>517</v>
      </c>
      <c r="AM58" s="332">
        <v>919257</v>
      </c>
      <c r="AN58" s="333">
        <v>23026</v>
      </c>
      <c r="AO58" s="334">
        <v>2.6</v>
      </c>
      <c r="AP58" s="335">
        <v>45231</v>
      </c>
      <c r="AQ58" s="336">
        <v>-9.1</v>
      </c>
      <c r="AR58" s="337">
        <v>11.7</v>
      </c>
    </row>
    <row r="59" spans="1:44" x14ac:dyDescent="0.15">
      <c r="A59" s="259"/>
      <c r="AK59" s="315" t="s">
        <v>521</v>
      </c>
      <c r="AL59" s="316"/>
      <c r="AM59" s="324">
        <v>1579108</v>
      </c>
      <c r="AN59" s="325">
        <v>39829</v>
      </c>
      <c r="AO59" s="326">
        <v>8.1999999999999993</v>
      </c>
      <c r="AP59" s="327">
        <v>92509</v>
      </c>
      <c r="AQ59" s="328">
        <v>7.9</v>
      </c>
      <c r="AR59" s="329">
        <v>0.3</v>
      </c>
    </row>
    <row r="60" spans="1:44" x14ac:dyDescent="0.15">
      <c r="A60" s="259"/>
      <c r="AK60" s="330"/>
      <c r="AL60" s="331" t="s">
        <v>517</v>
      </c>
      <c r="AM60" s="332">
        <v>924057</v>
      </c>
      <c r="AN60" s="333">
        <v>23307</v>
      </c>
      <c r="AO60" s="334">
        <v>1.2</v>
      </c>
      <c r="AP60" s="335">
        <v>52274</v>
      </c>
      <c r="AQ60" s="336">
        <v>15.6</v>
      </c>
      <c r="AR60" s="337">
        <v>-14.4</v>
      </c>
    </row>
    <row r="61" spans="1:44" x14ac:dyDescent="0.15">
      <c r="A61" s="259"/>
      <c r="AK61" s="315" t="s">
        <v>522</v>
      </c>
      <c r="AL61" s="338"/>
      <c r="AM61" s="324">
        <v>2212755</v>
      </c>
      <c r="AN61" s="325">
        <v>54410</v>
      </c>
      <c r="AO61" s="326">
        <v>-5.2</v>
      </c>
      <c r="AP61" s="327">
        <v>92287</v>
      </c>
      <c r="AQ61" s="339">
        <v>2</v>
      </c>
      <c r="AR61" s="329">
        <v>-7.2</v>
      </c>
    </row>
    <row r="62" spans="1:44" x14ac:dyDescent="0.15">
      <c r="A62" s="259"/>
      <c r="AK62" s="330"/>
      <c r="AL62" s="331" t="s">
        <v>517</v>
      </c>
      <c r="AM62" s="332">
        <v>1141531</v>
      </c>
      <c r="AN62" s="333">
        <v>28143</v>
      </c>
      <c r="AO62" s="334">
        <v>-6.8</v>
      </c>
      <c r="AP62" s="335">
        <v>48841</v>
      </c>
      <c r="AQ62" s="336">
        <v>3.9</v>
      </c>
      <c r="AR62" s="337">
        <v>-10.7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7nC2xlBa7HD5hM446gvrEBSePZI+D8X62IOc+KXguLJFJ3wWP0C+lmseHkmkE8trQaUWK4GP0AZtk80p0VqDw==" saltValue="cZCocI4rkGPOpUqbzHsH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F60" sqref="AF60:AF6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b92yJNmj8pmE09vNO/AvOrC8vn6HXy15lTawa2OaouOejrub0xbTU/vlDuDTw2K5C7cAdVFTa+vmzjSZq7YGrw==" saltValue="11UXgLVezibgs4Yzbvwe2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qmHgiGUxLCPrIamEFpwQT2/E8Mzqqy2/PfrFHaVS1W1oDyMG2qSSHmFiGphsN4EckwPCYWfc9l5byScIGonspg==" saltValue="xWxMRp5Q4pv0BbXphONv7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11.08</v>
      </c>
      <c r="G47" s="12">
        <v>12.07</v>
      </c>
      <c r="H47" s="12">
        <v>13.21</v>
      </c>
      <c r="I47" s="12">
        <v>13.49</v>
      </c>
      <c r="J47" s="13">
        <v>12.37</v>
      </c>
    </row>
    <row r="48" spans="2:10" ht="57.75" customHeight="1" x14ac:dyDescent="0.15">
      <c r="B48" s="14"/>
      <c r="C48" s="1128" t="s">
        <v>4</v>
      </c>
      <c r="D48" s="1128"/>
      <c r="E48" s="1129"/>
      <c r="F48" s="15">
        <v>2.57</v>
      </c>
      <c r="G48" s="16">
        <v>3.13</v>
      </c>
      <c r="H48" s="16">
        <v>3.46</v>
      </c>
      <c r="I48" s="16">
        <v>2.2799999999999998</v>
      </c>
      <c r="J48" s="17">
        <v>1.85</v>
      </c>
    </row>
    <row r="49" spans="2:10" ht="57.75" customHeight="1" thickBot="1" x14ac:dyDescent="0.2">
      <c r="B49" s="18"/>
      <c r="C49" s="1130" t="s">
        <v>5</v>
      </c>
      <c r="D49" s="1130"/>
      <c r="E49" s="1131"/>
      <c r="F49" s="19" t="s">
        <v>529</v>
      </c>
      <c r="G49" s="20">
        <v>0.64</v>
      </c>
      <c r="H49" s="20">
        <v>0.44</v>
      </c>
      <c r="I49" s="20" t="s">
        <v>530</v>
      </c>
      <c r="J49" s="21" t="s">
        <v>531</v>
      </c>
    </row>
    <row r="50" spans="2:10" x14ac:dyDescent="0.15"/>
  </sheetData>
  <sheetProtection algorithmName="SHA-512" hashValue="LRYKtZ0DA6CMB+0EFZsxk4Y82z/4DKCY2vxQOS0tGhpO/airOvWpMcfD/Cr9HMqQ8yng/YeWjleM3rTv2WR/QQ==" saltValue="Y0LYEH5GaDuI7yFXXI27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2025-03-24T10:06:56Z</cp:lastPrinted>
  <dcterms:created xsi:type="dcterms:W3CDTF">2025-02-19T03:38:45Z</dcterms:created>
  <dcterms:modified xsi:type="dcterms:W3CDTF">2025-03-25T06:44:39Z</dcterms:modified>
  <cp:category/>
</cp:coreProperties>
</file>