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V:\財政係\26 財政状況資料集\令和５年度\02 １回目\03_回答（市町→県）\16 高砂市○\"/>
    </mc:Choice>
  </mc:AlternateContent>
  <xr:revisionPtr revIDLastSave="0" documentId="13_ncr:1_{BD5C6ED0-E822-4C93-859B-9B2C53AE5452}"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U37" i="10"/>
  <c r="C37" i="10"/>
  <c r="CO36" i="10"/>
  <c r="BE36" i="10"/>
  <c r="C36" i="10"/>
  <c r="BE35" i="10"/>
  <c r="C35" i="10"/>
  <c r="BW34" i="10"/>
  <c r="BE34" i="10"/>
  <c r="C34" i="10"/>
  <c r="U34" i="10" s="1"/>
  <c r="U35" i="10" s="1"/>
  <c r="U36" i="10" s="1"/>
  <c r="CO34" i="10" l="1"/>
  <c r="CO35" i="10" s="1"/>
  <c r="BW35" i="10"/>
  <c r="BW36" i="10" s="1"/>
  <c r="BW37"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<sst xmlns="http://schemas.openxmlformats.org/spreadsheetml/2006/main" count="1114" uniqueCount="558">
  <si>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</si>
  <si>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</si>
  <si>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</si>
  <si>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</si>
  <si>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</si>
  <si>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</si>
  <si>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</si>
  <si>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</si>
  <si>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</si>
  <si>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</si>
  <si>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</si>
  <si>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</si>
  <si>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</si>
  <si>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</si>
  <si>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</si>
  <si>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</si>
  <si>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</si>
  <si>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</si>
  <si>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</si>
  <si>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</si>
  <si>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</si>
  <si>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</si>
  <si>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</si>
  <si>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</si>
  <si>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</si>
  <si>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</si>
  <si>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</si>
  <si>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</si>
  <si>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</si>
  <si>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</si>
  <si>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</si>
  <si>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</si>
  <si>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</si>
  <si>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</si>
  <si>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</si>
  <si>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</si>
  <si>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</si>
  <si>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</si>
  <si>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</si>
  <si>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</si>
  <si>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</si>
  <si>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</si>
  <si>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</si>
  <si>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</si>
  <si>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</si>
  <si>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</si>
  <si>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</si>
  <si>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</si>
  <si>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</si>
  <si>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</si>
  <si>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</si>
  <si>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</si>
  <si>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</si>
  <si>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</si>
  <si>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</si>
  <si>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</si>
  <si>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</si>
  <si>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</si>
  <si>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</si>
  <si>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</si>
  <si>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</si>
  <si>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</si>
  <si>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</si>
  <si>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</si>
  <si>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</si>
  <si>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</si>
  <si>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</si>
  <si>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</si>
  <si>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</si>
  <si>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</si>
  <si>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</si>
  <si>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</si>
  <si>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</si>
  <si>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</si>
  <si>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</si>
  <si>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</si>
  <si>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</si>
  <si>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</si>
  <si>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</si>
  <si>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</si>
  <si>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</si>
  <si>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</si>
  <si>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</si>
  <si>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</si>
  <si>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</si>
  <si>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</si>
  <si>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</si>
  <si>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</si>
  <si>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</si>
  <si>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</si>
  <si>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</si>
  <si>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</si>
  <si>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</si>
  <si>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</si>
  <si>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高砂市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</si>
  <si>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</si>
  <si>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</si>
  <si>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</si>
  <si>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</si>
  <si>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</si>
  <si>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</si>
  <si>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</si>
  <si>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</si>
  <si>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</si>
  <si>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</si>
  <si>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</si>
  <si>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</si>
  <si>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</si>
  <si>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</si>
  <si>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</si>
  <si>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</si>
  <si>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</si>
  <si>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</si>
  <si>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</si>
  <si>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</si>
  <si>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</si>
  <si>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</si>
  <si>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</si>
  <si>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</si>
  <si>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</si>
  <si>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</si>
  <si>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</si>
  <si>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</si>
  <si>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</si>
  <si>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</si>
  <si>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</si>
  <si>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</si>
  <si>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</si>
  <si>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</si>
  <si>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</si>
  <si>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</si>
  <si>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</si>
  <si>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</si>
  <si>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</si>
  <si>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</si>
  <si>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</si>
  <si>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</si>
  <si>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</si>
  <si>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</si>
  <si>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</si>
  <si>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</si>
  <si>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</si>
  <si>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</si>
  <si>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</si>
  <si>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</si>
  <si>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</si>
  <si>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</si>
  <si>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</si>
  <si>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</si>
  <si>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</si>
  <si>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</si>
  <si>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</si>
  <si>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</si>
  <si>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</si>
  <si>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</si>
  <si>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</si>
  <si>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</si>
  <si>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</si>
  <si>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</si>
  <si>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</si>
  <si>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</si>
  <si>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</si>
  <si>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</si>
  <si>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</si>
  <si>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</si>
  <si>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</si>
  <si>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</si>
  <si>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</si>
  <si>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</si>
  <si>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</si>
  <si>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</si>
  <si>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</si>
  <si>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</si>
  <si>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</si>
  <si>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</si>
  <si>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</si>
  <si>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</si>
  <si>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</si>
  <si>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</si>
  <si>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</si>
  <si>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</si>
  <si>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</si>
  <si>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</si>
  <si>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</si>
  <si>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</si>
  <si>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</si>
  <si>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</si>
  <si>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</si>
  <si>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</si>
  <si>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</si>
  <si>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</si>
  <si>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</si>
  <si>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</si>
  <si>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</si>
  <si>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</si>
  <si>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</si>
  <si>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</si>
  <si>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</si>
  <si>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</si>
  <si>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</si>
  <si>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</si>
  <si>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</si>
  <si>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</si>
  <si>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兵庫県高砂市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</si>
  <si>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</si>
  <si>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</si>
  <si>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</si>
  <si>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</si>
  <si>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</si>
  <si>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</si>
  <si>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</si>
  <si>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</si>
  <si>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</si>
  <si>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</si>
  <si>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</si>
  <si>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</si>
  <si>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</si>
  <si>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</si>
  <si>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</si>
  <si>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</si>
  <si>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</si>
  <si>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</si>
  <si>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</si>
  <si>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</si>
  <si>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</si>
  <si>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</si>
  <si>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</si>
  <si>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</si>
  <si>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</si>
  <si>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</si>
  <si>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</si>
  <si>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</si>
  <si>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</si>
  <si>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</si>
  <si>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</si>
  <si>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</si>
  <si>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</si>
  <si>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</si>
  <si>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</si>
  <si>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</si>
  <si>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</si>
  <si>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</si>
  <si>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</si>
  <si>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</si>
  <si>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</si>
  <si>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</si>
  <si>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</si>
  <si>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</si>
  <si>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</si>
  <si>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</si>
  <si>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</si>
  <si>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</si>
  <si>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</si>
  <si>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</si>
  <si>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</si>
  <si>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</si>
  <si>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</si>
  <si>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</si>
  <si>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</si>
  <si>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</si>
  <si>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</si>
  <si>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</si>
  <si>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</si>
  <si>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</si>
  <si>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</si>
  <si>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</si>
  <si>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</si>
  <si>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</si>
  <si>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</si>
  <si>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</si>
  <si>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</si>
  <si>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</si>
  <si>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</si>
  <si>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</si>
  <si>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</si>
  <si>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</si>
  <si>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</si>
  <si>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</si>
  <si>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</si>
  <si>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</si>
  <si>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</si>
  <si>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</si>
  <si>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</si>
  <si>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</si>
  <si>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</si>
  <si>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</si>
  <si>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</si>
  <si>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</si>
  <si>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</si>
  <si>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</si>
  <si>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</si>
  <si>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</si>
  <si>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</si>
  <si>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</si>
  <si>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</si>
  <si>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</si>
  <si>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</si>
  <si>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</si>
  <si>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</si>
  <si>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</si>
  <si>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</si>
  <si>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</si>
  <si>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</si>
  <si>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</si>
  <si>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</si>
  <si>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</si>
  <si>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</si>
  <si>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</si>
  <si>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</si>
  <si>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</si>
  <si>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</si>
  <si>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</si>
  <si>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</si>
  <si>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</si>
  <si>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</si>
  <si>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</si>
  <si>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</si>
  <si>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</si>
  <si>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</si>
  <si>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</si>
  <si>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</si>
  <si>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</si>
  <si>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</si>
  <si>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</si>
  <si>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</si>
  <si>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</si>
  <si>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</si>
  <si>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</si>
  <si>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</si>
  <si>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</si>
  <si>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</si>
  <si>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</si>
  <si>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</si>
  <si>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</si>
  <si>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</si>
  <si>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</si>
  <si>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</si>
  <si>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</si>
  <si>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</si>
  <si>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</si>
  <si>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</si>
  <si>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</si>
  <si>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</si>
  <si>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</si>
  <si>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</si>
  <si>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</si>
  <si>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</si>
  <si>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</si>
  <si>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</si>
  <si>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</si>
  <si>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</si>
  <si>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</si>
  <si>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</si>
  <si>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</si>
  <si>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兵庫県高砂市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</si>
  <si>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</si>
  <si>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</si>
  <si>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</si>
  <si>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</si>
  <si>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</si>
  <si>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</si>
  <si>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</si>
  <si>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</si>
  <si>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</si>
  <si>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</si>
  <si>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</si>
  <si>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</si>
  <si>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</si>
  <si>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</si>
  <si>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</si>
  <si>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</si>
  <si>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</si>
  <si>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</si>
  <si>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</si>
  <si>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</si>
  <si>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</si>
  <si>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</si>
  <si>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</si>
  <si>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</si>
  <si>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</si>
  <si>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</si>
  <si>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</si>
  <si>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</si>
  <si>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</si>
  <si>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</si>
  <si>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</si>
  <si>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</si>
  <si>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</si>
  <si>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</si>
  <si>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</si>
  <si>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</si>
  <si>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</si>
  <si>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</si>
  <si>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</si>
  <si>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</si>
  <si>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</si>
  <si>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</si>
  <si>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</si>
  <si>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</si>
  <si>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</si>
  <si>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</si>
  <si>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</si>
  <si>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</si>
  <si>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</si>
  <si>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</si>
  <si>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</si>
  <si>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</si>
  <si>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</si>
  <si>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</si>
  <si>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</si>
  <si>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</si>
  <si>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</si>
  <si>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</si>
  <si>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</si>
  <si>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</si>
  <si>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</si>
  <si>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</si>
  <si>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</si>
  <si>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</si>
  <si>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</si>
  <si>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</si>
  <si>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</si>
  <si>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</si>
  <si>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</si>
  <si>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</si>
  <si>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</si>
  <si>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</si>
  <si>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</si>
  <si>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</si>
  <si>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</si>
  <si>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</si>
  <si>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</si>
  <si>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</si>
  <si>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</si>
  <si>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</si>
  <si>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</si>
  <si>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</si>
  <si>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</si>
  <si>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</si>
  <si>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</si>
  <si>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</si>
  <si>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</si>
  <si>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</si>
  <si>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</si>
  <si>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</si>
  <si>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</si>
  <si>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</si>
  <si>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</si>
  <si>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</si>
  <si>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</si>
  <si>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</si>
  <si>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</si>
  <si>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</si>
  <si>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</si>
  <si>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</si>
  <si>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</si>
  <si>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</si>
  <si>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</si>
  <si>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</si>
  <si>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</si>
  <si>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</si>
  <si>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</si>
  <si>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</si>
  <si>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</si>
  <si>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</si>
  <si>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</si>
  <si>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</si>
  <si>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</si>
  <si>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</si>
  <si>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</si>
  <si>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</si>
  <si>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</si>
  <si>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</si>
  <si>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</si>
  <si>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</si>
  <si>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</si>
  <si>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</si>
  <si>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</si>
  <si>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</si>
  <si>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</si>
  <si>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</si>
  <si>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</si>
  <si>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</si>
  <si>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</si>
  <si>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</si>
  <si>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</si>
  <si>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</si>
  <si>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</si>
  <si>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</si>
  <si>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</si>
  <si>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</si>
  <si>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</si>
  <si>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</si>
  <si>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</si>
  <si>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</si>
  <si>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</si>
  <si>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</si>
  <si>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</si>
  <si>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</si>
  <si>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</si>
  <si>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</si>
  <si>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</si>
  <si>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</si>
  <si>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</si>
  <si>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</si>
  <si>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</si>
  <si>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</si>
  <si>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</si>
  <si>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</si>
  <si>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</si>
  <si>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</si>
  <si>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</si>
  <si>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</si>
  <si>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</si>
  <si>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</si>
  <si>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</si>
  <si>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</si>
  <si>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</si>
  <si>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</si>
  <si>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</si>
  <si>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</si>
  <si>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</si>
  <si>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</si>
  <si>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</si>
  <si>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</si>
  <si>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</si>
  <si>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</si>
  <si>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</si>
  <si>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</si>
  <si>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</si>
  <si>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</si>
  <si>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</si>
  <si>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病院事業会計</t>
  </si>
  <si>
    <t>下水道事業会計</t>
  </si>
  <si>
    <t>水道事業会計</t>
  </si>
  <si>
    <t>介護保険事業特別会計</t>
  </si>
  <si>
    <t>後期高齢者医療事業特別会計</t>
  </si>
  <si>
    <t>国民健康保険事業特別会計</t>
  </si>
  <si>
    <t>工業用水道事業会計</t>
  </si>
  <si>
    <t>その他会計（赤字）</t>
  </si>
  <si>
    <t>その他会計（黒字）</t>
  </si>
  <si>
    <t>R01</t>
    <phoneticPr fontId="5"/>
  </si>
  <si>
    <t>R02</t>
    <phoneticPr fontId="5"/>
  </si>
  <si>
    <t>R03</t>
    <phoneticPr fontId="5"/>
  </si>
  <si>
    <t>R04</t>
    <phoneticPr fontId="5"/>
  </si>
  <si>
    <t>R05</t>
    <phoneticPr fontId="5"/>
  </si>
  <si>
    <t>高砂市施設利用振興財団</t>
    <rPh sb="0" eb="3">
      <t>タカサゴシ</t>
    </rPh>
    <rPh sb="3" eb="5">
      <t>シセツ</t>
    </rPh>
    <rPh sb="5" eb="7">
      <t>リヨウ</t>
    </rPh>
    <rPh sb="7" eb="9">
      <t>シンコウ</t>
    </rPh>
    <rPh sb="9" eb="11">
      <t>ザイダン</t>
    </rPh>
    <phoneticPr fontId="10"/>
  </si>
  <si>
    <t>高砂市勤労福祉財団</t>
    <rPh sb="0" eb="3">
      <t>タカサゴシ</t>
    </rPh>
    <rPh sb="3" eb="5">
      <t>キンロウ</t>
    </rPh>
    <rPh sb="5" eb="7">
      <t>フクシ</t>
    </rPh>
    <rPh sb="7" eb="9">
      <t>ザイダン</t>
    </rPh>
    <phoneticPr fontId="10"/>
  </si>
  <si>
    <t>兵庫県市町村職員退職手当組合</t>
    <rPh sb="0" eb="3">
      <t>ヒョウゴケン</t>
    </rPh>
    <rPh sb="3" eb="6">
      <t>シチョウソン</t>
    </rPh>
    <rPh sb="6" eb="8">
      <t>ショクイン</t>
    </rPh>
    <rPh sb="8" eb="10">
      <t>タイショク</t>
    </rPh>
    <rPh sb="10" eb="12">
      <t>テアテ</t>
    </rPh>
    <rPh sb="12" eb="14">
      <t>クミアイ</t>
    </rPh>
    <phoneticPr fontId="10"/>
  </si>
  <si>
    <t>加古川市外２市共有公会堂事務組合</t>
    <rPh sb="0" eb="4">
      <t>カコガワシ</t>
    </rPh>
    <rPh sb="4" eb="5">
      <t>ホカ</t>
    </rPh>
    <rPh sb="6" eb="7">
      <t>シ</t>
    </rPh>
    <rPh sb="7" eb="9">
      <t>キョウユウ</t>
    </rPh>
    <rPh sb="9" eb="12">
      <t>コウカイドウ</t>
    </rPh>
    <rPh sb="12" eb="14">
      <t>ジム</t>
    </rPh>
    <rPh sb="14" eb="16">
      <t>クミアイ</t>
    </rPh>
    <phoneticPr fontId="10"/>
  </si>
  <si>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10"/>
  </si>
  <si>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10"/>
  </si>
  <si>
    <t>-</t>
    <phoneticPr fontId="2"/>
  </si>
  <si>
    <t>公共施設等整備基金</t>
    <rPh sb="0" eb="2">
      <t>コウキョウ</t>
    </rPh>
    <rPh sb="2" eb="4">
      <t>シセツ</t>
    </rPh>
    <rPh sb="4" eb="5">
      <t>トウ</t>
    </rPh>
    <rPh sb="5" eb="7">
      <t>セイビ</t>
    </rPh>
    <rPh sb="7" eb="9">
      <t>キキン</t>
    </rPh>
    <phoneticPr fontId="5"/>
  </si>
  <si>
    <t>東播臨海広域クリーンセンター運営基金</t>
    <rPh sb="0" eb="2">
      <t>トウバン</t>
    </rPh>
    <rPh sb="2" eb="4">
      <t>リンカイ</t>
    </rPh>
    <rPh sb="4" eb="6">
      <t>コウイキ</t>
    </rPh>
    <rPh sb="14" eb="16">
      <t>ウンエイ</t>
    </rPh>
    <rPh sb="16" eb="18">
      <t>キキン</t>
    </rPh>
    <phoneticPr fontId="5"/>
  </si>
  <si>
    <t>駅周辺整備基金</t>
    <rPh sb="0" eb="3">
      <t>エキシュウヘン</t>
    </rPh>
    <rPh sb="3" eb="5">
      <t>セイビ</t>
    </rPh>
    <rPh sb="5" eb="7">
      <t>キキン</t>
    </rPh>
    <phoneticPr fontId="2"/>
  </si>
  <si>
    <t>リサイクル基金</t>
    <rPh sb="5" eb="7">
      <t>キキン</t>
    </rPh>
    <phoneticPr fontId="2"/>
  </si>
  <si>
    <t>緑丘２丁目地区再開発等促進駆逐計画に係る公園整備基金</t>
    <rPh sb="0" eb="2">
      <t>コウエン</t>
    </rPh>
    <rPh sb="2" eb="4">
      <t>セイビ</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</si>
</sst>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CD1B-46A2-B4CB-69D63F721C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97307</c:v>
                </c:pt>
                <c:pt idx="1">
                  <c:v>180137</c:v>
                </c:pt>
                <c:pt idx="2">
                  <c:v>164851</c:v>
                </c:pt>
                <c:pt idx="3">
                  <c:v>57604</c:v>
                </c:pt>
                <c:pt idx="4">
                  <c:v>43118</c:v>
                </c:pt>
              </c:numCache>
            </c:numRef>
          </c:val>
          <c:smooth val="0"/>
          <c:extLst>
            <c:ext xmlns:c16="http://schemas.microsoft.com/office/drawing/2014/chart" uri="{C3380CC4-5D6E-409C-BE32-E72D297353CC}">
              <c16:uniqueId val="{00000001-CD1B-46A2-B4CB-69D63F721CA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3.26</c:v>
                </c:pt>
                <c:pt idx="1">
                  <c:v>5.24</c:v>
                </c:pt>
                <c:pt idx="2">
                  <c:v>9.3000000000000007</c:v>
                </c:pt>
                <c:pt idx="3">
                  <c:v>5.96</c:v>
                </c:pt>
                <c:pt idx="4">
                  <c:v>4.59</c:v>
                </c:pt>
              </c:numCache>
            </c:numRef>
          </c:val>
          <c:extLst>
            <c:ext xmlns:c16="http://schemas.microsoft.com/office/drawing/2014/chart" uri="{C3380CC4-5D6E-409C-BE32-E72D297353CC}">
              <c16:uniqueId val="{00000000-61DB-49FE-989B-FB1EBCB978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15.73</c:v>
                </c:pt>
                <c:pt idx="1">
                  <c:v>16.71</c:v>
                </c:pt>
                <c:pt idx="2">
                  <c:v>17.77</c:v>
                </c:pt>
                <c:pt idx="3">
                  <c:v>22.99</c:v>
                </c:pt>
                <c:pt idx="4">
                  <c:v>25.47</c:v>
                </c:pt>
              </c:numCache>
            </c:numRef>
          </c:val>
          <c:extLst>
            <c:ext xmlns:c16="http://schemas.microsoft.com/office/drawing/2014/chart" uri="{C3380CC4-5D6E-409C-BE32-E72D297353CC}">
              <c16:uniqueId val="{00000001-61DB-49FE-989B-FB1EBCB9781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3.22</c:v>
                </c:pt>
                <c:pt idx="1">
                  <c:v>3.68</c:v>
                </c:pt>
                <c:pt idx="2">
                  <c:v>6.08</c:v>
                </c:pt>
                <c:pt idx="3">
                  <c:v>1.19</c:v>
                </c:pt>
                <c:pt idx="4">
                  <c:v>1.67</c:v>
                </c:pt>
              </c:numCache>
            </c:numRef>
          </c:val>
          <c:smooth val="0"/>
          <c:extLst>
            <c:ext xmlns:c16="http://schemas.microsoft.com/office/drawing/2014/chart" uri="{C3380CC4-5D6E-409C-BE32-E72D297353CC}">
              <c16:uniqueId val="{00000002-61DB-49FE-989B-FB1EBCB9781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0.24</c:v>
                </c:pt>
                <c:pt idx="6">
                  <c:v>#N/A</c:v>
                </c:pt>
                <c:pt idx="7">
                  <c:v>0</c:v>
                </c:pt>
                <c:pt idx="8">
                  <c:v>0</c:v>
                </c:pt>
                <c:pt idx="9">
                  <c:v>0</c:v>
                </c:pt>
              </c:numCache>
            </c:numRef>
          </c:val>
          <c:extLst>
            <c:ext xmlns:c16="http://schemas.microsoft.com/office/drawing/2014/chart" uri="{C3380CC4-5D6E-409C-BE32-E72D297353CC}">
              <c16:uniqueId val="{00000000-AA65-4F7F-A422-EC90CD891F4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65-4F7F-A422-EC90CD891F45}"/>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0.04</c:v>
                </c:pt>
                <c:pt idx="4">
                  <c:v>#N/A</c:v>
                </c:pt>
                <c:pt idx="5">
                  <c:v>0.03</c:v>
                </c:pt>
                <c:pt idx="6">
                  <c:v>#N/A</c:v>
                </c:pt>
                <c:pt idx="7">
                  <c:v>0.03</c:v>
                </c:pt>
                <c:pt idx="8">
                  <c:v>#N/A</c:v>
                </c:pt>
                <c:pt idx="9">
                  <c:v>0.03</c:v>
                </c:pt>
              </c:numCache>
            </c:numRef>
          </c:val>
          <c:extLst>
            <c:ext xmlns:c16="http://schemas.microsoft.com/office/drawing/2014/chart" uri="{C3380CC4-5D6E-409C-BE32-E72D297353CC}">
              <c16:uniqueId val="{00000002-AA65-4F7F-A422-EC90CD891F45}"/>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0.68</c:v>
                </c:pt>
                <c:pt idx="2">
                  <c:v>#N/A</c:v>
                </c:pt>
                <c:pt idx="3">
                  <c:v>0.75</c:v>
                </c:pt>
                <c:pt idx="4">
                  <c:v>#N/A</c:v>
                </c:pt>
                <c:pt idx="5">
                  <c:v>0.53</c:v>
                </c:pt>
                <c:pt idx="6">
                  <c:v>#N/A</c:v>
                </c:pt>
                <c:pt idx="7">
                  <c:v>0.06</c:v>
                </c:pt>
                <c:pt idx="8">
                  <c:v>#N/A</c:v>
                </c:pt>
                <c:pt idx="9">
                  <c:v>0.08</c:v>
                </c:pt>
              </c:numCache>
            </c:numRef>
          </c:val>
          <c:extLst>
            <c:ext xmlns:c16="http://schemas.microsoft.com/office/drawing/2014/chart" uri="{C3380CC4-5D6E-409C-BE32-E72D297353CC}">
              <c16:uniqueId val="{00000003-AA65-4F7F-A422-EC90CD891F45}"/>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0.13</c:v>
                </c:pt>
                <c:pt idx="2">
                  <c:v>#N/A</c:v>
                </c:pt>
                <c:pt idx="3">
                  <c:v>0.16</c:v>
                </c:pt>
                <c:pt idx="4">
                  <c:v>#N/A</c:v>
                </c:pt>
                <c:pt idx="5">
                  <c:v>0.14000000000000001</c:v>
                </c:pt>
                <c:pt idx="6">
                  <c:v>#N/A</c:v>
                </c:pt>
                <c:pt idx="7">
                  <c:v>0.16</c:v>
                </c:pt>
                <c:pt idx="8">
                  <c:v>#N/A</c:v>
                </c:pt>
                <c:pt idx="9">
                  <c:v>0.17</c:v>
                </c:pt>
              </c:numCache>
            </c:numRef>
          </c:val>
          <c:extLst>
            <c:ext xmlns:c16="http://schemas.microsoft.com/office/drawing/2014/chart" uri="{C3380CC4-5D6E-409C-BE32-E72D297353CC}">
              <c16:uniqueId val="{00000004-AA65-4F7F-A422-EC90CD891F45}"/>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0.57999999999999996</c:v>
                </c:pt>
                <c:pt idx="2">
                  <c:v>#N/A</c:v>
                </c:pt>
                <c:pt idx="3">
                  <c:v>0.68</c:v>
                </c:pt>
                <c:pt idx="4">
                  <c:v>#N/A</c:v>
                </c:pt>
                <c:pt idx="5">
                  <c:v>0.84</c:v>
                </c:pt>
                <c:pt idx="6">
                  <c:v>#N/A</c:v>
                </c:pt>
                <c:pt idx="7">
                  <c:v>0.85</c:v>
                </c:pt>
                <c:pt idx="8">
                  <c:v>#N/A</c:v>
                </c:pt>
                <c:pt idx="9">
                  <c:v>0.61</c:v>
                </c:pt>
              </c:numCache>
            </c:numRef>
          </c:val>
          <c:extLst>
            <c:ext xmlns:c16="http://schemas.microsoft.com/office/drawing/2014/chart" uri="{C3380CC4-5D6E-409C-BE32-E72D297353CC}">
              <c16:uniqueId val="{00000005-AA65-4F7F-A422-EC90CD891F45}"/>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5.57</c:v>
                </c:pt>
                <c:pt idx="2">
                  <c:v>#N/A</c:v>
                </c:pt>
                <c:pt idx="3">
                  <c:v>4.71</c:v>
                </c:pt>
                <c:pt idx="4">
                  <c:v>#N/A</c:v>
                </c:pt>
                <c:pt idx="5">
                  <c:v>3.45</c:v>
                </c:pt>
                <c:pt idx="6">
                  <c:v>#N/A</c:v>
                </c:pt>
                <c:pt idx="7">
                  <c:v>2.62</c:v>
                </c:pt>
                <c:pt idx="8">
                  <c:v>#N/A</c:v>
                </c:pt>
                <c:pt idx="9">
                  <c:v>2.71</c:v>
                </c:pt>
              </c:numCache>
            </c:numRef>
          </c:val>
          <c:extLst>
            <c:ext xmlns:c16="http://schemas.microsoft.com/office/drawing/2014/chart" uri="{C3380CC4-5D6E-409C-BE32-E72D297353CC}">
              <c16:uniqueId val="{00000006-AA65-4F7F-A422-EC90CD891F4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2.8</c:v>
                </c:pt>
                <c:pt idx="2">
                  <c:v>#N/A</c:v>
                </c:pt>
                <c:pt idx="3">
                  <c:v>3.08</c:v>
                </c:pt>
                <c:pt idx="4">
                  <c:v>#N/A</c:v>
                </c:pt>
                <c:pt idx="5">
                  <c:v>3.24</c:v>
                </c:pt>
                <c:pt idx="6">
                  <c:v>#N/A</c:v>
                </c:pt>
                <c:pt idx="7">
                  <c:v>3.01</c:v>
                </c:pt>
                <c:pt idx="8">
                  <c:v>#N/A</c:v>
                </c:pt>
                <c:pt idx="9">
                  <c:v>2.81</c:v>
                </c:pt>
              </c:numCache>
            </c:numRef>
          </c:val>
          <c:extLst>
            <c:ext xmlns:c16="http://schemas.microsoft.com/office/drawing/2014/chart" uri="{C3380CC4-5D6E-409C-BE32-E72D297353CC}">
              <c16:uniqueId val="{00000007-AA65-4F7F-A422-EC90CD891F45}"/>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2.77</c:v>
                </c:pt>
                <c:pt idx="2">
                  <c:v>#N/A</c:v>
                </c:pt>
                <c:pt idx="3">
                  <c:v>2.77</c:v>
                </c:pt>
                <c:pt idx="4">
                  <c:v>#N/A</c:v>
                </c:pt>
                <c:pt idx="5">
                  <c:v>3.42</c:v>
                </c:pt>
                <c:pt idx="6">
                  <c:v>#N/A</c:v>
                </c:pt>
                <c:pt idx="7">
                  <c:v>4.83</c:v>
                </c:pt>
                <c:pt idx="8">
                  <c:v>#N/A</c:v>
                </c:pt>
                <c:pt idx="9">
                  <c:v>4.58</c:v>
                </c:pt>
              </c:numCache>
            </c:numRef>
          </c:val>
          <c:extLst>
            <c:ext xmlns:c16="http://schemas.microsoft.com/office/drawing/2014/chart" uri="{C3380CC4-5D6E-409C-BE32-E72D297353CC}">
              <c16:uniqueId val="{00000008-AA65-4F7F-A422-EC90CD891F4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3.26</c:v>
                </c:pt>
                <c:pt idx="2">
                  <c:v>#N/A</c:v>
                </c:pt>
                <c:pt idx="3">
                  <c:v>5.24</c:v>
                </c:pt>
                <c:pt idx="4">
                  <c:v>#N/A</c:v>
                </c:pt>
                <c:pt idx="5">
                  <c:v>9.0500000000000007</c:v>
                </c:pt>
                <c:pt idx="6">
                  <c:v>#N/A</c:v>
                </c:pt>
                <c:pt idx="7">
                  <c:v>5.95</c:v>
                </c:pt>
                <c:pt idx="8">
                  <c:v>#N/A</c:v>
                </c:pt>
                <c:pt idx="9">
                  <c:v>4.59</c:v>
                </c:pt>
              </c:numCache>
            </c:numRef>
          </c:val>
          <c:extLst>
            <c:ext xmlns:c16="http://schemas.microsoft.com/office/drawing/2014/chart" uri="{C3380CC4-5D6E-409C-BE32-E72D297353CC}">
              <c16:uniqueId val="{00000009-AA65-4F7F-A422-EC90CD891F4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4234</c:v>
                </c:pt>
                <c:pt idx="5">
                  <c:v>4257</c:v>
                </c:pt>
                <c:pt idx="8">
                  <c:v>4216</c:v>
                </c:pt>
                <c:pt idx="11">
                  <c:v>4196</c:v>
                </c:pt>
                <c:pt idx="14">
                  <c:v>7265</c:v>
                </c:pt>
              </c:numCache>
            </c:numRef>
          </c:val>
          <c:extLst>
            <c:ext xmlns:c16="http://schemas.microsoft.com/office/drawing/2014/chart" uri="{C3380CC4-5D6E-409C-BE32-E72D297353CC}">
              <c16:uniqueId val="{00000000-2F33-4990-B495-B53F8633A4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33-4990-B495-B53F8633A4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F33-4990-B495-B53F8633A4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33-4990-B495-B53F8633A4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2156</c:v>
                </c:pt>
                <c:pt idx="3">
                  <c:v>2087</c:v>
                </c:pt>
                <c:pt idx="6">
                  <c:v>2039</c:v>
                </c:pt>
                <c:pt idx="9">
                  <c:v>1981</c:v>
                </c:pt>
                <c:pt idx="12">
                  <c:v>1861</c:v>
                </c:pt>
              </c:numCache>
            </c:numRef>
          </c:val>
          <c:extLst>
            <c:ext xmlns:c16="http://schemas.microsoft.com/office/drawing/2014/chart" uri="{C3380CC4-5D6E-409C-BE32-E72D297353CC}">
              <c16:uniqueId val="{00000004-2F33-4990-B495-B53F8633A4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33-4990-B495-B53F8633A4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33-4990-B495-B53F8633A4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2805</c:v>
                </c:pt>
                <c:pt idx="3">
                  <c:v>2938</c:v>
                </c:pt>
                <c:pt idx="6">
                  <c:v>3090</c:v>
                </c:pt>
                <c:pt idx="9">
                  <c:v>3216</c:v>
                </c:pt>
                <c:pt idx="12">
                  <c:v>6453</c:v>
                </c:pt>
              </c:numCache>
            </c:numRef>
          </c:val>
          <c:extLst>
            <c:ext xmlns:c16="http://schemas.microsoft.com/office/drawing/2014/chart" uri="{C3380CC4-5D6E-409C-BE32-E72D297353CC}">
              <c16:uniqueId val="{00000007-2F33-4990-B495-B53F8633A47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727</c:v>
                </c:pt>
                <c:pt idx="2">
                  <c:v>#N/A</c:v>
                </c:pt>
                <c:pt idx="3">
                  <c:v>#N/A</c:v>
                </c:pt>
                <c:pt idx="4">
                  <c:v>768</c:v>
                </c:pt>
                <c:pt idx="5">
                  <c:v>#N/A</c:v>
                </c:pt>
                <c:pt idx="6">
                  <c:v>#N/A</c:v>
                </c:pt>
                <c:pt idx="7">
                  <c:v>913</c:v>
                </c:pt>
                <c:pt idx="8">
                  <c:v>#N/A</c:v>
                </c:pt>
                <c:pt idx="9">
                  <c:v>#N/A</c:v>
                </c:pt>
                <c:pt idx="10">
                  <c:v>1001</c:v>
                </c:pt>
                <c:pt idx="11">
                  <c:v>#N/A</c:v>
                </c:pt>
                <c:pt idx="12">
                  <c:v>#N/A</c:v>
                </c:pt>
                <c:pt idx="13">
                  <c:v>1049</c:v>
                </c:pt>
                <c:pt idx="14">
                  <c:v>#N/A</c:v>
                </c:pt>
              </c:numCache>
            </c:numRef>
          </c:val>
          <c:smooth val="0"/>
          <c:extLst>
            <c:ext xmlns:c16="http://schemas.microsoft.com/office/drawing/2014/chart" uri="{C3380CC4-5D6E-409C-BE32-E72D297353CC}">
              <c16:uniqueId val="{00000008-2F33-4990-B495-B53F8633A47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37975</c:v>
                </c:pt>
                <c:pt idx="5">
                  <c:v>36968</c:v>
                </c:pt>
                <c:pt idx="8">
                  <c:v>37871</c:v>
                </c:pt>
                <c:pt idx="11">
                  <c:v>37198</c:v>
                </c:pt>
                <c:pt idx="14">
                  <c:v>35744</c:v>
                </c:pt>
              </c:numCache>
            </c:numRef>
          </c:val>
          <c:extLst>
            <c:ext xmlns:c16="http://schemas.microsoft.com/office/drawing/2014/chart" uri="{C3380CC4-5D6E-409C-BE32-E72D297353CC}">
              <c16:uniqueId val="{00000000-3FAF-4D0D-8556-59CF8057F3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11032</c:v>
                </c:pt>
                <c:pt idx="5">
                  <c:v>11071</c:v>
                </c:pt>
                <c:pt idx="8">
                  <c:v>10326</c:v>
                </c:pt>
                <c:pt idx="11">
                  <c:v>9325</c:v>
                </c:pt>
                <c:pt idx="14">
                  <c:v>8738</c:v>
                </c:pt>
              </c:numCache>
            </c:numRef>
          </c:val>
          <c:extLst>
            <c:ext xmlns:c16="http://schemas.microsoft.com/office/drawing/2014/chart" uri="{C3380CC4-5D6E-409C-BE32-E72D297353CC}">
              <c16:uniqueId val="{00000001-3FAF-4D0D-8556-59CF8057F3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8066</c:v>
                </c:pt>
                <c:pt idx="5">
                  <c:v>8817</c:v>
                </c:pt>
                <c:pt idx="8">
                  <c:v>9632</c:v>
                </c:pt>
                <c:pt idx="11">
                  <c:v>11810</c:v>
                </c:pt>
                <c:pt idx="14">
                  <c:v>10269</c:v>
                </c:pt>
              </c:numCache>
            </c:numRef>
          </c:val>
          <c:extLst>
            <c:ext xmlns:c16="http://schemas.microsoft.com/office/drawing/2014/chart" uri="{C3380CC4-5D6E-409C-BE32-E72D297353CC}">
              <c16:uniqueId val="{00000002-3FAF-4D0D-8556-59CF8057F3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AF-4D0D-8556-59CF8057F3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AF-4D0D-8556-59CF8057F3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AF-4D0D-8556-59CF8057F3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6424</c:v>
                </c:pt>
                <c:pt idx="3">
                  <c:v>6487</c:v>
                </c:pt>
                <c:pt idx="6">
                  <c:v>6180</c:v>
                </c:pt>
                <c:pt idx="9">
                  <c:v>5972</c:v>
                </c:pt>
                <c:pt idx="12">
                  <c:v>5857</c:v>
                </c:pt>
              </c:numCache>
            </c:numRef>
          </c:val>
          <c:extLst>
            <c:ext xmlns:c16="http://schemas.microsoft.com/office/drawing/2014/chart" uri="{C3380CC4-5D6E-409C-BE32-E72D297353CC}">
              <c16:uniqueId val="{00000006-3FAF-4D0D-8556-59CF8057F3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FAF-4D0D-8556-59CF8057F3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23124</c:v>
                </c:pt>
                <c:pt idx="3">
                  <c:v>21852</c:v>
                </c:pt>
                <c:pt idx="6">
                  <c:v>19899</c:v>
                </c:pt>
                <c:pt idx="9">
                  <c:v>17915</c:v>
                </c:pt>
                <c:pt idx="12">
                  <c:v>16664</c:v>
                </c:pt>
              </c:numCache>
            </c:numRef>
          </c:val>
          <c:extLst>
            <c:ext xmlns:c16="http://schemas.microsoft.com/office/drawing/2014/chart" uri="{C3380CC4-5D6E-409C-BE32-E72D297353CC}">
              <c16:uniqueId val="{00000008-3FAF-4D0D-8556-59CF8057F3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FAF-4D0D-8556-59CF8057F3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39005</c:v>
                </c:pt>
                <c:pt idx="3">
                  <c:v>41314</c:v>
                </c:pt>
                <c:pt idx="6">
                  <c:v>45557</c:v>
                </c:pt>
                <c:pt idx="9">
                  <c:v>45742</c:v>
                </c:pt>
                <c:pt idx="12">
                  <c:v>42034</c:v>
                </c:pt>
              </c:numCache>
            </c:numRef>
          </c:val>
          <c:extLst>
            <c:ext xmlns:c16="http://schemas.microsoft.com/office/drawing/2014/chart" uri="{C3380CC4-5D6E-409C-BE32-E72D297353CC}">
              <c16:uniqueId val="{0000000A-3FAF-4D0D-8556-59CF8057F39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11481</c:v>
                </c:pt>
                <c:pt idx="2">
                  <c:v>#N/A</c:v>
                </c:pt>
                <c:pt idx="3">
                  <c:v>#N/A</c:v>
                </c:pt>
                <c:pt idx="4">
                  <c:v>12797</c:v>
                </c:pt>
                <c:pt idx="5">
                  <c:v>#N/A</c:v>
                </c:pt>
                <c:pt idx="6">
                  <c:v>#N/A</c:v>
                </c:pt>
                <c:pt idx="7">
                  <c:v>13807</c:v>
                </c:pt>
                <c:pt idx="8">
                  <c:v>#N/A</c:v>
                </c:pt>
                <c:pt idx="9">
                  <c:v>#N/A</c:v>
                </c:pt>
                <c:pt idx="10">
                  <c:v>11296</c:v>
                </c:pt>
                <c:pt idx="11">
                  <c:v>#N/A</c:v>
                </c:pt>
                <c:pt idx="12">
                  <c:v>#N/A</c:v>
                </c:pt>
                <c:pt idx="13">
                  <c:v>9805</c:v>
                </c:pt>
                <c:pt idx="14">
                  <c:v>#N/A</c:v>
                </c:pt>
              </c:numCache>
            </c:numRef>
          </c:val>
          <c:smooth val="0"/>
          <c:extLst>
            <c:ext xmlns:c16="http://schemas.microsoft.com/office/drawing/2014/chart" uri="{C3380CC4-5D6E-409C-BE32-E72D297353CC}">
              <c16:uniqueId val="{0000000B-3FAF-4D0D-8556-59CF8057F39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3949</c:v>
                </c:pt>
                <c:pt idx="1">
                  <c:v>4983</c:v>
                </c:pt>
                <c:pt idx="2">
                  <c:v>5629</c:v>
                </c:pt>
              </c:numCache>
            </c:numRef>
          </c:val>
          <c:extLst>
            <c:ext xmlns:c16="http://schemas.microsoft.com/office/drawing/2014/chart" uri="{C3380CC4-5D6E-409C-BE32-E72D297353CC}">
              <c16:uniqueId val="{00000000-1286-4B7B-86F1-673B269CCE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3250</c:v>
                </c:pt>
                <c:pt idx="1">
                  <c:v>3434</c:v>
                </c:pt>
                <c:pt idx="2">
                  <c:v>498</c:v>
                </c:pt>
              </c:numCache>
            </c:numRef>
          </c:val>
          <c:extLst>
            <c:ext xmlns:c16="http://schemas.microsoft.com/office/drawing/2014/chart" uri="{C3380CC4-5D6E-409C-BE32-E72D297353CC}">
              <c16:uniqueId val="{00000001-1286-4B7B-86F1-673B269CCE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838</c:v>
                </c:pt>
                <c:pt idx="1">
                  <c:v>2235</c:v>
                </c:pt>
                <c:pt idx="2">
                  <c:v>3441</c:v>
                </c:pt>
              </c:numCache>
            </c:numRef>
          </c:val>
          <c:extLst>
            <c:ext xmlns:c16="http://schemas.microsoft.com/office/drawing/2014/chart" uri="{C3380CC4-5D6E-409C-BE32-E72D297353CC}">
              <c16:uniqueId val="{00000002-1286-4B7B-86F1-673B269CCE5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BIZ UD明朝 Medium" panose="02020500000000000000" pitchFamily="17" charset="-128"/>
              <a:ea typeface="BIZ UD明朝 Medium" panose="02020500000000000000" pitchFamily="17" charset="-128"/>
              <a:cs typeface="+mn-cs"/>
            </a:rPr>
            <a:t>元利償還金については、平成１１～１３年度に借り入れた臨時経済対策債にかかる償還の終了に伴い、平成２８年度から減少傾向が続いていたが、平成３０年度から新庁舎建設事業が本格的に始まったことや、その他大型事業の実施に伴い、令和２年度以降増加し続けている。令和</a:t>
          </a:r>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５</a:t>
          </a:r>
          <a:r>
            <a:rPr kumimoji="1" lang="ja-JP" altLang="ja-JP" sz="1400">
              <a:solidFill>
                <a:schemeClr val="dk1"/>
              </a:solidFill>
              <a:effectLst/>
              <a:latin typeface="BIZ UD明朝 Medium" panose="02020500000000000000" pitchFamily="17" charset="-128"/>
              <a:ea typeface="BIZ UD明朝 Medium" panose="02020500000000000000" pitchFamily="17" charset="-128"/>
              <a:cs typeface="+mn-cs"/>
            </a:rPr>
            <a:t>年度においては、</a:t>
          </a:r>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前述分析理由に加え、第三セクター等改革推進債を早期償還したことにより</a:t>
          </a:r>
          <a:r>
            <a:rPr kumimoji="1" lang="ja-JP" altLang="ja-JP" sz="1400">
              <a:solidFill>
                <a:schemeClr val="dk1"/>
              </a:solidFill>
              <a:effectLst/>
              <a:latin typeface="BIZ UD明朝 Medium" panose="02020500000000000000" pitchFamily="17" charset="-128"/>
              <a:ea typeface="BIZ UD明朝 Medium" panose="02020500000000000000" pitchFamily="17" charset="-128"/>
              <a:cs typeface="+mn-cs"/>
            </a:rPr>
            <a:t>対前年度比</a:t>
          </a:r>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３，２３７</a:t>
          </a:r>
          <a:r>
            <a:rPr kumimoji="1" lang="ja-JP" altLang="ja-JP" sz="1400">
              <a:solidFill>
                <a:schemeClr val="dk1"/>
              </a:solidFill>
              <a:effectLst/>
              <a:latin typeface="BIZ UD明朝 Medium" panose="02020500000000000000" pitchFamily="17" charset="-128"/>
              <a:ea typeface="BIZ UD明朝 Medium" panose="02020500000000000000" pitchFamily="17" charset="-128"/>
              <a:cs typeface="+mn-cs"/>
            </a:rPr>
            <a:t>百万円の増となっている。公営企業債の元利償還金に対する繰入金については、下水道事業の抑制</a:t>
          </a:r>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等</a:t>
          </a:r>
          <a:r>
            <a:rPr kumimoji="1" lang="ja-JP" altLang="ja-JP" sz="1400">
              <a:solidFill>
                <a:schemeClr val="dk1"/>
              </a:solidFill>
              <a:effectLst/>
              <a:latin typeface="BIZ UD明朝 Medium" panose="02020500000000000000" pitchFamily="17" charset="-128"/>
              <a:ea typeface="BIZ UD明朝 Medium" panose="02020500000000000000" pitchFamily="17" charset="-128"/>
              <a:cs typeface="+mn-cs"/>
            </a:rPr>
            <a:t>により、</a:t>
          </a:r>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１２０</a:t>
          </a:r>
          <a:r>
            <a:rPr kumimoji="1" lang="ja-JP" altLang="ja-JP" sz="1400">
              <a:solidFill>
                <a:schemeClr val="dk1"/>
              </a:solidFill>
              <a:effectLst/>
              <a:latin typeface="BIZ UD明朝 Medium" panose="02020500000000000000" pitchFamily="17" charset="-128"/>
              <a:ea typeface="BIZ UD明朝 Medium" panose="02020500000000000000" pitchFamily="17" charset="-128"/>
              <a:cs typeface="+mn-cs"/>
            </a:rPr>
            <a:t>百万円の減となっている。</a:t>
          </a:r>
          <a:endParaRPr lang="ja-JP" altLang="ja-JP" sz="1800">
            <a:effectLst/>
            <a:latin typeface="BIZ UD明朝 Medium" panose="02020500000000000000" pitchFamily="17" charset="-128"/>
            <a:ea typeface="BIZ UD明朝 Medium" panose="02020500000000000000" pitchFamily="17"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BIZ UD明朝 Medium" panose="02020500000000000000" pitchFamily="17" charset="-128"/>
              <a:ea typeface="BIZ UD明朝 Medium" panose="02020500000000000000" pitchFamily="17" charset="-128"/>
            </a:rPr>
            <a:t>満期一括償還地方債の発行はしていない。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BIZ UD明朝 Medium" panose="02020500000000000000" pitchFamily="17" charset="-128"/>
              <a:ea typeface="BIZ UD明朝 Medium" panose="02020500000000000000" pitchFamily="17" charset="-128"/>
            </a:rPr>
            <a:t>一般会計等に係る地方債の現在高については、新庁舎建設事業等の大型事業の実施により上昇傾向であったが、第三セクター等改革推進債の早期償還により対前年度比３，７０８百万円の減となっている。また企業債償還の進捗などにより、公営企業債等繰入見込額が減少しているため、将来負担額全体で対前年度比５，０７４百万円の減となっている。</a:t>
          </a:r>
          <a:endParaRPr kumimoji="1" lang="en-US" altLang="ja-JP" sz="1400">
            <a:latin typeface="BIZ UD明朝 Medium" panose="02020500000000000000" pitchFamily="17" charset="-128"/>
            <a:ea typeface="BIZ UD明朝 Medium" panose="02020500000000000000" pitchFamily="17" charset="-128"/>
          </a:endParaRPr>
        </a:p>
        <a:p>
          <a:r>
            <a:rPr kumimoji="1" lang="ja-JP" altLang="en-US" sz="1400">
              <a:latin typeface="BIZ UD明朝 Medium" panose="02020500000000000000" pitchFamily="17" charset="-128"/>
              <a:ea typeface="BIZ UD明朝 Medium" panose="02020500000000000000" pitchFamily="17" charset="-128"/>
            </a:rPr>
            <a:t>充当可能財源等については、第三セクター等改革推進債を早期償還するために、減債基金から繰入れを行ったことにより充当可能基金残高は減少し、また、都市計画税、基準財政需要額算入見込額も減少したことにより、３，５８２百万円の減となっている。分子全体では、対前年度比１，４９１百万円の減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兵庫県高砂市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（増減理由）</a:t>
          </a:r>
          <a:endParaRPr kumimoji="1" lang="en-US" altLang="ja-JP" sz="1400">
            <a:solidFill>
              <a:schemeClr val="dk1"/>
            </a:solidFill>
            <a:effectLst/>
            <a:latin typeface="BIZ UD明朝 Medium" panose="02020500000000000000" pitchFamily="17" charset="-128"/>
            <a:ea typeface="BIZ UD明朝 Medium" panose="02020500000000000000" pitchFamily="17" charset="-128"/>
            <a:cs typeface="+mn-cs"/>
          </a:endParaRPr>
        </a:p>
        <a:p>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令和４年度決算剰余金から財政調整基金に６４６百万円、公共施設等整備基金に５７０百万円、駅周辺整備基金に７０百万円、工業公園土地売払収入分を減債基金にあわせて１６３百万円積み立てたこと、東播臨海広域クリーンセンター運営基金に施設の売電収入額等から６１４百万円をそれぞれ積み立てたが、第三セクター等改革推進債の早期償還ために減債基金を３，１００百万円取り崩したことなどにより、基金全体としては前年度より１，０８４百万円の減となった。</a:t>
          </a:r>
        </a:p>
        <a:p>
          <a:endParaRPr kumimoji="1" lang="en-US" altLang="ja-JP" sz="1300">
            <a:solidFill>
              <a:schemeClr val="dk1"/>
            </a:solidFill>
            <a:effectLst/>
            <a:latin typeface="BIZ UD明朝 Medium" panose="02020500000000000000" pitchFamily="17" charset="-128"/>
            <a:ea typeface="BIZ UD明朝 Medium" panose="02020500000000000000" pitchFamily="17" charset="-128"/>
            <a:cs typeface="+mn-cs"/>
          </a:endParaRPr>
        </a:p>
        <a:p>
          <a:endParaRPr kumimoji="1" lang="en-US" altLang="ja-JP" sz="1300">
            <a:solidFill>
              <a:schemeClr val="dk1"/>
            </a:solidFill>
            <a:effectLst/>
            <a:latin typeface="BIZ UD明朝 Medium" panose="02020500000000000000" pitchFamily="17" charset="-128"/>
            <a:ea typeface="BIZ UD明朝 Medium" panose="02020500000000000000" pitchFamily="17" charset="-128"/>
            <a:cs typeface="+mn-cs"/>
          </a:endParaRPr>
        </a:p>
        <a:p>
          <a:endParaRPr kumimoji="1" lang="en-US" altLang="ja-JP" sz="1300">
            <a:solidFill>
              <a:schemeClr val="dk1"/>
            </a:solidFill>
            <a:effectLst/>
            <a:latin typeface="BIZ UD明朝 Medium" panose="02020500000000000000" pitchFamily="17" charset="-128"/>
            <a:ea typeface="BIZ UD明朝 Medium" panose="02020500000000000000" pitchFamily="17" charset="-128"/>
            <a:cs typeface="+mn-cs"/>
          </a:endParaRPr>
        </a:p>
        <a:p>
          <a:endParaRPr kumimoji="1" lang="en-US" altLang="ja-JP" sz="1300">
            <a:solidFill>
              <a:schemeClr val="dk1"/>
            </a:solidFill>
            <a:effectLst/>
            <a:latin typeface="BIZ UD明朝 Medium" panose="02020500000000000000" pitchFamily="17" charset="-128"/>
            <a:ea typeface="BIZ UD明朝 Medium" panose="02020500000000000000" pitchFamily="17" charset="-128"/>
            <a:cs typeface="+mn-cs"/>
          </a:endParaRPr>
        </a:p>
        <a:p>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（今後の方針）</a:t>
          </a:r>
          <a:endParaRPr kumimoji="1" lang="en-US" altLang="ja-JP" sz="1400">
            <a:solidFill>
              <a:schemeClr val="dk1"/>
            </a:solidFill>
            <a:effectLst/>
            <a:latin typeface="BIZ UD明朝 Medium" panose="02020500000000000000" pitchFamily="17" charset="-128"/>
            <a:ea typeface="BIZ UD明朝 Medium" panose="02020500000000000000" pitchFamily="17" charset="-128"/>
            <a:cs typeface="+mn-cs"/>
          </a:endParaRPr>
        </a:p>
        <a:p>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減債基金や公共施設等整備基金、東播臨海広域クリーンセンター運営基金といった投資的経費へ備えるための基金への積立てを引き続き行う見込みである。また、現役世代と将来世代のバランスを図りながら、健全で持続可能な財政運営のための基金残高を確保する。</a:t>
          </a:r>
          <a:endParaRPr kumimoji="1" lang="en-US" altLang="ja-JP" sz="1400">
            <a:solidFill>
              <a:schemeClr val="dk1"/>
            </a:solidFill>
            <a:effectLst/>
            <a:latin typeface="BIZ UD明朝 Medium" panose="02020500000000000000" pitchFamily="17" charset="-128"/>
            <a:ea typeface="BIZ UD明朝 Medium" panose="02020500000000000000" pitchFamily="17" charset="-128"/>
            <a:cs typeface="+mn-cs"/>
          </a:endParaRPr>
        </a:p>
        <a:p>
          <a:endParaRPr kumimoji="1" lang="en-US" altLang="ja-JP" sz="1300">
            <a:solidFill>
              <a:schemeClr val="dk1"/>
            </a:solidFill>
            <a:effectLst/>
            <a:latin typeface="BIZ UD明朝 Medium" panose="02020500000000000000" pitchFamily="17" charset="-128"/>
            <a:ea typeface="BIZ UD明朝 Medium" panose="02020500000000000000" pitchFamily="17" charset="-128"/>
            <a:cs typeface="+mn-cs"/>
          </a:endParaRPr>
        </a:p>
        <a:p>
          <a:endParaRPr kumimoji="1" lang="en-US" altLang="ja-JP" sz="1300">
            <a:solidFill>
              <a:schemeClr val="dk1"/>
            </a:solidFill>
            <a:effectLst/>
            <a:latin typeface="BIZ UD明朝 Medium" panose="02020500000000000000" pitchFamily="17" charset="-128"/>
            <a:ea typeface="BIZ UD明朝 Medium" panose="02020500000000000000"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（基金の使途）</a:t>
          </a:r>
          <a:endParaRPr kumimoji="1" lang="en-US" altLang="ja-JP" sz="1400">
            <a:solidFill>
              <a:schemeClr val="dk1"/>
            </a:solidFill>
            <a:effectLst/>
            <a:latin typeface="BIZ UD明朝 Medium" panose="02020500000000000000" pitchFamily="17" charset="-128"/>
            <a:ea typeface="BIZ UD明朝 Medium" panose="02020500000000000000" pitchFamily="17" charset="-128"/>
            <a:cs typeface="+mn-cs"/>
          </a:endParaRPr>
        </a:p>
        <a:p>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・公共施設等整備基金：市の公共施設等の整備に要する経費。</a:t>
          </a:r>
        </a:p>
        <a:p>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・東播臨海広域クリーンセンター運営基金：東播臨海広域クリーンセンターの運営・整備に要する経費。</a:t>
          </a:r>
        </a:p>
        <a:p>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・駅周辺整備基金：市内の駅周辺における都市基盤施設整備及びまちづくり事業に要する経費。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（増減理由）</a:t>
          </a:r>
          <a:endParaRPr kumimoji="1" lang="en-US" altLang="ja-JP" sz="1400">
            <a:solidFill>
              <a:schemeClr val="dk1"/>
            </a:solidFill>
            <a:effectLst/>
            <a:latin typeface="BIZ UD明朝 Medium" panose="02020500000000000000" pitchFamily="17" charset="-128"/>
            <a:ea typeface="BIZ UD明朝 Medium" panose="02020500000000000000" pitchFamily="17" charset="-128"/>
            <a:cs typeface="+mn-cs"/>
          </a:endParaRPr>
        </a:p>
        <a:p>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・公共施設等整備基金：令和４年度決算剰余金から５７０百万円積み立てたことによる増加。</a:t>
          </a:r>
        </a:p>
        <a:p>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・駅周辺整備基金：駅周辺整備事業のため３６百万円取崩したが、令和４年度決算剰余金から７０百万円積み立てたことによって</a:t>
          </a:r>
          <a:endParaRPr kumimoji="1" lang="en-US" altLang="ja-JP" sz="1400">
            <a:solidFill>
              <a:schemeClr val="dk1"/>
            </a:solidFill>
            <a:effectLst/>
            <a:latin typeface="BIZ UD明朝 Medium" panose="02020500000000000000" pitchFamily="17" charset="-128"/>
            <a:ea typeface="BIZ UD明朝 Medium" panose="02020500000000000000" pitchFamily="17" charset="-128"/>
            <a:cs typeface="+mn-cs"/>
          </a:endParaRPr>
        </a:p>
        <a:p>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　増加となった。</a:t>
          </a:r>
        </a:p>
        <a:p>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・東播臨海広域クリーンセンター運営基金：施設の売電収入額等から６１４百万円積み立てたことによる増加。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（今後の方針）</a:t>
          </a:r>
          <a:endParaRPr kumimoji="1" lang="en-US" altLang="ja-JP" sz="1400">
            <a:solidFill>
              <a:schemeClr val="dk1"/>
            </a:solidFill>
            <a:effectLst/>
            <a:latin typeface="BIZ UD明朝 Medium" panose="02020500000000000000" pitchFamily="17" charset="-128"/>
            <a:ea typeface="BIZ UD明朝 Medium" panose="02020500000000000000" pitchFamily="17" charset="-128"/>
            <a:cs typeface="+mn-cs"/>
          </a:endParaRPr>
        </a:p>
        <a:p>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・公共施設等整備基金：公共施設の更新時期が集中する際の財源に充てるため、令和１０年度まで毎年２００百万円積立て予定</a:t>
          </a:r>
        </a:p>
        <a:p>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・駅周辺整備基金：今後予定されている駅周辺整備事業の財源に充てるため、令和１１年度より毎年２２５百万円積立て予定</a:t>
          </a:r>
        </a:p>
        <a:p>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・東播臨海広域クリーンセンター運営基金：今後の施設運営経費や、将来の法改正に伴う施設改修や災害発生時の復旧費用、</a:t>
          </a:r>
          <a:endParaRPr kumimoji="1" lang="en-US" altLang="ja-JP" sz="1400">
            <a:solidFill>
              <a:schemeClr val="dk1"/>
            </a:solidFill>
            <a:effectLst/>
            <a:latin typeface="BIZ UD明朝 Medium" panose="02020500000000000000" pitchFamily="17" charset="-128"/>
            <a:ea typeface="BIZ UD明朝 Medium" panose="02020500000000000000" pitchFamily="17" charset="-128"/>
            <a:cs typeface="+mn-cs"/>
          </a:endParaRPr>
        </a:p>
        <a:p>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　　　　　　　　　　　　　　　　　　　　事業終了後の施設解体費用等の財源に充てるため、売電による余剰電力を積立て予定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（増減理由）</a:t>
          </a:r>
          <a:endParaRPr kumimoji="1" lang="en-US" altLang="ja-JP" sz="1400">
            <a:solidFill>
              <a:schemeClr val="dk1"/>
            </a:solidFill>
            <a:effectLst/>
            <a:latin typeface="BIZ UD明朝 Medium" panose="02020500000000000000" pitchFamily="17" charset="-128"/>
            <a:ea typeface="BIZ UD明朝 Medium" panose="02020500000000000000" pitchFamily="17" charset="-128"/>
            <a:cs typeface="+mn-cs"/>
          </a:endParaRPr>
        </a:p>
        <a:p>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令和４年度決算剰余金から法定積立分として６４６百万円積み立てたこと等による増加。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（今後の方針）</a:t>
          </a:r>
          <a:endParaRPr kumimoji="1" lang="en-US" altLang="ja-JP" sz="1400">
            <a:solidFill>
              <a:schemeClr val="dk1"/>
            </a:solidFill>
            <a:effectLst/>
            <a:latin typeface="BIZ UD明朝 Medium" panose="02020500000000000000" pitchFamily="17" charset="-128"/>
            <a:ea typeface="BIZ UD明朝 Medium" panose="02020500000000000000" pitchFamily="17" charset="-128"/>
            <a:cs typeface="+mn-cs"/>
          </a:endParaRPr>
        </a:p>
        <a:p>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財政調整基金の残高は、減債基金と合わせて標準財政規模の１０％から２０％の範囲内となるように努めることとしている。</a:t>
          </a:r>
        </a:p>
        <a:p>
          <a:endParaRPr kumimoji="1" lang="en-US" altLang="ja-JP" sz="1400">
            <a:solidFill>
              <a:schemeClr val="dk1"/>
            </a:solidFill>
            <a:effectLst/>
            <a:latin typeface="BIZ UD明朝 Medium" panose="02020500000000000000" pitchFamily="17" charset="-128"/>
            <a:ea typeface="BIZ UD明朝 Medium" panose="02020500000000000000" pitchFamily="17" charset="-128"/>
            <a:cs typeface="+mn-cs"/>
          </a:endParaRPr>
        </a:p>
        <a:p>
          <a:endParaRPr kumimoji="1" lang="en-US" altLang="ja-JP" sz="1400">
            <a:solidFill>
              <a:schemeClr val="dk1"/>
            </a:solidFill>
            <a:effectLst/>
            <a:latin typeface="BIZ UD明朝 Medium" panose="02020500000000000000" pitchFamily="17" charset="-128"/>
            <a:ea typeface="BIZ UD明朝 Medium" panose="02020500000000000000"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（増減理由）</a:t>
          </a:r>
          <a:endParaRPr kumimoji="1" lang="en-US" altLang="ja-JP" sz="1400">
            <a:solidFill>
              <a:schemeClr val="dk1"/>
            </a:solidFill>
            <a:effectLst/>
            <a:latin typeface="BIZ UD明朝 Medium" panose="02020500000000000000" pitchFamily="17" charset="-128"/>
            <a:ea typeface="BIZ UD明朝 Medium" panose="02020500000000000000" pitchFamily="17" charset="-128"/>
            <a:cs typeface="+mn-cs"/>
          </a:endParaRPr>
        </a:p>
        <a:p>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工業公園土地売払収入を１６３百万円積み立てたことによる増加。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（今後の方針）</a:t>
          </a:r>
          <a:endParaRPr kumimoji="1" lang="en-US" altLang="ja-JP" sz="1400">
            <a:solidFill>
              <a:schemeClr val="dk1"/>
            </a:solidFill>
            <a:effectLst/>
            <a:latin typeface="BIZ UD明朝 Medium" panose="02020500000000000000" pitchFamily="17" charset="-128"/>
            <a:ea typeface="BIZ UD明朝 Medium" panose="02020500000000000000" pitchFamily="17" charset="-128"/>
            <a:cs typeface="+mn-cs"/>
          </a:endParaRPr>
        </a:p>
        <a:p>
          <a:r>
            <a:rPr kumimoji="1" lang="ja-JP" altLang="en-US" sz="1400">
              <a:solidFill>
                <a:schemeClr val="dk1"/>
              </a:solidFill>
              <a:effectLst/>
              <a:latin typeface="BIZ UD明朝 Medium" panose="02020500000000000000" pitchFamily="17" charset="-128"/>
              <a:ea typeface="BIZ UD明朝 Medium" panose="02020500000000000000" pitchFamily="17" charset="-128"/>
              <a:cs typeface="+mn-cs"/>
            </a:rPr>
            <a:t>減債基金の残高は、財政調整基金と合わせて標準財政規模の１０％から２０％の範囲内となるように努めることとしている。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87,360
85,928
34.38
44,583,213
43,558,377
1,014,851
22,103,401
42,034,492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明朝 Medium" panose="02020500000000000000" pitchFamily="17" charset="-128"/>
              <a:ea typeface="BIZ UD明朝 Medium" panose="02020500000000000000" pitchFamily="17" charset="-128"/>
            </a:rPr>
            <a:t>当市には大規模企業が集中しているため、平均を上回る税収があり、類似団体の中でも上位を保っている。第５次高砂市総合計画実施計画（行政経営プラン）（令和３年度～令和５年度）では、「徴収率の向上」を引き続き推進すべき課題の一つとしており、徴収強化等自主財源の確保に取り組むとともに、第５次総合計画に沿った施策の重点化を図りながら、財政基盤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49389</xdr:rowOff>
    </xdr:from>
    <xdr:to>
      <xdr:col>23</xdr:col>
      <xdr:colOff>133350</xdr:colOff>
      <xdr:row>41</xdr:row>
      <xdr:rowOff>89605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7883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9172</xdr:rowOff>
    </xdr:from>
    <xdr:to>
      <xdr:col>19</xdr:col>
      <xdr:colOff>133350</xdr:colOff>
      <xdr:row>41</xdr:row>
      <xdr:rowOff>49389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3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153811</xdr:rowOff>
    </xdr:from>
    <xdr:to>
      <xdr:col>15</xdr:col>
      <xdr:colOff>82550</xdr:colOff>
      <xdr:row>41</xdr:row>
      <xdr:rowOff>9172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118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153811</xdr:rowOff>
    </xdr:from>
    <xdr:to>
      <xdr:col>11</xdr:col>
      <xdr:colOff>31750</xdr:colOff>
      <xdr:row>40</xdr:row>
      <xdr:rowOff>153811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118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55332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170039</xdr:rowOff>
    </xdr:from>
    <xdr:to>
      <xdr:col>19</xdr:col>
      <xdr:colOff>184150</xdr:colOff>
      <xdr:row>41</xdr:row>
      <xdr:rowOff>100189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110366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9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129822</xdr:rowOff>
    </xdr:from>
    <xdr:to>
      <xdr:col>15</xdr:col>
      <xdr:colOff>133350</xdr:colOff>
      <xdr:row>41</xdr:row>
      <xdr:rowOff>59972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70149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103011</xdr:rowOff>
    </xdr:from>
    <xdr:to>
      <xdr:col>11</xdr:col>
      <xdr:colOff>82550</xdr:colOff>
      <xdr:row>41</xdr:row>
      <xdr:rowOff>33161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43338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103011</xdr:rowOff>
    </xdr:from>
    <xdr:to>
      <xdr:col>7</xdr:col>
      <xdr:colOff>31750</xdr:colOff>
      <xdr:row>41</xdr:row>
      <xdr:rowOff>33161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43338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明朝 Medium" panose="02020500000000000000" pitchFamily="17" charset="-128"/>
              <a:ea typeface="BIZ UD明朝 Medium" panose="02020500000000000000" pitchFamily="17" charset="-128"/>
            </a:rPr>
            <a:t>令和５年度においては、歳入においては市税の減、地方交付税の増で歳入全体では増であったが、歳出について人件費、扶助費、公債費等が増加したことにより、前年度より１．７ポイント増加したものの、類似団体平均は下回っている。今後も社会保障経費やインフラ・公共施設の改修・更新経費等の増大に加え、更なる人件費の増や物価高騰等も懸念されるため、高砂市総合計画の実施計画に基づき、自主財源の確保と経費の削減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56642</xdr:rowOff>
    </xdr:from>
    <xdr:to>
      <xdr:col>23</xdr:col>
      <xdr:colOff>133350</xdr:colOff>
      <xdr:row>62</xdr:row>
      <xdr:rowOff>49276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15092"/>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150876</xdr:rowOff>
    </xdr:from>
    <xdr:to>
      <xdr:col>19</xdr:col>
      <xdr:colOff>133350</xdr:colOff>
      <xdr:row>61</xdr:row>
      <xdr:rowOff>56642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3787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150876</xdr:rowOff>
    </xdr:from>
    <xdr:to>
      <xdr:col>15</xdr:col>
      <xdr:colOff>82550</xdr:colOff>
      <xdr:row>61</xdr:row>
      <xdr:rowOff>153162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3787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141224</xdr:rowOff>
    </xdr:from>
    <xdr:to>
      <xdr:col>11</xdr:col>
      <xdr:colOff>31750</xdr:colOff>
      <xdr:row>61</xdr:row>
      <xdr:rowOff>153162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428224"/>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169926</xdr:rowOff>
    </xdr:from>
    <xdr:to>
      <xdr:col>23</xdr:col>
      <xdr:colOff>184150</xdr:colOff>
      <xdr:row>62</xdr:row>
      <xdr:rowOff>100076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15003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7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5842</xdr:rowOff>
    </xdr:from>
    <xdr:to>
      <xdr:col>19</xdr:col>
      <xdr:colOff>184150</xdr:colOff>
      <xdr:row>61</xdr:row>
      <xdr:rowOff>107442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117619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100076</xdr:rowOff>
    </xdr:from>
    <xdr:to>
      <xdr:col>15</xdr:col>
      <xdr:colOff>133350</xdr:colOff>
      <xdr:row>61</xdr:row>
      <xdr:rowOff>30226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15003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7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102362</xdr:rowOff>
    </xdr:from>
    <xdr:to>
      <xdr:col>11</xdr:col>
      <xdr:colOff>82550</xdr:colOff>
      <xdr:row>62</xdr:row>
      <xdr:rowOff>32512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42689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90424</xdr:rowOff>
    </xdr:from>
    <xdr:to>
      <xdr:col>7</xdr:col>
      <xdr:colOff>31750</xdr:colOff>
      <xdr:row>61</xdr:row>
      <xdr:rowOff>20574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30751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明朝 Medium" panose="02020500000000000000" pitchFamily="17" charset="-128"/>
              <a:ea typeface="BIZ UD明朝 Medium" panose="02020500000000000000" pitchFamily="17" charset="-128"/>
              <a:cs typeface="+mn-cs"/>
            </a:rPr>
            <a:t>人口１人当たり人件費・物件費等決算額は、類似団体平均、全国平均、兵庫県平均の全てと比較して下回っているものの増加傾向</a:t>
          </a:r>
          <a:r>
            <a:rPr kumimoji="1" lang="ja-JP" altLang="en-US" sz="1300">
              <a:solidFill>
                <a:schemeClr val="dk1"/>
              </a:solidFill>
              <a:effectLst/>
              <a:latin typeface="BIZ UD明朝 Medium" panose="02020500000000000000" pitchFamily="17" charset="-128"/>
              <a:ea typeface="BIZ UD明朝 Medium" panose="02020500000000000000" pitchFamily="17" charset="-128"/>
              <a:cs typeface="+mn-cs"/>
            </a:rPr>
            <a:t>で</a:t>
          </a:r>
          <a:r>
            <a:rPr kumimoji="1" lang="ja-JP" altLang="ja-JP" sz="1300">
              <a:solidFill>
                <a:schemeClr val="dk1"/>
              </a:solidFill>
              <a:effectLst/>
              <a:latin typeface="BIZ UD明朝 Medium" panose="02020500000000000000" pitchFamily="17" charset="-128"/>
              <a:ea typeface="BIZ UD明朝 Medium" panose="02020500000000000000" pitchFamily="17" charset="-128"/>
              <a:cs typeface="+mn-cs"/>
            </a:rPr>
            <a:t>ある。人件費については、定員適正化計画に基づいて、中長期的な計画的採用を検討し、実施していく。物件費等についても事務事業の見直しにより財政の適正化を図っていく。</a:t>
          </a:r>
          <a:endParaRPr lang="ja-JP" altLang="ja-JP" sz="1300">
            <a:effectLst/>
            <a:latin typeface="BIZ UD明朝 Medium" panose="02020500000000000000" pitchFamily="17" charset="-128"/>
            <a:ea typeface="BIZ UD明朝 Medium" panose="02020500000000000000" pitchFamily="17"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170369</xdr:rowOff>
    </xdr:from>
    <xdr:to>
      <xdr:col>23</xdr:col>
      <xdr:colOff>133350</xdr:colOff>
      <xdr:row>82</xdr:row>
      <xdr:rowOff>37762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57819"/>
          <a:ext cx="838200" cy="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107117</xdr:rowOff>
    </xdr:from>
    <xdr:to>
      <xdr:col>19</xdr:col>
      <xdr:colOff>133350</xdr:colOff>
      <xdr:row>81</xdr:row>
      <xdr:rowOff>170369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94567"/>
          <a:ext cx="889000" cy="6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24408</xdr:rowOff>
    </xdr:from>
    <xdr:to>
      <xdr:col>15</xdr:col>
      <xdr:colOff>82550</xdr:colOff>
      <xdr:row>81</xdr:row>
      <xdr:rowOff>107117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11858"/>
          <a:ext cx="889000" cy="8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131494</xdr:rowOff>
    </xdr:from>
    <xdr:to>
      <xdr:col>11</xdr:col>
      <xdr:colOff>31750</xdr:colOff>
      <xdr:row>81</xdr:row>
      <xdr:rowOff>24408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47494"/>
          <a:ext cx="889000" cy="6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158412</xdr:rowOff>
    </xdr:from>
    <xdr:to>
      <xdr:col>23</xdr:col>
      <xdr:colOff>184150</xdr:colOff>
      <xdr:row>82</xdr:row>
      <xdr:rowOff>88562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4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3489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9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119569</xdr:rowOff>
    </xdr:from>
    <xdr:to>
      <xdr:col>19</xdr:col>
      <xdr:colOff>184150</xdr:colOff>
      <xdr:row>82</xdr:row>
      <xdr:rowOff>49719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0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59896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75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56317</xdr:rowOff>
    </xdr:from>
    <xdr:to>
      <xdr:col>15</xdr:col>
      <xdr:colOff>133350</xdr:colOff>
      <xdr:row>81</xdr:row>
      <xdr:rowOff>157917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4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168094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1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145058</xdr:rowOff>
    </xdr:from>
    <xdr:to>
      <xdr:col>11</xdr:col>
      <xdr:colOff>82550</xdr:colOff>
      <xdr:row>81</xdr:row>
      <xdr:rowOff>75208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85385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80694</xdr:rowOff>
    </xdr:from>
    <xdr:to>
      <xdr:col>7</xdr:col>
      <xdr:colOff>31750</xdr:colOff>
      <xdr:row>81</xdr:row>
      <xdr:rowOff>10844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9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21021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65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明朝 Medium" panose="02020500000000000000" pitchFamily="17" charset="-128"/>
              <a:ea typeface="BIZ UD明朝 Medium" panose="02020500000000000000" pitchFamily="17" charset="-128"/>
            </a:rPr>
            <a:t>ラスパイレス指数は、類似団体平均を上回る水準で推移している。今後も国や地域の民間給与を考慮しながら、勤務成績に応じた給与制度の確立、各種手当の適正化などにより、給与水準の適正化に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119743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186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87</xdr:row>
      <xdr:rowOff>119743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03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119743</xdr:rowOff>
    </xdr:from>
    <xdr:to>
      <xdr:col>72</xdr:col>
      <xdr:colOff>203200</xdr:colOff>
      <xdr:row>88</xdr:row>
      <xdr:rowOff>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0358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88</xdr:row>
      <xdr:rowOff>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531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68943</xdr:rowOff>
    </xdr:from>
    <xdr:to>
      <xdr:col>77</xdr:col>
      <xdr:colOff>95250</xdr:colOff>
      <xdr:row>87</xdr:row>
      <xdr:rowOff>170543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155320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7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明朝 Medium" panose="02020500000000000000" pitchFamily="17" charset="-128"/>
              <a:ea typeface="BIZ UD明朝 Medium" panose="02020500000000000000" pitchFamily="17" charset="-128"/>
            </a:rPr>
            <a:t>これまでは定員適正化計画による職員数の削減により、類似団体平均を下回る水準で推移してきた。今後は定員適正化計画に基づき、再任用及び任期付き職員を削減し、任期の定めのない正規職員のうち特に一般行政職の割合を増やしていき、職員構成の充実を図りながら、定員の適正化を推進す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28363</xdr:rowOff>
    </xdr:from>
    <xdr:to>
      <xdr:col>81</xdr:col>
      <xdr:colOff>44450</xdr:colOff>
      <xdr:row>62</xdr:row>
      <xdr:rowOff>82656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58263"/>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12277</xdr:rowOff>
    </xdr:from>
    <xdr:to>
      <xdr:col>77</xdr:col>
      <xdr:colOff>44450</xdr:colOff>
      <xdr:row>62</xdr:row>
      <xdr:rowOff>28363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421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169651</xdr:rowOff>
    </xdr:from>
    <xdr:to>
      <xdr:col>72</xdr:col>
      <xdr:colOff>203200</xdr:colOff>
      <xdr:row>62</xdr:row>
      <xdr:rowOff>12277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2810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155575</xdr:rowOff>
    </xdr:from>
    <xdr:to>
      <xdr:col>68</xdr:col>
      <xdr:colOff>152400</xdr:colOff>
      <xdr:row>61</xdr:row>
      <xdr:rowOff>169651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14025"/>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6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3933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3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149013</xdr:rowOff>
    </xdr:from>
    <xdr:to>
      <xdr:col>77</xdr:col>
      <xdr:colOff>95250</xdr:colOff>
      <xdr:row>62</xdr:row>
      <xdr:rowOff>79163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89340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7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132927</xdr:rowOff>
    </xdr:from>
    <xdr:to>
      <xdr:col>73</xdr:col>
      <xdr:colOff>44450</xdr:colOff>
      <xdr:row>62</xdr:row>
      <xdr:rowOff>63077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73254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118851</xdr:rowOff>
    </xdr:from>
    <xdr:to>
      <xdr:col>68</xdr:col>
      <xdr:colOff>203200</xdr:colOff>
      <xdr:row>62</xdr:row>
      <xdr:rowOff>49001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7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59178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45102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BIZ UD明朝 Medium" panose="02020500000000000000" pitchFamily="17" charset="-128"/>
              <a:ea typeface="BIZ UD明朝 Medium" panose="02020500000000000000" pitchFamily="17" charset="-128"/>
            </a:rPr>
            <a:t>下水道事業及び病院事業に係る公営企業債の償還進捗により、公営企業債償還財源繰入金が減少していることから、近年は類似団体平均を下回る水準で推移してきているが、令和５年度においては、大型事業の元利償還金が増えたことにより前年度より０．４ポイント増となっている。今後は大型事業の実施に伴う元利償還金の増加がさらに見込まれることから、地方債の発行にあたっては交付税措置のある地方債の活用に努めるとともに、新規借入限度額を当該年度の元利償還額以内として普通建設事業を抑制することにより、地方債残高の削減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37846</xdr:rowOff>
    </xdr:from>
    <xdr:to>
      <xdr:col>81</xdr:col>
      <xdr:colOff>44450</xdr:colOff>
      <xdr:row>39</xdr:row>
      <xdr:rowOff>76454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72439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170688</xdr:rowOff>
    </xdr:from>
    <xdr:to>
      <xdr:col>77</xdr:col>
      <xdr:colOff>44450</xdr:colOff>
      <xdr:row>39</xdr:row>
      <xdr:rowOff>37846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68578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170688</xdr:rowOff>
    </xdr:from>
    <xdr:to>
      <xdr:col>72</xdr:col>
      <xdr:colOff>203200</xdr:colOff>
      <xdr:row>39</xdr:row>
      <xdr:rowOff>37846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68578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37846</xdr:rowOff>
    </xdr:from>
    <xdr:to>
      <xdr:col>68</xdr:col>
      <xdr:colOff>152400</xdr:colOff>
      <xdr:row>39</xdr:row>
      <xdr:rowOff>144018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72439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25654</xdr:rowOff>
    </xdr:from>
    <xdr:to>
      <xdr:col>81</xdr:col>
      <xdr:colOff>95250</xdr:colOff>
      <xdr:row>39</xdr:row>
      <xdr:rowOff>127254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42181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55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158496</xdr:rowOff>
    </xdr:from>
    <xdr:to>
      <xdr:col>77</xdr:col>
      <xdr:colOff>95250</xdr:colOff>
      <xdr:row>39</xdr:row>
      <xdr:rowOff>88646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98823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44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119888</xdr:rowOff>
    </xdr:from>
    <xdr:to>
      <xdr:col>73</xdr:col>
      <xdr:colOff>44450</xdr:colOff>
      <xdr:row>39</xdr:row>
      <xdr:rowOff>50038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60215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158496</xdr:rowOff>
    </xdr:from>
    <xdr:to>
      <xdr:col>68</xdr:col>
      <xdr:colOff>203200</xdr:colOff>
      <xdr:row>39</xdr:row>
      <xdr:rowOff>88646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98823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44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明朝 Medium" panose="02020500000000000000" pitchFamily="17" charset="-128"/>
              <a:ea typeface="BIZ UD明朝 Medium" panose="02020500000000000000" pitchFamily="17" charset="-128"/>
              <a:cs typeface="+mn-cs"/>
            </a:rPr>
            <a:t>これまで下水道事業の企業債残高の増加により、類似団体平均を大きく上回る水準で推移してきていた。令和</a:t>
          </a:r>
          <a:r>
            <a:rPr kumimoji="1" lang="ja-JP" altLang="en-US" sz="1300">
              <a:solidFill>
                <a:schemeClr val="dk1"/>
              </a:solidFill>
              <a:effectLst/>
              <a:latin typeface="BIZ UD明朝 Medium" panose="02020500000000000000" pitchFamily="17" charset="-128"/>
              <a:ea typeface="BIZ UD明朝 Medium" panose="02020500000000000000" pitchFamily="17" charset="-128"/>
              <a:cs typeface="+mn-cs"/>
            </a:rPr>
            <a:t>５</a:t>
          </a:r>
          <a:r>
            <a:rPr kumimoji="1" lang="ja-JP" altLang="ja-JP" sz="1300">
              <a:solidFill>
                <a:schemeClr val="dk1"/>
              </a:solidFill>
              <a:effectLst/>
              <a:latin typeface="BIZ UD明朝 Medium" panose="02020500000000000000" pitchFamily="17" charset="-128"/>
              <a:ea typeface="BIZ UD明朝 Medium" panose="02020500000000000000" pitchFamily="17" charset="-128"/>
              <a:cs typeface="+mn-cs"/>
            </a:rPr>
            <a:t>年度においては、充当可能基金残高が増加し、下水道事業の企業債残高の減により、前年度より</a:t>
          </a:r>
          <a:r>
            <a:rPr kumimoji="1" lang="ja-JP" altLang="en-US" sz="1300">
              <a:solidFill>
                <a:schemeClr val="dk1"/>
              </a:solidFill>
              <a:effectLst/>
              <a:latin typeface="BIZ UD明朝 Medium" panose="02020500000000000000" pitchFamily="17" charset="-128"/>
              <a:ea typeface="BIZ UD明朝 Medium" panose="02020500000000000000" pitchFamily="17" charset="-128"/>
              <a:cs typeface="+mn-cs"/>
            </a:rPr>
            <a:t>９．４</a:t>
          </a:r>
          <a:r>
            <a:rPr kumimoji="1" lang="ja-JP" altLang="ja-JP" sz="1300">
              <a:solidFill>
                <a:schemeClr val="dk1"/>
              </a:solidFill>
              <a:effectLst/>
              <a:latin typeface="BIZ UD明朝 Medium" panose="02020500000000000000" pitchFamily="17" charset="-128"/>
              <a:ea typeface="BIZ UD明朝 Medium" panose="02020500000000000000" pitchFamily="17" charset="-128"/>
              <a:cs typeface="+mn-cs"/>
            </a:rPr>
            <a:t>ポイント改善しており、企業債残高は今後も減少していく見込みである。一方、一般会計については、大型事業の実施により地方債残高が増加する見込みである。今後は投資的事業の整理を行い、起債の発行を抑制することで、比率の改善に努めていく。</a:t>
          </a:r>
          <a:endParaRPr lang="ja-JP" altLang="ja-JP" sz="1300">
            <a:effectLst/>
            <a:latin typeface="BIZ UD明朝 Medium" panose="02020500000000000000" pitchFamily="17" charset="-128"/>
            <a:ea typeface="BIZ UD明朝 Medium" panose="02020500000000000000" pitchFamily="17"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162923</xdr:rowOff>
    </xdr:from>
    <xdr:to>
      <xdr:col>81</xdr:col>
      <xdr:colOff>44450</xdr:colOff>
      <xdr:row>17</xdr:row>
      <xdr:rowOff>99483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906123"/>
          <a:ext cx="838200" cy="10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99483</xdr:rowOff>
    </xdr:from>
    <xdr:to>
      <xdr:col>77</xdr:col>
      <xdr:colOff>44450</xdr:colOff>
      <xdr:row>18</xdr:row>
      <xdr:rowOff>59025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014133"/>
          <a:ext cx="8890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40640</xdr:rowOff>
    </xdr:from>
    <xdr:to>
      <xdr:col>72</xdr:col>
      <xdr:colOff>203200</xdr:colOff>
      <xdr:row>18</xdr:row>
      <xdr:rowOff>59025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3126740"/>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161532</xdr:rowOff>
    </xdr:from>
    <xdr:to>
      <xdr:col>68</xdr:col>
      <xdr:colOff>152400</xdr:colOff>
      <xdr:row>18</xdr:row>
      <xdr:rowOff>40640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3076182"/>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112123</xdr:rowOff>
    </xdr:from>
    <xdr:to>
      <xdr:col>81</xdr:col>
      <xdr:colOff>95250</xdr:colOff>
      <xdr:row>17</xdr:row>
      <xdr:rowOff>42273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85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84200</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82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48683</xdr:rowOff>
    </xdr:from>
    <xdr:to>
      <xdr:col>77</xdr:col>
      <xdr:colOff>95250</xdr:colOff>
      <xdr:row>17</xdr:row>
      <xdr:rowOff>150283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9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135060</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04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8225</xdr:rowOff>
    </xdr:from>
    <xdr:to>
      <xdr:col>73</xdr:col>
      <xdr:colOff>44450</xdr:colOff>
      <xdr:row>18</xdr:row>
      <xdr:rowOff>109825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94602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18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161290</xdr:rowOff>
    </xdr:from>
    <xdr:to>
      <xdr:col>68</xdr:col>
      <xdr:colOff>203200</xdr:colOff>
      <xdr:row>18</xdr:row>
      <xdr:rowOff>91440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0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76217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16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110732</xdr:rowOff>
    </xdr:from>
    <xdr:to>
      <xdr:col>64</xdr:col>
      <xdr:colOff>152400</xdr:colOff>
      <xdr:row>18</xdr:row>
      <xdr:rowOff>40882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02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25659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11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87,360
85,928
34.38
44,583,213
43,558,377
1,014,851
22,103,401
42,034,492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明朝 Medium" panose="02020500000000000000" pitchFamily="17" charset="-128"/>
              <a:ea typeface="BIZ UD明朝 Medium" panose="02020500000000000000" pitchFamily="17" charset="-128"/>
              <a:cs typeface="+mn-cs"/>
            </a:rPr>
            <a:t>人件費にかかる経常収支比率は、類似団体平均を上回ってはいるが、近年は減少傾向である。令和２年度の会計年度任用職員制度開始に伴い一時増加したが、令和</a:t>
          </a:r>
          <a:r>
            <a:rPr kumimoji="1" lang="ja-JP" altLang="en-US" sz="1300">
              <a:solidFill>
                <a:schemeClr val="dk1"/>
              </a:solidFill>
              <a:effectLst/>
              <a:latin typeface="BIZ UD明朝 Medium" panose="02020500000000000000" pitchFamily="17" charset="-128"/>
              <a:ea typeface="BIZ UD明朝 Medium" panose="02020500000000000000" pitchFamily="17" charset="-128"/>
              <a:cs typeface="+mn-cs"/>
            </a:rPr>
            <a:t>５</a:t>
          </a:r>
          <a:r>
            <a:rPr kumimoji="1" lang="ja-JP" altLang="ja-JP" sz="1300">
              <a:solidFill>
                <a:schemeClr val="dk1"/>
              </a:solidFill>
              <a:effectLst/>
              <a:latin typeface="BIZ UD明朝 Medium" panose="02020500000000000000" pitchFamily="17" charset="-128"/>
              <a:ea typeface="BIZ UD明朝 Medium" panose="02020500000000000000" pitchFamily="17" charset="-128"/>
              <a:cs typeface="+mn-cs"/>
            </a:rPr>
            <a:t>年度は前年度から０．</a:t>
          </a:r>
          <a:r>
            <a:rPr kumimoji="1" lang="ja-JP" altLang="en-US" sz="1300">
              <a:solidFill>
                <a:schemeClr val="dk1"/>
              </a:solidFill>
              <a:effectLst/>
              <a:latin typeface="BIZ UD明朝 Medium" panose="02020500000000000000" pitchFamily="17" charset="-128"/>
              <a:ea typeface="BIZ UD明朝 Medium" panose="02020500000000000000" pitchFamily="17" charset="-128"/>
              <a:cs typeface="+mn-cs"/>
            </a:rPr>
            <a:t>５</a:t>
          </a:r>
          <a:r>
            <a:rPr kumimoji="1" lang="ja-JP" altLang="ja-JP" sz="1300">
              <a:solidFill>
                <a:schemeClr val="dk1"/>
              </a:solidFill>
              <a:effectLst/>
              <a:latin typeface="BIZ UD明朝 Medium" panose="02020500000000000000" pitchFamily="17" charset="-128"/>
              <a:ea typeface="BIZ UD明朝 Medium" panose="02020500000000000000" pitchFamily="17" charset="-128"/>
              <a:cs typeface="+mn-cs"/>
            </a:rPr>
            <a:t>ポイント</a:t>
          </a:r>
          <a:r>
            <a:rPr kumimoji="1" lang="ja-JP" altLang="en-US" sz="1300">
              <a:solidFill>
                <a:schemeClr val="dk1"/>
              </a:solidFill>
              <a:effectLst/>
              <a:latin typeface="BIZ UD明朝 Medium" panose="02020500000000000000" pitchFamily="17" charset="-128"/>
              <a:ea typeface="BIZ UD明朝 Medium" panose="02020500000000000000" pitchFamily="17" charset="-128"/>
              <a:cs typeface="+mn-cs"/>
            </a:rPr>
            <a:t>減となった。</a:t>
          </a:r>
          <a:r>
            <a:rPr kumimoji="1" lang="ja-JP" altLang="ja-JP" sz="1300">
              <a:solidFill>
                <a:schemeClr val="dk1"/>
              </a:solidFill>
              <a:effectLst/>
              <a:latin typeface="BIZ UD明朝 Medium" panose="02020500000000000000" pitchFamily="17" charset="-128"/>
              <a:ea typeface="BIZ UD明朝 Medium" panose="02020500000000000000" pitchFamily="17" charset="-128"/>
              <a:cs typeface="+mn-cs"/>
            </a:rPr>
            <a:t>今後も、定期的な定員適正化計画の見直しによる定員の適正化を進め、賃金上昇などの社会情勢に対しても適切な給与水準の維持に努め対応していく。</a:t>
          </a:r>
          <a:endParaRPr kumimoji="1" lang="en-US" altLang="ja-JP" sz="1300">
            <a:solidFill>
              <a:schemeClr val="dk1"/>
            </a:solidFill>
            <a:effectLst/>
            <a:latin typeface="BIZ UD明朝 Medium" panose="02020500000000000000" pitchFamily="17" charset="-128"/>
            <a:ea typeface="BIZ UD明朝 Medium" panose="02020500000000000000" pitchFamily="17"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78014</xdr:rowOff>
    </xdr:from>
    <xdr:to>
      <xdr:col>24</xdr:col>
      <xdr:colOff>25400</xdr:colOff>
      <xdr:row>36</xdr:row>
      <xdr:rowOff>110672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502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78014</xdr:rowOff>
    </xdr:from>
    <xdr:to>
      <xdr:col>19</xdr:col>
      <xdr:colOff>187325</xdr:colOff>
      <xdr:row>36</xdr:row>
      <xdr:rowOff>91077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5021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91077</xdr:rowOff>
    </xdr:from>
    <xdr:to>
      <xdr:col>15</xdr:col>
      <xdr:colOff>98425</xdr:colOff>
      <xdr:row>36</xdr:row>
      <xdr:rowOff>156392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6327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156392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84900"/>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59872</xdr:rowOff>
    </xdr:from>
    <xdr:to>
      <xdr:col>24</xdr:col>
      <xdr:colOff>76200</xdr:colOff>
      <xdr:row>36</xdr:row>
      <xdr:rowOff>161472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31949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0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27214</xdr:rowOff>
    </xdr:from>
    <xdr:to>
      <xdr:col>20</xdr:col>
      <xdr:colOff>38100</xdr:colOff>
      <xdr:row>36</xdr:row>
      <xdr:rowOff>128814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40277</xdr:rowOff>
    </xdr:from>
    <xdr:to>
      <xdr:col>15</xdr:col>
      <xdr:colOff>149225</xdr:colOff>
      <xdr:row>36</xdr:row>
      <xdr:rowOff>141877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126654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105592</xdr:rowOff>
    </xdr:from>
    <xdr:to>
      <xdr:col>11</xdr:col>
      <xdr:colOff>60325</xdr:colOff>
      <xdr:row>37</xdr:row>
      <xdr:rowOff>35742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20519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BIZ UD明朝 Medium" panose="02020500000000000000" pitchFamily="17" charset="-128"/>
              <a:ea typeface="BIZ UD明朝 Medium" panose="02020500000000000000" pitchFamily="17" charset="-128"/>
            </a:rPr>
            <a:t>物件費にかかる経常収支比率は、近年同じ水準で推移しており、類似団体平均を下回っている。二市二町による広域ごみ処理施設の稼働や、施設の包括管理委託により経費は削減されたが、光熱水費をはじめ様々な物価の高騰等の影響もあり、前年度から０．２ポイント増となっている。今後も物価の高騰等による増加が見込まれるため、高砂市総合計画実施計画での事務事業の見直しにより削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138430</xdr:rowOff>
    </xdr:from>
    <xdr:to>
      <xdr:col>82</xdr:col>
      <xdr:colOff>107950</xdr:colOff>
      <xdr:row>13</xdr:row>
      <xdr:rowOff>153670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367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130810</xdr:rowOff>
    </xdr:from>
    <xdr:to>
      <xdr:col>78</xdr:col>
      <xdr:colOff>69850</xdr:colOff>
      <xdr:row>13</xdr:row>
      <xdr:rowOff>138430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5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130810</xdr:rowOff>
    </xdr:from>
    <xdr:to>
      <xdr:col>73</xdr:col>
      <xdr:colOff>180975</xdr:colOff>
      <xdr:row>13</xdr:row>
      <xdr:rowOff>146050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359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14</xdr:row>
      <xdr:rowOff>43180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374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102870</xdr:rowOff>
    </xdr:from>
    <xdr:to>
      <xdr:col>82</xdr:col>
      <xdr:colOff>158750</xdr:colOff>
      <xdr:row>14</xdr:row>
      <xdr:rowOff>33020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119397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87630</xdr:rowOff>
    </xdr:from>
    <xdr:to>
      <xdr:col>78</xdr:col>
      <xdr:colOff>120650</xdr:colOff>
      <xdr:row>14</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27957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80010</xdr:rowOff>
    </xdr:from>
    <xdr:to>
      <xdr:col>74</xdr:col>
      <xdr:colOff>31750</xdr:colOff>
      <xdr:row>14</xdr:row>
      <xdr:rowOff>10160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20337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7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95250</xdr:rowOff>
    </xdr:from>
    <xdr:to>
      <xdr:col>69</xdr:col>
      <xdr:colOff>142875</xdr:colOff>
      <xdr:row>14</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163830</xdr:rowOff>
    </xdr:from>
    <xdr:to>
      <xdr:col>65</xdr:col>
      <xdr:colOff>53975</xdr:colOff>
      <xdr:row>14</xdr:row>
      <xdr:rowOff>93980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104157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明朝 Medium" panose="02020500000000000000" pitchFamily="17" charset="-128"/>
              <a:ea typeface="BIZ UD明朝 Medium" panose="02020500000000000000" pitchFamily="17" charset="-128"/>
            </a:rPr>
            <a:t>扶助費にかかる経常収支比率は、前年度から０．６ポイント増となっている。当市は子ども・子育て支援の充実を重点施策の一つとしており、扶助費に占める児童福祉費の割合が大きいことが、類似団体平均を上回る要因となっている。今後においても、子ども・子育て支援の推進等の社会保障関連経費の増加が見込まれるなか、事業見直しを図り、実施経費の抑制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110672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9568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118835</xdr:rowOff>
    </xdr:from>
    <xdr:to>
      <xdr:col>19</xdr:col>
      <xdr:colOff>187325</xdr:colOff>
      <xdr:row>58</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8914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118835</xdr:rowOff>
    </xdr:from>
    <xdr:to>
      <xdr:col>15</xdr:col>
      <xdr:colOff>98425</xdr:colOff>
      <xdr:row>58</xdr:row>
      <xdr:rowOff>45357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8914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45357</xdr:rowOff>
    </xdr:from>
    <xdr:to>
      <xdr:col>11</xdr:col>
      <xdr:colOff>9525</xdr:colOff>
      <xdr:row>58</xdr:row>
      <xdr:rowOff>127000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9894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59872</xdr:rowOff>
    </xdr:from>
    <xdr:to>
      <xdr:col>24</xdr:col>
      <xdr:colOff>76200</xdr:colOff>
      <xdr:row>58</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31949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68035</xdr:rowOff>
    </xdr:from>
    <xdr:to>
      <xdr:col>15</xdr:col>
      <xdr:colOff>149225</xdr:colOff>
      <xdr:row>57</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166007</xdr:rowOff>
    </xdr:from>
    <xdr:to>
      <xdr:col>11</xdr:col>
      <xdr:colOff>60325</xdr:colOff>
      <xdr:row>58</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80934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明朝 Medium" panose="02020500000000000000" pitchFamily="17" charset="-128"/>
              <a:ea typeface="BIZ UD明朝 Medium" panose="02020500000000000000" pitchFamily="17" charset="-128"/>
            </a:rPr>
            <a:t>その他にかかる経常収支比率は、類似団体平均を下回っている。その他経費の主なものは各特別会計への繰出金であり、今後も社会保障関連経費の増加により特別会計繰出金の増加が見込まれる。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152400</xdr:rowOff>
    </xdr:from>
    <xdr:to>
      <xdr:col>82</xdr:col>
      <xdr:colOff>107950</xdr:colOff>
      <xdr:row>57</xdr:row>
      <xdr:rowOff>44450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53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152400</xdr:rowOff>
    </xdr:from>
    <xdr:to>
      <xdr:col>78</xdr:col>
      <xdr:colOff>69850</xdr:colOff>
      <xdr:row>57</xdr:row>
      <xdr:rowOff>19050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75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6350</xdr:rowOff>
    </xdr:from>
    <xdr:to>
      <xdr:col>73</xdr:col>
      <xdr:colOff>180975</xdr:colOff>
      <xdr:row>57</xdr:row>
      <xdr:rowOff>19050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79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6350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28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165100</xdr:rowOff>
    </xdr:from>
    <xdr:to>
      <xdr:col>82</xdr:col>
      <xdr:colOff>158750</xdr:colOff>
      <xdr:row>57</xdr:row>
      <xdr:rowOff>95250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101600</xdr:rowOff>
    </xdr:from>
    <xdr:to>
      <xdr:col>78</xdr:col>
      <xdr:colOff>120650</xdr:colOff>
      <xdr:row>57</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41927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139700</xdr:rowOff>
    </xdr:from>
    <xdr:to>
      <xdr:col>74</xdr:col>
      <xdr:colOff>31750</xdr:colOff>
      <xdr:row>57</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80027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127000</xdr:rowOff>
    </xdr:from>
    <xdr:to>
      <xdr:col>69</xdr:col>
      <xdr:colOff>142875</xdr:colOff>
      <xdr:row>57</xdr:row>
      <xdr:rowOff>57150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明朝 Medium" panose="02020500000000000000" pitchFamily="17" charset="-128"/>
              <a:ea typeface="BIZ UD明朝 Medium" panose="02020500000000000000" pitchFamily="17" charset="-128"/>
            </a:rPr>
            <a:t>補助費にかかる経常収支比率は、類似団体平均、全国平均、兵庫県平均の全てと比較しても大きく上回る状況となっている。下水道事業会計への繰出金が主な要因であるため、下水道事業に係る経費を節減するとともに、適正、公平な補助金負担金の交付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101854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135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101854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226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83566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226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92710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272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51054</xdr:rowOff>
    </xdr:from>
    <xdr:to>
      <xdr:col>78</xdr:col>
      <xdr:colOff>120650</xdr:colOff>
      <xdr:row>37</xdr:row>
      <xdr:rowOff>152654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明朝 Medium" panose="02020500000000000000" pitchFamily="17" charset="-128"/>
              <a:ea typeface="BIZ UD明朝 Medium" panose="02020500000000000000" pitchFamily="17" charset="-128"/>
            </a:rPr>
            <a:t>公債費にかかる経常収支比率は、平成３０年度から新庁舎建設事業が本格的に始まったことやその他大型事業の実施に伴い、令和２年度から増加となっている。令和５年度においては、前年度から０．６ポイント増となっており、今後も大型事業の元利償還金の増加が見込まれるため、事業の選択と集中により比率上昇の抑制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51563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225780"/>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10413</xdr:rowOff>
    </xdr:from>
    <xdr:to>
      <xdr:col>19</xdr:col>
      <xdr:colOff>187325</xdr:colOff>
      <xdr:row>77</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120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10413</xdr:rowOff>
    </xdr:from>
    <xdr:to>
      <xdr:col>15</xdr:col>
      <xdr:colOff>98425</xdr:colOff>
      <xdr:row>77</xdr:row>
      <xdr:rowOff>10413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212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77</xdr:row>
      <xdr:rowOff>10413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17091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17290</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131063</xdr:rowOff>
    </xdr:from>
    <xdr:to>
      <xdr:col>15</xdr:col>
      <xdr:colOff>149225</xdr:colOff>
      <xdr:row>77</xdr:row>
      <xdr:rowOff>61213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131063</xdr:rowOff>
    </xdr:from>
    <xdr:to>
      <xdr:col>11</xdr:col>
      <xdr:colOff>60325</xdr:colOff>
      <xdr:row>77</xdr:row>
      <xdr:rowOff>61213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明朝 Medium" panose="02020500000000000000" pitchFamily="17" charset="-128"/>
              <a:ea typeface="BIZ UD明朝 Medium" panose="02020500000000000000" pitchFamily="17" charset="-128"/>
            </a:rPr>
            <a:t>公債費以外にかかる経常収支比率は、類似団体平均値並みを推移している。今後も高砂市総合計画実施計画の各項目への取り組みを通じて経常経費の削減に努め、比率を抑制していく。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52705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20039"/>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132715</xdr:rowOff>
    </xdr:from>
    <xdr:to>
      <xdr:col>78</xdr:col>
      <xdr:colOff>69850</xdr:colOff>
      <xdr:row>75</xdr:row>
      <xdr:rowOff>161289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91465"/>
          <a:ext cx="88900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132715</xdr:rowOff>
    </xdr:from>
    <xdr:to>
      <xdr:col>73</xdr:col>
      <xdr:colOff>180975</xdr:colOff>
      <xdr:row>76</xdr:row>
      <xdr:rowOff>64136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991465"/>
          <a:ext cx="88900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6986</xdr:rowOff>
    </xdr:from>
    <xdr:to>
      <xdr:col>69</xdr:col>
      <xdr:colOff>92075</xdr:colOff>
      <xdr:row>76</xdr:row>
      <xdr:rowOff>64136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03718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145432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81915</xdr:rowOff>
    </xdr:from>
    <xdr:to>
      <xdr:col>74</xdr:col>
      <xdr:colOff>31750</xdr:colOff>
      <xdr:row>76</xdr:row>
      <xdr:rowOff>12064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40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168291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2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13336</xdr:rowOff>
    </xdr:from>
    <xdr:to>
      <xdr:col>69</xdr:col>
      <xdr:colOff>142875</xdr:colOff>
      <xdr:row>76</xdr:row>
      <xdr:rowOff>114936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99713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2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127635</xdr:rowOff>
    </xdr:from>
    <xdr:to>
      <xdr:col>65</xdr:col>
      <xdr:colOff>53975</xdr:colOff>
      <xdr:row>76</xdr:row>
      <xdr:rowOff>57786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67962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97053</xdr:rowOff>
    </xdr:from>
    <xdr:to>
      <xdr:col>29</xdr:col>
      <xdr:colOff>127000</xdr:colOff>
      <xdr:row>16</xdr:row>
      <xdr:rowOff>140678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87878"/>
          <a:ext cx="647700" cy="43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140678</xdr:rowOff>
    </xdr:from>
    <xdr:to>
      <xdr:col>26</xdr:col>
      <xdr:colOff>50800</xdr:colOff>
      <xdr:row>16</xdr:row>
      <xdr:rowOff>168072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31503"/>
          <a:ext cx="698500" cy="27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168072</xdr:rowOff>
    </xdr:from>
    <xdr:to>
      <xdr:col>22</xdr:col>
      <xdr:colOff>114300</xdr:colOff>
      <xdr:row>17</xdr:row>
      <xdr:rowOff>31902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58897"/>
          <a:ext cx="698500" cy="35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31902</xdr:rowOff>
    </xdr:from>
    <xdr:to>
      <xdr:col>18</xdr:col>
      <xdr:colOff>177800</xdr:colOff>
      <xdr:row>17</xdr:row>
      <xdr:rowOff>58858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94177"/>
          <a:ext cx="698500" cy="26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46253</xdr:rowOff>
    </xdr:from>
    <xdr:to>
      <xdr:col>29</xdr:col>
      <xdr:colOff>177800</xdr:colOff>
      <xdr:row>16</xdr:row>
      <xdr:rowOff>147853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37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18330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0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89878</xdr:rowOff>
    </xdr:from>
    <xdr:to>
      <xdr:col>26</xdr:col>
      <xdr:colOff>101600</xdr:colOff>
      <xdr:row>17</xdr:row>
      <xdr:rowOff>20028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80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4805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67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117272</xdr:rowOff>
    </xdr:from>
    <xdr:to>
      <xdr:col>22</xdr:col>
      <xdr:colOff>165100</xdr:colOff>
      <xdr:row>17</xdr:row>
      <xdr:rowOff>47422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08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32199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9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152552</xdr:rowOff>
    </xdr:from>
    <xdr:to>
      <xdr:col>19</xdr:col>
      <xdr:colOff>38100</xdr:colOff>
      <xdr:row>17</xdr:row>
      <xdr:rowOff>82702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43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67479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29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8058</xdr:rowOff>
    </xdr:from>
    <xdr:to>
      <xdr:col>15</xdr:col>
      <xdr:colOff>101600</xdr:colOff>
      <xdr:row>17</xdr:row>
      <xdr:rowOff>109658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70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94435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5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281893</xdr:rowOff>
    </xdr:from>
    <xdr:to>
      <xdr:col>29</xdr:col>
      <xdr:colOff>127000</xdr:colOff>
      <xdr:row>35</xdr:row>
      <xdr:rowOff>303577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92243"/>
          <a:ext cx="647700" cy="21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303577</xdr:rowOff>
    </xdr:from>
    <xdr:to>
      <xdr:col>26</xdr:col>
      <xdr:colOff>50800</xdr:colOff>
      <xdr:row>35</xdr:row>
      <xdr:rowOff>338749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13927"/>
          <a:ext cx="698500" cy="35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338749</xdr:rowOff>
    </xdr:from>
    <xdr:to>
      <xdr:col>22</xdr:col>
      <xdr:colOff>114300</xdr:colOff>
      <xdr:row>36</xdr:row>
      <xdr:rowOff>51823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49099"/>
          <a:ext cx="698500" cy="55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51823</xdr:rowOff>
    </xdr:from>
    <xdr:to>
      <xdr:col>18</xdr:col>
      <xdr:colOff>177800</xdr:colOff>
      <xdr:row>36</xdr:row>
      <xdr:rowOff>68315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05073"/>
          <a:ext cx="698500" cy="16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231093</xdr:rowOff>
    </xdr:from>
    <xdr:to>
      <xdr:col>29</xdr:col>
      <xdr:colOff>177800</xdr:colOff>
      <xdr:row>35</xdr:row>
      <xdr:rowOff>332693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41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203170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1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252777</xdr:rowOff>
    </xdr:from>
    <xdr:to>
      <xdr:col>26</xdr:col>
      <xdr:colOff>101600</xdr:colOff>
      <xdr:row>36</xdr:row>
      <xdr:rowOff>11477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63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339154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49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287949</xdr:rowOff>
    </xdr:from>
    <xdr:to>
      <xdr:col>22</xdr:col>
      <xdr:colOff>165100</xdr:colOff>
      <xdr:row>36</xdr:row>
      <xdr:rowOff>46649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98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31426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8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1023</xdr:rowOff>
    </xdr:from>
    <xdr:to>
      <xdr:col>19</xdr:col>
      <xdr:colOff>38100</xdr:colOff>
      <xdr:row>36</xdr:row>
      <xdr:rowOff>102623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54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87400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4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17515</xdr:rowOff>
    </xdr:from>
    <xdr:to>
      <xdr:col>15</xdr:col>
      <xdr:colOff>101600</xdr:colOff>
      <xdr:row>36</xdr:row>
      <xdr:rowOff>119115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70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103892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5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87,360
85,928
34.38
44,583,213
43,558,377
1,014,851
22,103,401
42,034,492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77483</xdr:rowOff>
    </xdr:from>
    <xdr:to>
      <xdr:col>24</xdr:col>
      <xdr:colOff>63500</xdr:colOff>
      <xdr:row>35</xdr:row>
      <xdr:rowOff>118535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78233"/>
          <a:ext cx="838200" cy="4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118535</xdr:rowOff>
    </xdr:from>
    <xdr:to>
      <xdr:col>19</xdr:col>
      <xdr:colOff>177800</xdr:colOff>
      <xdr:row>35</xdr:row>
      <xdr:rowOff>150330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19285"/>
          <a:ext cx="889000" cy="3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150330</xdr:rowOff>
    </xdr:from>
    <xdr:to>
      <xdr:col>15</xdr:col>
      <xdr:colOff>50800</xdr:colOff>
      <xdr:row>36</xdr:row>
      <xdr:rowOff>21457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51080"/>
          <a:ext cx="889000" cy="4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21457</xdr:rowOff>
    </xdr:from>
    <xdr:to>
      <xdr:col>10</xdr:col>
      <xdr:colOff>114300</xdr:colOff>
      <xdr:row>36</xdr:row>
      <xdr:rowOff>116383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93657"/>
          <a:ext cx="889000" cy="9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26683</xdr:rowOff>
    </xdr:from>
    <xdr:to>
      <xdr:col>24</xdr:col>
      <xdr:colOff>114300</xdr:colOff>
      <xdr:row>35</xdr:row>
      <xdr:rowOff>128283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2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49560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7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67735</xdr:rowOff>
    </xdr:from>
    <xdr:to>
      <xdr:col>20</xdr:col>
      <xdr:colOff>38100</xdr:colOff>
      <xdr:row>35</xdr:row>
      <xdr:rowOff>169335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6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160462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6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99530</xdr:rowOff>
    </xdr:from>
    <xdr:to>
      <xdr:col>15</xdr:col>
      <xdr:colOff>101600</xdr:colOff>
      <xdr:row>36</xdr:row>
      <xdr:rowOff>29680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0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20807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9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142107</xdr:rowOff>
    </xdr:from>
    <xdr:to>
      <xdr:col>10</xdr:col>
      <xdr:colOff>165100</xdr:colOff>
      <xdr:row>36</xdr:row>
      <xdr:rowOff>72257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4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63384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3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65583</xdr:rowOff>
    </xdr:from>
    <xdr:to>
      <xdr:col>6</xdr:col>
      <xdr:colOff>38100</xdr:colOff>
      <xdr:row>36</xdr:row>
      <xdr:rowOff>167183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158310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60049</xdr:rowOff>
    </xdr:from>
    <xdr:to>
      <xdr:col>24</xdr:col>
      <xdr:colOff>63500</xdr:colOff>
      <xdr:row>57</xdr:row>
      <xdr:rowOff>84956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32699"/>
          <a:ext cx="838200" cy="2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84956</xdr:rowOff>
    </xdr:from>
    <xdr:to>
      <xdr:col>19</xdr:col>
      <xdr:colOff>177800</xdr:colOff>
      <xdr:row>57</xdr:row>
      <xdr:rowOff>142868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5760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142868</xdr:rowOff>
    </xdr:from>
    <xdr:to>
      <xdr:col>15</xdr:col>
      <xdr:colOff>50800</xdr:colOff>
      <xdr:row>58</xdr:row>
      <xdr:rowOff>71610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15518"/>
          <a:ext cx="889000" cy="10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71610</xdr:rowOff>
    </xdr:from>
    <xdr:to>
      <xdr:col>10</xdr:col>
      <xdr:colOff>114300</xdr:colOff>
      <xdr:row>58</xdr:row>
      <xdr:rowOff>103777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15710"/>
          <a:ext cx="889000" cy="3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9249</xdr:rowOff>
    </xdr:from>
    <xdr:to>
      <xdr:col>24</xdr:col>
      <xdr:colOff>114300</xdr:colOff>
      <xdr:row>57</xdr:row>
      <xdr:rowOff>110849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8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159126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6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34156</xdr:rowOff>
    </xdr:from>
    <xdr:to>
      <xdr:col>20</xdr:col>
      <xdr:colOff>38100</xdr:colOff>
      <xdr:row>57</xdr:row>
      <xdr:rowOff>135756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0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126883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9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92068</xdr:rowOff>
    </xdr:from>
    <xdr:to>
      <xdr:col>15</xdr:col>
      <xdr:colOff>101600</xdr:colOff>
      <xdr:row>58</xdr:row>
      <xdr:rowOff>22218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6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13345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5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20810</xdr:rowOff>
    </xdr:from>
    <xdr:to>
      <xdr:col>10</xdr:col>
      <xdr:colOff>165100</xdr:colOff>
      <xdr:row>58</xdr:row>
      <xdr:rowOff>122410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113537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52977</xdr:rowOff>
    </xdr:from>
    <xdr:to>
      <xdr:col>6</xdr:col>
      <xdr:colOff>38100</xdr:colOff>
      <xdr:row>58</xdr:row>
      <xdr:rowOff>154577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9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145704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8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24760</xdr:rowOff>
    </xdr:from>
    <xdr:to>
      <xdr:col>24</xdr:col>
      <xdr:colOff>63500</xdr:colOff>
      <xdr:row>78</xdr:row>
      <xdr:rowOff>37150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97860"/>
          <a:ext cx="8382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37150</xdr:rowOff>
    </xdr:from>
    <xdr:to>
      <xdr:col>19</xdr:col>
      <xdr:colOff>177800</xdr:colOff>
      <xdr:row>78</xdr:row>
      <xdr:rowOff>77201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10250"/>
          <a:ext cx="889000" cy="4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68286</xdr:rowOff>
    </xdr:from>
    <xdr:to>
      <xdr:col>15</xdr:col>
      <xdr:colOff>50800</xdr:colOff>
      <xdr:row>78</xdr:row>
      <xdr:rowOff>77201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41386"/>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68286</xdr:rowOff>
    </xdr:from>
    <xdr:to>
      <xdr:col>10</xdr:col>
      <xdr:colOff>114300</xdr:colOff>
      <xdr:row>78</xdr:row>
      <xdr:rowOff>70114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41386"/>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145410</xdr:rowOff>
    </xdr:from>
    <xdr:to>
      <xdr:col>24</xdr:col>
      <xdr:colOff>114300</xdr:colOff>
      <xdr:row>78</xdr:row>
      <xdr:rowOff>75560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60337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6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157800</xdr:rowOff>
    </xdr:from>
    <xdr:to>
      <xdr:col>20</xdr:col>
      <xdr:colOff>38100</xdr:colOff>
      <xdr:row>78</xdr:row>
      <xdr:rowOff>87950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79077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5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26401</xdr:rowOff>
    </xdr:from>
    <xdr:to>
      <xdr:col>15</xdr:col>
      <xdr:colOff>101600</xdr:colOff>
      <xdr:row>78</xdr:row>
      <xdr:rowOff>128001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9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119128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9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17486</xdr:rowOff>
    </xdr:from>
    <xdr:to>
      <xdr:col>10</xdr:col>
      <xdr:colOff>165100</xdr:colOff>
      <xdr:row>78</xdr:row>
      <xdr:rowOff>119086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9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110213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8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19314</xdr:rowOff>
    </xdr:from>
    <xdr:to>
      <xdr:col>6</xdr:col>
      <xdr:colOff>38100</xdr:colOff>
      <xdr:row>78</xdr:row>
      <xdr:rowOff>120914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112041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8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13227</xdr:rowOff>
    </xdr:from>
    <xdr:to>
      <xdr:col>24</xdr:col>
      <xdr:colOff>63500</xdr:colOff>
      <xdr:row>95</xdr:row>
      <xdr:rowOff>149901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00977"/>
          <a:ext cx="838200" cy="13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122369</xdr:rowOff>
    </xdr:from>
    <xdr:to>
      <xdr:col>19</xdr:col>
      <xdr:colOff>177800</xdr:colOff>
      <xdr:row>95</xdr:row>
      <xdr:rowOff>149901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238669"/>
          <a:ext cx="889000" cy="19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122369</xdr:rowOff>
    </xdr:from>
    <xdr:to>
      <xdr:col>15</xdr:col>
      <xdr:colOff>50800</xdr:colOff>
      <xdr:row>96</xdr:row>
      <xdr:rowOff>143486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38669"/>
          <a:ext cx="889000" cy="36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143486</xdr:rowOff>
    </xdr:from>
    <xdr:to>
      <xdr:col>10</xdr:col>
      <xdr:colOff>114300</xdr:colOff>
      <xdr:row>97</xdr:row>
      <xdr:rowOff>28558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02686"/>
          <a:ext cx="889000" cy="5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133877</xdr:rowOff>
    </xdr:from>
    <xdr:to>
      <xdr:col>24</xdr:col>
      <xdr:colOff>114300</xdr:colOff>
      <xdr:row>95</xdr:row>
      <xdr:rowOff>64027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5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156754</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0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99101</xdr:rowOff>
    </xdr:from>
    <xdr:to>
      <xdr:col>20</xdr:col>
      <xdr:colOff>38100</xdr:colOff>
      <xdr:row>96</xdr:row>
      <xdr:rowOff>29251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8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45778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62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71569</xdr:rowOff>
    </xdr:from>
    <xdr:to>
      <xdr:col>15</xdr:col>
      <xdr:colOff>101600</xdr:colOff>
      <xdr:row>95</xdr:row>
      <xdr:rowOff>1719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18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18246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63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92686</xdr:rowOff>
    </xdr:from>
    <xdr:to>
      <xdr:col>10</xdr:col>
      <xdr:colOff>165100</xdr:colOff>
      <xdr:row>97</xdr:row>
      <xdr:rowOff>22836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5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39363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2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149208</xdr:rowOff>
    </xdr:from>
    <xdr:to>
      <xdr:col>6</xdr:col>
      <xdr:colOff>38100</xdr:colOff>
      <xdr:row>97</xdr:row>
      <xdr:rowOff>79358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0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95885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8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155441</xdr:rowOff>
    </xdr:from>
    <xdr:to>
      <xdr:col>55</xdr:col>
      <xdr:colOff>0</xdr:colOff>
      <xdr:row>38</xdr:row>
      <xdr:rowOff>9137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499091"/>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151772</xdr:rowOff>
    </xdr:from>
    <xdr:to>
      <xdr:col>50</xdr:col>
      <xdr:colOff>114300</xdr:colOff>
      <xdr:row>37</xdr:row>
      <xdr:rowOff>155441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495422"/>
          <a:ext cx="889000" cy="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142454</xdr:rowOff>
    </xdr:from>
    <xdr:to>
      <xdr:col>45</xdr:col>
      <xdr:colOff>177800</xdr:colOff>
      <xdr:row>37</xdr:row>
      <xdr:rowOff>151772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457404"/>
          <a:ext cx="889000" cy="103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142454</xdr:rowOff>
    </xdr:from>
    <xdr:to>
      <xdr:col>41</xdr:col>
      <xdr:colOff>50800</xdr:colOff>
      <xdr:row>38</xdr:row>
      <xdr:rowOff>2769</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457404"/>
          <a:ext cx="889000" cy="106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129787</xdr:rowOff>
    </xdr:from>
    <xdr:to>
      <xdr:col>55</xdr:col>
      <xdr:colOff>50800</xdr:colOff>
      <xdr:row>38</xdr:row>
      <xdr:rowOff>59937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47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108214</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45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104641</xdr:rowOff>
    </xdr:from>
    <xdr:to>
      <xdr:col>50</xdr:col>
      <xdr:colOff>165100</xdr:colOff>
      <xdr:row>38</xdr:row>
      <xdr:rowOff>34791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4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25918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54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100972</xdr:rowOff>
    </xdr:from>
    <xdr:to>
      <xdr:col>46</xdr:col>
      <xdr:colOff>38100</xdr:colOff>
      <xdr:row>38</xdr:row>
      <xdr:rowOff>31122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44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22249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5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91654</xdr:rowOff>
    </xdr:from>
    <xdr:to>
      <xdr:col>41</xdr:col>
      <xdr:colOff>101600</xdr:colOff>
      <xdr:row>32</xdr:row>
      <xdr:rowOff>21804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40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12931</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49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123418</xdr:rowOff>
    </xdr:from>
    <xdr:to>
      <xdr:col>36</xdr:col>
      <xdr:colOff>165100</xdr:colOff>
      <xdr:row>38</xdr:row>
      <xdr:rowOff>53569</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4670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70095</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24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164915</xdr:rowOff>
    </xdr:from>
    <xdr:to>
      <xdr:col>54</xdr:col>
      <xdr:colOff>189865</xdr:colOff>
      <xdr:row>58</xdr:row>
      <xdr:rowOff>84287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9080315"/>
          <a:ext cx="1270" cy="94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88114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3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84287</xdr:rowOff>
    </xdr:from>
    <xdr:to>
      <xdr:col>55</xdr:col>
      <xdr:colOff>88900</xdr:colOff>
      <xdr:row>58</xdr:row>
      <xdr:rowOff>84287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2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111592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855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164915</xdr:rowOff>
    </xdr:from>
    <xdr:to>
      <xdr:col>55</xdr:col>
      <xdr:colOff>88900</xdr:colOff>
      <xdr:row>52</xdr:row>
      <xdr:rowOff>164915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908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119858</xdr:rowOff>
    </xdr:from>
    <xdr:to>
      <xdr:col>55</xdr:col>
      <xdr:colOff>0</xdr:colOff>
      <xdr:row>57</xdr:row>
      <xdr:rowOff>58791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721058"/>
          <a:ext cx="838200" cy="11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128648</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58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105771</xdr:rowOff>
    </xdr:from>
    <xdr:to>
      <xdr:col>55</xdr:col>
      <xdr:colOff>50800</xdr:colOff>
      <xdr:row>57</xdr:row>
      <xdr:rowOff>35921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159886</xdr:rowOff>
    </xdr:from>
    <xdr:to>
      <xdr:col>50</xdr:col>
      <xdr:colOff>114300</xdr:colOff>
      <xdr:row>56</xdr:row>
      <xdr:rowOff>119858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8903836"/>
          <a:ext cx="889000" cy="8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96398</xdr:rowOff>
    </xdr:from>
    <xdr:to>
      <xdr:col>50</xdr:col>
      <xdr:colOff>165100</xdr:colOff>
      <xdr:row>57</xdr:row>
      <xdr:rowOff>26548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9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17675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9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43406</xdr:rowOff>
    </xdr:from>
    <xdr:to>
      <xdr:col>45</xdr:col>
      <xdr:colOff>177800</xdr:colOff>
      <xdr:row>51</xdr:row>
      <xdr:rowOff>159886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8787356"/>
          <a:ext cx="889000" cy="11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94806</xdr:rowOff>
    </xdr:from>
    <xdr:to>
      <xdr:col>46</xdr:col>
      <xdr:colOff>38100</xdr:colOff>
      <xdr:row>57</xdr:row>
      <xdr:rowOff>24956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9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16083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8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43406</xdr:rowOff>
    </xdr:from>
    <xdr:to>
      <xdr:col>41</xdr:col>
      <xdr:colOff>50800</xdr:colOff>
      <xdr:row>54</xdr:row>
      <xdr:rowOff>160220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8787356"/>
          <a:ext cx="889000" cy="63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21753</xdr:rowOff>
    </xdr:from>
    <xdr:to>
      <xdr:col>41</xdr:col>
      <xdr:colOff>101600</xdr:colOff>
      <xdr:row>56</xdr:row>
      <xdr:rowOff>123353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2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114480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1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32641</xdr:rowOff>
    </xdr:from>
    <xdr:to>
      <xdr:col>36</xdr:col>
      <xdr:colOff>165100</xdr:colOff>
      <xdr:row>56</xdr:row>
      <xdr:rowOff>134241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3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125368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2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7991</xdr:rowOff>
    </xdr:from>
    <xdr:to>
      <xdr:col>55</xdr:col>
      <xdr:colOff>50800</xdr:colOff>
      <xdr:row>57</xdr:row>
      <xdr:rowOff>109591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8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157868</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5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69058</xdr:rowOff>
    </xdr:from>
    <xdr:to>
      <xdr:col>50</xdr:col>
      <xdr:colOff>165100</xdr:colOff>
      <xdr:row>56</xdr:row>
      <xdr:rowOff>170658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7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15735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44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109086</xdr:rowOff>
    </xdr:from>
    <xdr:to>
      <xdr:col>46</xdr:col>
      <xdr:colOff>38100</xdr:colOff>
      <xdr:row>52</xdr:row>
      <xdr:rowOff>39236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885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55763</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862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164056</xdr:rowOff>
    </xdr:from>
    <xdr:to>
      <xdr:col>41</xdr:col>
      <xdr:colOff>101600</xdr:colOff>
      <xdr:row>51</xdr:row>
      <xdr:rowOff>94206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87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110733</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8511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109420</xdr:rowOff>
    </xdr:from>
    <xdr:to>
      <xdr:col>36</xdr:col>
      <xdr:colOff>165100</xdr:colOff>
      <xdr:row>55</xdr:row>
      <xdr:rowOff>39570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3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56097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14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26935</xdr:rowOff>
    </xdr:from>
    <xdr:to>
      <xdr:col>54</xdr:col>
      <xdr:colOff>189865</xdr:colOff>
      <xdr:row>79</xdr:row>
      <xdr:rowOff>98879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885685"/>
          <a:ext cx="1270" cy="75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145062</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6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26935</xdr:rowOff>
    </xdr:from>
    <xdr:to>
      <xdr:col>55</xdr:col>
      <xdr:colOff>88900</xdr:colOff>
      <xdr:row>75</xdr:row>
      <xdr:rowOff>26935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88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131731</xdr:rowOff>
    </xdr:from>
    <xdr:to>
      <xdr:col>55</xdr:col>
      <xdr:colOff>0</xdr:colOff>
      <xdr:row>78</xdr:row>
      <xdr:rowOff>30657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333381"/>
          <a:ext cx="838200" cy="7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90502</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463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112075</xdr:rowOff>
    </xdr:from>
    <xdr:to>
      <xdr:col>55</xdr:col>
      <xdr:colOff>50800</xdr:colOff>
      <xdr:row>79</xdr:row>
      <xdr:rowOff>42225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4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10868</xdr:rowOff>
    </xdr:from>
    <xdr:to>
      <xdr:col>50</xdr:col>
      <xdr:colOff>114300</xdr:colOff>
      <xdr:row>77</xdr:row>
      <xdr:rowOff>131731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2526718"/>
          <a:ext cx="889000" cy="80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97053</xdr:rowOff>
    </xdr:from>
    <xdr:to>
      <xdr:col>50</xdr:col>
      <xdr:colOff>165100</xdr:colOff>
      <xdr:row>79</xdr:row>
      <xdr:rowOff>27203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47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18330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56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59461</xdr:rowOff>
    </xdr:from>
    <xdr:to>
      <xdr:col>45</xdr:col>
      <xdr:colOff>177800</xdr:colOff>
      <xdr:row>73</xdr:row>
      <xdr:rowOff>10868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2060961"/>
          <a:ext cx="889000" cy="46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78341</xdr:rowOff>
    </xdr:from>
    <xdr:to>
      <xdr:col>46</xdr:col>
      <xdr:colOff>38100</xdr:colOff>
      <xdr:row>79</xdr:row>
      <xdr:rowOff>8491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4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171068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5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59461</xdr:rowOff>
    </xdr:from>
    <xdr:to>
      <xdr:col>41</xdr:col>
      <xdr:colOff>50800</xdr:colOff>
      <xdr:row>76</xdr:row>
      <xdr:rowOff>23375</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2060961"/>
          <a:ext cx="889000" cy="99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17653</xdr:rowOff>
    </xdr:from>
    <xdr:to>
      <xdr:col>41</xdr:col>
      <xdr:colOff>101600</xdr:colOff>
      <xdr:row>78</xdr:row>
      <xdr:rowOff>119253</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39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110380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48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30107</xdr:rowOff>
    </xdr:from>
    <xdr:to>
      <xdr:col>36</xdr:col>
      <xdr:colOff>165100</xdr:colOff>
      <xdr:row>78</xdr:row>
      <xdr:rowOff>131707</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40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122834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4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151307</xdr:rowOff>
    </xdr:from>
    <xdr:to>
      <xdr:col>55</xdr:col>
      <xdr:colOff>50800</xdr:colOff>
      <xdr:row>78</xdr:row>
      <xdr:rowOff>81457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3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2734</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20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80931</xdr:rowOff>
    </xdr:from>
    <xdr:to>
      <xdr:col>50</xdr:col>
      <xdr:colOff>165100</xdr:colOff>
      <xdr:row>78</xdr:row>
      <xdr:rowOff>11081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28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27608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305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131518</xdr:rowOff>
    </xdr:from>
    <xdr:to>
      <xdr:col>46</xdr:col>
      <xdr:colOff>38100</xdr:colOff>
      <xdr:row>73</xdr:row>
      <xdr:rowOff>61668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247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78195</xdr:rowOff>
    </xdr:from>
    <xdr:ext cx="599010"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50795" y="1225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8661</xdr:rowOff>
    </xdr:from>
    <xdr:to>
      <xdr:col>41</xdr:col>
      <xdr:colOff>101600</xdr:colOff>
      <xdr:row>70</xdr:row>
      <xdr:rowOff>110261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01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68</xdr:row>
      <xdr:rowOff>126788</xdr:rowOff>
    </xdr:from>
    <xdr:ext cx="599010"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61795" y="1178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144025</xdr:rowOff>
    </xdr:from>
    <xdr:to>
      <xdr:col>36</xdr:col>
      <xdr:colOff>165100</xdr:colOff>
      <xdr:row>76</xdr:row>
      <xdr:rowOff>74175</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0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90702</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77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19596</xdr:rowOff>
    </xdr:from>
    <xdr:to>
      <xdr:col>55</xdr:col>
      <xdr:colOff>0</xdr:colOff>
      <xdr:row>97</xdr:row>
      <xdr:rowOff>123723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650246"/>
          <a:ext cx="838200" cy="10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23915</xdr:rowOff>
    </xdr:from>
    <xdr:to>
      <xdr:col>50</xdr:col>
      <xdr:colOff>114300</xdr:colOff>
      <xdr:row>97</xdr:row>
      <xdr:rowOff>19596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311665"/>
          <a:ext cx="889000" cy="33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23915</xdr:rowOff>
    </xdr:from>
    <xdr:to>
      <xdr:col>45</xdr:col>
      <xdr:colOff>177800</xdr:colOff>
      <xdr:row>96</xdr:row>
      <xdr:rowOff>156375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311665"/>
          <a:ext cx="889000" cy="30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57353</xdr:rowOff>
    </xdr:from>
    <xdr:to>
      <xdr:col>41</xdr:col>
      <xdr:colOff>50800</xdr:colOff>
      <xdr:row>96</xdr:row>
      <xdr:rowOff>156375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516553"/>
          <a:ext cx="889000" cy="9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158259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72923</xdr:rowOff>
    </xdr:from>
    <xdr:to>
      <xdr:col>55</xdr:col>
      <xdr:colOff>50800</xdr:colOff>
      <xdr:row>98</xdr:row>
      <xdr:rowOff>3073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0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51350</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8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140246</xdr:rowOff>
    </xdr:from>
    <xdr:to>
      <xdr:col>50</xdr:col>
      <xdr:colOff>165100</xdr:colOff>
      <xdr:row>97</xdr:row>
      <xdr:rowOff>70396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9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61523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9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144565</xdr:rowOff>
    </xdr:from>
    <xdr:to>
      <xdr:col>46</xdr:col>
      <xdr:colOff>38100</xdr:colOff>
      <xdr:row>95</xdr:row>
      <xdr:rowOff>74715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26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91242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03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105575</xdr:rowOff>
    </xdr:from>
    <xdr:to>
      <xdr:col>41</xdr:col>
      <xdr:colOff>101600</xdr:colOff>
      <xdr:row>97</xdr:row>
      <xdr:rowOff>35725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5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26852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65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xdr:rowOff>
    </xdr:from>
    <xdr:to>
      <xdr:col>36</xdr:col>
      <xdr:colOff>165100</xdr:colOff>
      <xdr:row>96</xdr:row>
      <xdr:rowOff>108153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46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124680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24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139517</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5461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139266</xdr:rowOff>
    </xdr:from>
    <xdr:to>
      <xdr:col>71</xdr:col>
      <xdr:colOff>177800</xdr:colOff>
      <xdr:row>38</xdr:row>
      <xdr:rowOff>139517</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54366"/>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88717</xdr:rowOff>
    </xdr:from>
    <xdr:to>
      <xdr:col>72</xdr:col>
      <xdr:colOff>38100</xdr:colOff>
      <xdr:row>39</xdr:row>
      <xdr:rowOff>18867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9994</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696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88466</xdr:rowOff>
    </xdr:from>
    <xdr:to>
      <xdr:col>67</xdr:col>
      <xdr:colOff>101600</xdr:colOff>
      <xdr:row>39</xdr:row>
      <xdr:rowOff>18616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9743</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57333" y="669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92902</xdr:rowOff>
    </xdr:from>
    <xdr:to>
      <xdr:col>85</xdr:col>
      <xdr:colOff>127000</xdr:colOff>
      <xdr:row>76</xdr:row>
      <xdr:rowOff>17497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437302"/>
          <a:ext cx="838200" cy="61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17497</xdr:rowOff>
    </xdr:from>
    <xdr:to>
      <xdr:col>81</xdr:col>
      <xdr:colOff>50800</xdr:colOff>
      <xdr:row>76</xdr:row>
      <xdr:rowOff>46056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047697"/>
          <a:ext cx="889000" cy="2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46056</xdr:rowOff>
    </xdr:from>
    <xdr:to>
      <xdr:col>76</xdr:col>
      <xdr:colOff>114300</xdr:colOff>
      <xdr:row>76</xdr:row>
      <xdr:rowOff>78811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076256"/>
          <a:ext cx="889000" cy="3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78811</xdr:rowOff>
    </xdr:from>
    <xdr:to>
      <xdr:col>71</xdr:col>
      <xdr:colOff>177800</xdr:colOff>
      <xdr:row>76</xdr:row>
      <xdr:rowOff>106880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09011"/>
          <a:ext cx="889000" cy="2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42102</xdr:rowOff>
    </xdr:from>
    <xdr:to>
      <xdr:col>85</xdr:col>
      <xdr:colOff>177800</xdr:colOff>
      <xdr:row>72</xdr:row>
      <xdr:rowOff>143702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3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64979</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23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138147</xdr:rowOff>
    </xdr:from>
    <xdr:to>
      <xdr:col>81</xdr:col>
      <xdr:colOff>101600</xdr:colOff>
      <xdr:row>76</xdr:row>
      <xdr:rowOff>68297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99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59424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08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166706</xdr:rowOff>
    </xdr:from>
    <xdr:to>
      <xdr:col>76</xdr:col>
      <xdr:colOff>165100</xdr:colOff>
      <xdr:row>76</xdr:row>
      <xdr:rowOff>96856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2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87983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11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28011</xdr:rowOff>
    </xdr:from>
    <xdr:to>
      <xdr:col>72</xdr:col>
      <xdr:colOff>38100</xdr:colOff>
      <xdr:row>76</xdr:row>
      <xdr:rowOff>129611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120738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1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56080</xdr:rowOff>
    </xdr:from>
    <xdr:to>
      <xdr:col>67</xdr:col>
      <xdr:colOff>101600</xdr:colOff>
      <xdr:row>76</xdr:row>
      <xdr:rowOff>157680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148807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1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11619</xdr:rowOff>
    </xdr:from>
    <xdr:to>
      <xdr:col>85</xdr:col>
      <xdr:colOff>127000</xdr:colOff>
      <xdr:row>97</xdr:row>
      <xdr:rowOff>93450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642269"/>
          <a:ext cx="838200" cy="8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11619</xdr:rowOff>
    </xdr:from>
    <xdr:to>
      <xdr:col>81</xdr:col>
      <xdr:colOff>50800</xdr:colOff>
      <xdr:row>97</xdr:row>
      <xdr:rowOff>171256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642269"/>
          <a:ext cx="889000" cy="15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171256</xdr:rowOff>
    </xdr:from>
    <xdr:to>
      <xdr:col>76</xdr:col>
      <xdr:colOff>114300</xdr:colOff>
      <xdr:row>98</xdr:row>
      <xdr:rowOff>69044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01906"/>
          <a:ext cx="889000" cy="6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4240</xdr:rowOff>
    </xdr:from>
    <xdr:to>
      <xdr:col>71</xdr:col>
      <xdr:colOff>177800</xdr:colOff>
      <xdr:row>98</xdr:row>
      <xdr:rowOff>69044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06340"/>
          <a:ext cx="889000" cy="6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42650</xdr:rowOff>
    </xdr:from>
    <xdr:to>
      <xdr:col>85</xdr:col>
      <xdr:colOff>177800</xdr:colOff>
      <xdr:row>97</xdr:row>
      <xdr:rowOff>144250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21077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5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132269</xdr:rowOff>
    </xdr:from>
    <xdr:to>
      <xdr:col>81</xdr:col>
      <xdr:colOff>101600</xdr:colOff>
      <xdr:row>97</xdr:row>
      <xdr:rowOff>62419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9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78946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6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120456</xdr:rowOff>
    </xdr:from>
    <xdr:to>
      <xdr:col>76</xdr:col>
      <xdr:colOff>165100</xdr:colOff>
      <xdr:row>98</xdr:row>
      <xdr:rowOff>50606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5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41733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4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18244</xdr:rowOff>
    </xdr:from>
    <xdr:to>
      <xdr:col>72</xdr:col>
      <xdr:colOff>38100</xdr:colOff>
      <xdr:row>98</xdr:row>
      <xdr:rowOff>119844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2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110971</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1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124890</xdr:rowOff>
    </xdr:from>
    <xdr:to>
      <xdr:col>67</xdr:col>
      <xdr:colOff>101600</xdr:colOff>
      <xdr:row>98</xdr:row>
      <xdr:rowOff>55040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5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71567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53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2616</xdr:rowOff>
    </xdr:from>
    <xdr:to>
      <xdr:col>116</xdr:col>
      <xdr:colOff>63500</xdr:colOff>
      <xdr:row>58</xdr:row>
      <xdr:rowOff>5093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946716"/>
          <a:ext cx="8382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143832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6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939</xdr:rowOff>
    </xdr:from>
    <xdr:to>
      <xdr:col>111</xdr:col>
      <xdr:colOff>177800</xdr:colOff>
      <xdr:row>58</xdr:row>
      <xdr:rowOff>2616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945039"/>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88892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3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170066</xdr:rowOff>
    </xdr:from>
    <xdr:to>
      <xdr:col>107</xdr:col>
      <xdr:colOff>50800</xdr:colOff>
      <xdr:row>58</xdr:row>
      <xdr:rowOff>939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42716"/>
          <a:ext cx="889000" cy="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86072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133680</xdr:rowOff>
    </xdr:from>
    <xdr:to>
      <xdr:col>102</xdr:col>
      <xdr:colOff>114300</xdr:colOff>
      <xdr:row>57</xdr:row>
      <xdr:rowOff>170066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906330"/>
          <a:ext cx="889000" cy="3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63669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67403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125743</xdr:rowOff>
    </xdr:from>
    <xdr:to>
      <xdr:col>116</xdr:col>
      <xdr:colOff>114300</xdr:colOff>
      <xdr:row>58</xdr:row>
      <xdr:rowOff>55893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9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148620</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4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123266</xdr:rowOff>
    </xdr:from>
    <xdr:to>
      <xdr:col>112</xdr:col>
      <xdr:colOff>38100</xdr:colOff>
      <xdr:row>58</xdr:row>
      <xdr:rowOff>53416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9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69943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671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121589</xdr:rowOff>
    </xdr:from>
    <xdr:to>
      <xdr:col>107</xdr:col>
      <xdr:colOff>101600</xdr:colOff>
      <xdr:row>58</xdr:row>
      <xdr:rowOff>51739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9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68266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66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119266</xdr:rowOff>
    </xdr:from>
    <xdr:to>
      <xdr:col>102</xdr:col>
      <xdr:colOff>165100</xdr:colOff>
      <xdr:row>58</xdr:row>
      <xdr:rowOff>49416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9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65943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66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82880</xdr:rowOff>
    </xdr:from>
    <xdr:to>
      <xdr:col>98</xdr:col>
      <xdr:colOff>38100</xdr:colOff>
      <xdr:row>58</xdr:row>
      <xdr:rowOff>13030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29557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63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34773</xdr:rowOff>
    </xdr:from>
    <xdr:to>
      <xdr:col>116</xdr:col>
      <xdr:colOff>63500</xdr:colOff>
      <xdr:row>76</xdr:row>
      <xdr:rowOff>61244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064973"/>
          <a:ext cx="838200" cy="2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61244</xdr:rowOff>
    </xdr:from>
    <xdr:to>
      <xdr:col>111</xdr:col>
      <xdr:colOff>177800</xdr:colOff>
      <xdr:row>76</xdr:row>
      <xdr:rowOff>80584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091444"/>
          <a:ext cx="8890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80584</xdr:rowOff>
    </xdr:from>
    <xdr:to>
      <xdr:col>107</xdr:col>
      <xdr:colOff>50800</xdr:colOff>
      <xdr:row>76</xdr:row>
      <xdr:rowOff>102415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110784"/>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102415</xdr:rowOff>
    </xdr:from>
    <xdr:to>
      <xdr:col>102</xdr:col>
      <xdr:colOff>114300</xdr:colOff>
      <xdr:row>76</xdr:row>
      <xdr:rowOff>138671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132615"/>
          <a:ext cx="889000" cy="3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155423</xdr:rowOff>
    </xdr:from>
    <xdr:to>
      <xdr:col>116</xdr:col>
      <xdr:colOff>114300</xdr:colOff>
      <xdr:row>76</xdr:row>
      <xdr:rowOff>85573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01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6849</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10444</xdr:rowOff>
    </xdr:from>
    <xdr:to>
      <xdr:col>112</xdr:col>
      <xdr:colOff>38100</xdr:colOff>
      <xdr:row>76</xdr:row>
      <xdr:rowOff>112044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4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128571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81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29784</xdr:rowOff>
    </xdr:from>
    <xdr:to>
      <xdr:col>107</xdr:col>
      <xdr:colOff>101600</xdr:colOff>
      <xdr:row>76</xdr:row>
      <xdr:rowOff>131384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5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147911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83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51615</xdr:rowOff>
    </xdr:from>
    <xdr:to>
      <xdr:col>102</xdr:col>
      <xdr:colOff>165100</xdr:colOff>
      <xdr:row>76</xdr:row>
      <xdr:rowOff>153215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8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169742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85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87871</xdr:rowOff>
    </xdr:from>
    <xdr:to>
      <xdr:col>98</xdr:col>
      <xdr:colOff>38100</xdr:colOff>
      <xdr:row>77</xdr:row>
      <xdr:rowOff>18021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1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9148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21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BIZ UD明朝 Medium" panose="02020500000000000000" pitchFamily="17" charset="-128"/>
              <a:ea typeface="BIZ UD明朝 Medium" panose="02020500000000000000" pitchFamily="17" charset="-128"/>
            </a:rPr>
            <a:t>公債費が令和５年度において大きく上昇し非常に高い水準となっているのは、第三セクター等改革推進債を早期償還した影響である。また、扶助費、普通建設事業費（うち新規整備）について、類似団体と比較して一人当たりコストが高い状況が近年続いている。扶助費では、生活保護費の割合が大きいことと当市において子ども・子育て支援の充実を重点施策の一つとしていることが主な要因である。それに加えて、コロナ禍からの物価高騰対策に関連して、低所得の子育て世帯や住民税非課税世帯等に対する臨時特別給付金事業費等の影響も引き続き高い要因となっている。普通建設事業費では、新庁舎建設事業や広域ごみ処理施設建設事業などの大規模事業の増が主な要因となっていたが、大規模事業は一定終了したため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兵庫県高砂市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87,360
85,928
34.38
44,583,213
43,558,377
1,014,851
22,103,401
42,034,492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51.6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112725</xdr:rowOff>
    </xdr:from>
    <xdr:to>
      <xdr:col>24</xdr:col>
      <xdr:colOff>63500</xdr:colOff>
      <xdr:row>35</xdr:row>
      <xdr:rowOff>8941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42025"/>
          <a:ext cx="8382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142443</xdr:rowOff>
    </xdr:from>
    <xdr:to>
      <xdr:col>19</xdr:col>
      <xdr:colOff>177800</xdr:colOff>
      <xdr:row>35</xdr:row>
      <xdr:rowOff>8941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71743"/>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142443</xdr:rowOff>
    </xdr:from>
    <xdr:to>
      <xdr:col>15</xdr:col>
      <xdr:colOff>50800</xdr:colOff>
      <xdr:row>35</xdr:row>
      <xdr:rowOff>29058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71743"/>
          <a:ext cx="8890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87579</xdr:rowOff>
    </xdr:from>
    <xdr:to>
      <xdr:col>10</xdr:col>
      <xdr:colOff>114300</xdr:colOff>
      <xdr:row>35</xdr:row>
      <xdr:rowOff>29058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16879"/>
          <a:ext cx="889000" cy="1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61925</xdr:rowOff>
    </xdr:from>
    <xdr:to>
      <xdr:col>24</xdr:col>
      <xdr:colOff>114300</xdr:colOff>
      <xdr:row>34</xdr:row>
      <xdr:rowOff>163525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84802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4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129591</xdr:rowOff>
    </xdr:from>
    <xdr:to>
      <xdr:col>20</xdr:col>
      <xdr:colOff>38100</xdr:colOff>
      <xdr:row>35</xdr:row>
      <xdr:rowOff>59741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5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76268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3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91643</xdr:rowOff>
    </xdr:from>
    <xdr:to>
      <xdr:col>15</xdr:col>
      <xdr:colOff>101600</xdr:colOff>
      <xdr:row>35</xdr:row>
      <xdr:rowOff>21793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2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38320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9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149708</xdr:rowOff>
    </xdr:from>
    <xdr:to>
      <xdr:col>10</xdr:col>
      <xdr:colOff>165100</xdr:colOff>
      <xdr:row>35</xdr:row>
      <xdr:rowOff>79858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7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96385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5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36779</xdr:rowOff>
    </xdr:from>
    <xdr:to>
      <xdr:col>6</xdr:col>
      <xdr:colOff>38100</xdr:colOff>
      <xdr:row>34</xdr:row>
      <xdr:rowOff>138379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6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154906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4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161568</xdr:rowOff>
    </xdr:from>
    <xdr:to>
      <xdr:col>24</xdr:col>
      <xdr:colOff>63500</xdr:colOff>
      <xdr:row>57</xdr:row>
      <xdr:rowOff>45914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762768"/>
          <a:ext cx="838200" cy="5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86674</xdr:rowOff>
    </xdr:from>
    <xdr:to>
      <xdr:col>19</xdr:col>
      <xdr:colOff>177800</xdr:colOff>
      <xdr:row>56</xdr:row>
      <xdr:rowOff>161568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687874"/>
          <a:ext cx="889000" cy="7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129820</xdr:rowOff>
    </xdr:from>
    <xdr:to>
      <xdr:col>15</xdr:col>
      <xdr:colOff>50800</xdr:colOff>
      <xdr:row>56</xdr:row>
      <xdr:rowOff>86674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388120"/>
          <a:ext cx="889000" cy="29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129820</xdr:rowOff>
    </xdr:from>
    <xdr:to>
      <xdr:col>10</xdr:col>
      <xdr:colOff>114300</xdr:colOff>
      <xdr:row>57</xdr:row>
      <xdr:rowOff>24581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388120"/>
          <a:ext cx="889000" cy="40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166564</xdr:rowOff>
    </xdr:from>
    <xdr:to>
      <xdr:col>24</xdr:col>
      <xdr:colOff>114300</xdr:colOff>
      <xdr:row>57</xdr:row>
      <xdr:rowOff>96714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6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81491</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8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110768</xdr:rowOff>
    </xdr:from>
    <xdr:to>
      <xdr:col>20</xdr:col>
      <xdr:colOff>38100</xdr:colOff>
      <xdr:row>57</xdr:row>
      <xdr:rowOff>40918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1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32045</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0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35874</xdr:rowOff>
    </xdr:from>
    <xdr:to>
      <xdr:col>15</xdr:col>
      <xdr:colOff>101600</xdr:colOff>
      <xdr:row>56</xdr:row>
      <xdr:rowOff>137474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63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154001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41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79020</xdr:rowOff>
    </xdr:from>
    <xdr:to>
      <xdr:col>10</xdr:col>
      <xdr:colOff>165100</xdr:colOff>
      <xdr:row>55</xdr:row>
      <xdr:rowOff>9170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3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297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3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145231</xdr:rowOff>
    </xdr:from>
    <xdr:to>
      <xdr:col>6</xdr:col>
      <xdr:colOff>38100</xdr:colOff>
      <xdr:row>57</xdr:row>
      <xdr:rowOff>75381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4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91908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52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109808</xdr:rowOff>
    </xdr:from>
    <xdr:to>
      <xdr:col>24</xdr:col>
      <xdr:colOff>63500</xdr:colOff>
      <xdr:row>76</xdr:row>
      <xdr:rowOff>119137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68558"/>
          <a:ext cx="838200" cy="18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103374</xdr:rowOff>
    </xdr:from>
    <xdr:to>
      <xdr:col>19</xdr:col>
      <xdr:colOff>177800</xdr:colOff>
      <xdr:row>76</xdr:row>
      <xdr:rowOff>119137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62124"/>
          <a:ext cx="889000" cy="18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103374</xdr:rowOff>
    </xdr:from>
    <xdr:to>
      <xdr:col>15</xdr:col>
      <xdr:colOff>50800</xdr:colOff>
      <xdr:row>77</xdr:row>
      <xdr:rowOff>90224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62124"/>
          <a:ext cx="889000" cy="32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90224</xdr:rowOff>
    </xdr:from>
    <xdr:to>
      <xdr:col>10</xdr:col>
      <xdr:colOff>114300</xdr:colOff>
      <xdr:row>77</xdr:row>
      <xdr:rowOff>111168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91874"/>
          <a:ext cx="889000" cy="2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59008</xdr:rowOff>
    </xdr:from>
    <xdr:to>
      <xdr:col>24</xdr:col>
      <xdr:colOff>114300</xdr:colOff>
      <xdr:row>75</xdr:row>
      <xdr:rowOff>160607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177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81885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6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68337</xdr:rowOff>
    </xdr:from>
    <xdr:to>
      <xdr:col>20</xdr:col>
      <xdr:colOff>38100</xdr:colOff>
      <xdr:row>76</xdr:row>
      <xdr:rowOff>169937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9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161064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9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52574</xdr:rowOff>
    </xdr:from>
    <xdr:to>
      <xdr:col>15</xdr:col>
      <xdr:colOff>101600</xdr:colOff>
      <xdr:row>75</xdr:row>
      <xdr:rowOff>154174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170701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86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39424</xdr:rowOff>
    </xdr:from>
    <xdr:to>
      <xdr:col>10</xdr:col>
      <xdr:colOff>165100</xdr:colOff>
      <xdr:row>77</xdr:row>
      <xdr:rowOff>141024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4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157551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1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60368</xdr:rowOff>
    </xdr:from>
    <xdr:to>
      <xdr:col>6</xdr:col>
      <xdr:colOff>38100</xdr:colOff>
      <xdr:row>77</xdr:row>
      <xdr:rowOff>161968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6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7045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3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140418</xdr:rowOff>
    </xdr:from>
    <xdr:to>
      <xdr:col>24</xdr:col>
      <xdr:colOff>62865</xdr:colOff>
      <xdr:row>99</xdr:row>
      <xdr:rowOff>154156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6256718"/>
          <a:ext cx="1270" cy="870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157983</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3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154156</xdr:rowOff>
    </xdr:from>
    <xdr:to>
      <xdr:col>24</xdr:col>
      <xdr:colOff>152400</xdr:colOff>
      <xdr:row>99</xdr:row>
      <xdr:rowOff>154156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2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87095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603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140418</xdr:rowOff>
    </xdr:from>
    <xdr:to>
      <xdr:col>24</xdr:col>
      <xdr:colOff>152400</xdr:colOff>
      <xdr:row>94</xdr:row>
      <xdr:rowOff>140418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25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88548</xdr:rowOff>
    </xdr:from>
    <xdr:to>
      <xdr:col>24</xdr:col>
      <xdr:colOff>63500</xdr:colOff>
      <xdr:row>98</xdr:row>
      <xdr:rowOff>28088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19198"/>
          <a:ext cx="838200" cy="11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42507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844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64080</xdr:rowOff>
    </xdr:from>
    <xdr:to>
      <xdr:col>24</xdr:col>
      <xdr:colOff>114300</xdr:colOff>
      <xdr:row>98</xdr:row>
      <xdr:rowOff>165680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96473</xdr:rowOff>
    </xdr:from>
    <xdr:to>
      <xdr:col>19</xdr:col>
      <xdr:colOff>177800</xdr:colOff>
      <xdr:row>97</xdr:row>
      <xdr:rowOff>88548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041323"/>
          <a:ext cx="889000" cy="67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26970</xdr:rowOff>
    </xdr:from>
    <xdr:to>
      <xdr:col>20</xdr:col>
      <xdr:colOff>38100</xdr:colOff>
      <xdr:row>98</xdr:row>
      <xdr:rowOff>128570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119697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2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83889</xdr:rowOff>
    </xdr:from>
    <xdr:to>
      <xdr:col>15</xdr:col>
      <xdr:colOff>50800</xdr:colOff>
      <xdr:row>93</xdr:row>
      <xdr:rowOff>96473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5514389"/>
          <a:ext cx="889000" cy="52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16543</xdr:rowOff>
    </xdr:from>
    <xdr:to>
      <xdr:col>15</xdr:col>
      <xdr:colOff>101600</xdr:colOff>
      <xdr:row>98</xdr:row>
      <xdr:rowOff>118143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1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109270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91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83889</xdr:rowOff>
    </xdr:from>
    <xdr:to>
      <xdr:col>10</xdr:col>
      <xdr:colOff>114300</xdr:colOff>
      <xdr:row>97</xdr:row>
      <xdr:rowOff>164987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5514389"/>
          <a:ext cx="889000" cy="128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72692</xdr:rowOff>
    </xdr:from>
    <xdr:to>
      <xdr:col>10</xdr:col>
      <xdr:colOff>165100</xdr:colOff>
      <xdr:row>99</xdr:row>
      <xdr:rowOff>2842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87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165419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9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129373</xdr:rowOff>
    </xdr:from>
    <xdr:to>
      <xdr:col>6</xdr:col>
      <xdr:colOff>38100</xdr:colOff>
      <xdr:row>99</xdr:row>
      <xdr:rowOff>59523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3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50650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2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148738</xdr:rowOff>
    </xdr:from>
    <xdr:to>
      <xdr:col>24</xdr:col>
      <xdr:colOff>114300</xdr:colOff>
      <xdr:row>98</xdr:row>
      <xdr:rowOff>78888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3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37748</xdr:rowOff>
    </xdr:from>
    <xdr:to>
      <xdr:col>20</xdr:col>
      <xdr:colOff>38100</xdr:colOff>
      <xdr:row>97</xdr:row>
      <xdr:rowOff>139348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6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155875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4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45673</xdr:rowOff>
    </xdr:from>
    <xdr:to>
      <xdr:col>15</xdr:col>
      <xdr:colOff>101600</xdr:colOff>
      <xdr:row>93</xdr:row>
      <xdr:rowOff>147273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99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163800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576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33089</xdr:rowOff>
    </xdr:from>
    <xdr:to>
      <xdr:col>10</xdr:col>
      <xdr:colOff>165100</xdr:colOff>
      <xdr:row>90</xdr:row>
      <xdr:rowOff>134689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4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151216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523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114187</xdr:rowOff>
    </xdr:from>
    <xdr:to>
      <xdr:col>6</xdr:col>
      <xdr:colOff>38100</xdr:colOff>
      <xdr:row>98</xdr:row>
      <xdr:rowOff>44337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4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60864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52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93157</xdr:rowOff>
    </xdr:from>
    <xdr:to>
      <xdr:col>55</xdr:col>
      <xdr:colOff>0</xdr:colOff>
      <xdr:row>38</xdr:row>
      <xdr:rowOff>99923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08257"/>
          <a:ext cx="838200" cy="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99923</xdr:rowOff>
    </xdr:from>
    <xdr:to>
      <xdr:col>50</xdr:col>
      <xdr:colOff>114300</xdr:colOff>
      <xdr:row>38</xdr:row>
      <xdr:rowOff>104222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15023"/>
          <a:ext cx="889000" cy="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94986</xdr:rowOff>
    </xdr:from>
    <xdr:to>
      <xdr:col>45</xdr:col>
      <xdr:colOff>177800</xdr:colOff>
      <xdr:row>38</xdr:row>
      <xdr:rowOff>104222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10086"/>
          <a:ext cx="889000" cy="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94986</xdr:rowOff>
    </xdr:from>
    <xdr:to>
      <xdr:col>41</xdr:col>
      <xdr:colOff>50800</xdr:colOff>
      <xdr:row>38</xdr:row>
      <xdr:rowOff>101570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10086"/>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42357</xdr:rowOff>
    </xdr:from>
    <xdr:to>
      <xdr:col>55</xdr:col>
      <xdr:colOff>50800</xdr:colOff>
      <xdr:row>38</xdr:row>
      <xdr:rowOff>143957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5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128734</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7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49123</xdr:rowOff>
    </xdr:from>
    <xdr:to>
      <xdr:col>50</xdr:col>
      <xdr:colOff>165100</xdr:colOff>
      <xdr:row>38</xdr:row>
      <xdr:rowOff>150723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6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141850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56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53422</xdr:rowOff>
    </xdr:from>
    <xdr:to>
      <xdr:col>46</xdr:col>
      <xdr:colOff>38100</xdr:colOff>
      <xdr:row>38</xdr:row>
      <xdr:rowOff>155022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6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146149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61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44186</xdr:rowOff>
    </xdr:from>
    <xdr:to>
      <xdr:col>41</xdr:col>
      <xdr:colOff>101600</xdr:colOff>
      <xdr:row>38</xdr:row>
      <xdr:rowOff>145786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5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136913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52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50770</xdr:rowOff>
    </xdr:from>
    <xdr:to>
      <xdr:col>36</xdr:col>
      <xdr:colOff>165100</xdr:colOff>
      <xdr:row>38</xdr:row>
      <xdr:rowOff>152370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6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143497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58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10935</xdr:rowOff>
    </xdr:from>
    <xdr:to>
      <xdr:col>55</xdr:col>
      <xdr:colOff>0</xdr:colOff>
      <xdr:row>59</xdr:row>
      <xdr:rowOff>16434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26485"/>
          <a:ext cx="838200" cy="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4394</xdr:rowOff>
    </xdr:from>
    <xdr:to>
      <xdr:col>50</xdr:col>
      <xdr:colOff>114300</xdr:colOff>
      <xdr:row>59</xdr:row>
      <xdr:rowOff>16434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19944"/>
          <a:ext cx="8890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4394</xdr:rowOff>
    </xdr:from>
    <xdr:to>
      <xdr:col>45</xdr:col>
      <xdr:colOff>177800</xdr:colOff>
      <xdr:row>59</xdr:row>
      <xdr:rowOff>16625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19944"/>
          <a:ext cx="889000" cy="1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16625</xdr:rowOff>
    </xdr:from>
    <xdr:to>
      <xdr:col>41</xdr:col>
      <xdr:colOff>50800</xdr:colOff>
      <xdr:row>59</xdr:row>
      <xdr:rowOff>17310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32175"/>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131585</xdr:rowOff>
    </xdr:from>
    <xdr:to>
      <xdr:col>55</xdr:col>
      <xdr:colOff>50800</xdr:colOff>
      <xdr:row>59</xdr:row>
      <xdr:rowOff>61735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46512</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9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137084</xdr:rowOff>
    </xdr:from>
    <xdr:to>
      <xdr:col>50</xdr:col>
      <xdr:colOff>165100</xdr:colOff>
      <xdr:row>59</xdr:row>
      <xdr:rowOff>67234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8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58361</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17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125044</xdr:rowOff>
    </xdr:from>
    <xdr:to>
      <xdr:col>46</xdr:col>
      <xdr:colOff>38100</xdr:colOff>
      <xdr:row>59</xdr:row>
      <xdr:rowOff>55194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6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46321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161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137275</xdr:rowOff>
    </xdr:from>
    <xdr:to>
      <xdr:col>41</xdr:col>
      <xdr:colOff>101600</xdr:colOff>
      <xdr:row>59</xdr:row>
      <xdr:rowOff>67425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8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58552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17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137960</xdr:rowOff>
    </xdr:from>
    <xdr:to>
      <xdr:col>36</xdr:col>
      <xdr:colOff>165100</xdr:colOff>
      <xdr:row>59</xdr:row>
      <xdr:rowOff>68110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8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59237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17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13170</xdr:rowOff>
    </xdr:from>
    <xdr:to>
      <xdr:col>55</xdr:col>
      <xdr:colOff>0</xdr:colOff>
      <xdr:row>78</xdr:row>
      <xdr:rowOff>26676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86270"/>
          <a:ext cx="838200" cy="1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149644</xdr:rowOff>
    </xdr:from>
    <xdr:to>
      <xdr:col>50</xdr:col>
      <xdr:colOff>114300</xdr:colOff>
      <xdr:row>78</xdr:row>
      <xdr:rowOff>13170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51294"/>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149644</xdr:rowOff>
    </xdr:from>
    <xdr:to>
      <xdr:col>45</xdr:col>
      <xdr:colOff>177800</xdr:colOff>
      <xdr:row>77</xdr:row>
      <xdr:rowOff>168370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51294"/>
          <a:ext cx="8890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168370</xdr:rowOff>
    </xdr:from>
    <xdr:to>
      <xdr:col>41</xdr:col>
      <xdr:colOff>50800</xdr:colOff>
      <xdr:row>78</xdr:row>
      <xdr:rowOff>65539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70020"/>
          <a:ext cx="889000" cy="6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147326</xdr:rowOff>
    </xdr:from>
    <xdr:to>
      <xdr:col>55</xdr:col>
      <xdr:colOff>50800</xdr:colOff>
      <xdr:row>78</xdr:row>
      <xdr:rowOff>77476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4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125753</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2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133820</xdr:rowOff>
    </xdr:from>
    <xdr:to>
      <xdr:col>50</xdr:col>
      <xdr:colOff>165100</xdr:colOff>
      <xdr:row>78</xdr:row>
      <xdr:rowOff>63970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55097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2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98844</xdr:rowOff>
    </xdr:from>
    <xdr:to>
      <xdr:col>46</xdr:col>
      <xdr:colOff>38100</xdr:colOff>
      <xdr:row>78</xdr:row>
      <xdr:rowOff>28994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0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20121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9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117570</xdr:rowOff>
    </xdr:from>
    <xdr:to>
      <xdr:col>41</xdr:col>
      <xdr:colOff>101600</xdr:colOff>
      <xdr:row>78</xdr:row>
      <xdr:rowOff>47720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38847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1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14739</xdr:rowOff>
    </xdr:from>
    <xdr:to>
      <xdr:col>36</xdr:col>
      <xdr:colOff>165100</xdr:colOff>
      <xdr:row>78</xdr:row>
      <xdr:rowOff>116339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8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107466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48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154870</xdr:rowOff>
    </xdr:from>
    <xdr:to>
      <xdr:col>55</xdr:col>
      <xdr:colOff>0</xdr:colOff>
      <xdr:row>95</xdr:row>
      <xdr:rowOff>168993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271170"/>
          <a:ext cx="838200" cy="18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154870</xdr:rowOff>
    </xdr:from>
    <xdr:to>
      <xdr:col>50</xdr:col>
      <xdr:colOff>114300</xdr:colOff>
      <xdr:row>95</xdr:row>
      <xdr:rowOff>75626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271170"/>
          <a:ext cx="889000" cy="9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75626</xdr:rowOff>
    </xdr:from>
    <xdr:to>
      <xdr:col>45</xdr:col>
      <xdr:colOff>177800</xdr:colOff>
      <xdr:row>96</xdr:row>
      <xdr:rowOff>95842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363376"/>
          <a:ext cx="889000" cy="19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22690</xdr:rowOff>
    </xdr:from>
    <xdr:to>
      <xdr:col>41</xdr:col>
      <xdr:colOff>50800</xdr:colOff>
      <xdr:row>96</xdr:row>
      <xdr:rowOff>95842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48189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78675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92000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118193</xdr:rowOff>
    </xdr:from>
    <xdr:to>
      <xdr:col>55</xdr:col>
      <xdr:colOff>50800</xdr:colOff>
      <xdr:row>96</xdr:row>
      <xdr:rowOff>48343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0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141070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2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104070</xdr:rowOff>
    </xdr:from>
    <xdr:to>
      <xdr:col>50</xdr:col>
      <xdr:colOff>165100</xdr:colOff>
      <xdr:row>95</xdr:row>
      <xdr:rowOff>34220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2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50747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599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24826</xdr:rowOff>
    </xdr:from>
    <xdr:to>
      <xdr:col>46</xdr:col>
      <xdr:colOff>38100</xdr:colOff>
      <xdr:row>95</xdr:row>
      <xdr:rowOff>126426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31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142953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08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45042</xdr:rowOff>
    </xdr:from>
    <xdr:to>
      <xdr:col>41</xdr:col>
      <xdr:colOff>101600</xdr:colOff>
      <xdr:row>96</xdr:row>
      <xdr:rowOff>146642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163169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27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143340</xdr:rowOff>
    </xdr:from>
    <xdr:to>
      <xdr:col>36</xdr:col>
      <xdr:colOff>165100</xdr:colOff>
      <xdr:row>96</xdr:row>
      <xdr:rowOff>73490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43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90017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20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131882</xdr:rowOff>
    </xdr:from>
    <xdr:to>
      <xdr:col>85</xdr:col>
      <xdr:colOff>127000</xdr:colOff>
      <xdr:row>38</xdr:row>
      <xdr:rowOff>113502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75532"/>
          <a:ext cx="838200" cy="15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93888</xdr:rowOff>
    </xdr:from>
    <xdr:to>
      <xdr:col>81</xdr:col>
      <xdr:colOff>50800</xdr:colOff>
      <xdr:row>38</xdr:row>
      <xdr:rowOff>113502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37538"/>
          <a:ext cx="889000" cy="19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93888</xdr:rowOff>
    </xdr:from>
    <xdr:to>
      <xdr:col>76</xdr:col>
      <xdr:colOff>114300</xdr:colOff>
      <xdr:row>38</xdr:row>
      <xdr:rowOff>61473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37538"/>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61473</xdr:rowOff>
    </xdr:from>
    <xdr:to>
      <xdr:col>71</xdr:col>
      <xdr:colOff>177800</xdr:colOff>
      <xdr:row>38</xdr:row>
      <xdr:rowOff>162651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76573"/>
          <a:ext cx="889000" cy="10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81082</xdr:rowOff>
    </xdr:from>
    <xdr:to>
      <xdr:col>85</xdr:col>
      <xdr:colOff>177800</xdr:colOff>
      <xdr:row>38</xdr:row>
      <xdr:rowOff>11232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59509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0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62702</xdr:rowOff>
    </xdr:from>
    <xdr:to>
      <xdr:col>81</xdr:col>
      <xdr:colOff>101600</xdr:colOff>
      <xdr:row>38</xdr:row>
      <xdr:rowOff>164302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7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155429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7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43088</xdr:rowOff>
    </xdr:from>
    <xdr:to>
      <xdr:col>76</xdr:col>
      <xdr:colOff>165100</xdr:colOff>
      <xdr:row>37</xdr:row>
      <xdr:rowOff>144688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135816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7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10673</xdr:rowOff>
    </xdr:from>
    <xdr:to>
      <xdr:col>72</xdr:col>
      <xdr:colOff>38100</xdr:colOff>
      <xdr:row>38</xdr:row>
      <xdr:rowOff>112273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2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103400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1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111851</xdr:rowOff>
    </xdr:from>
    <xdr:to>
      <xdr:col>67</xdr:col>
      <xdr:colOff>101600</xdr:colOff>
      <xdr:row>39</xdr:row>
      <xdr:rowOff>42001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62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33128</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79428" y="671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35395</xdr:rowOff>
    </xdr:from>
    <xdr:to>
      <xdr:col>85</xdr:col>
      <xdr:colOff>127000</xdr:colOff>
      <xdr:row>58</xdr:row>
      <xdr:rowOff>79731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79495"/>
          <a:ext cx="838200" cy="4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79731</xdr:rowOff>
    </xdr:from>
    <xdr:to>
      <xdr:col>81</xdr:col>
      <xdr:colOff>50800</xdr:colOff>
      <xdr:row>58</xdr:row>
      <xdr:rowOff>102806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10023831"/>
          <a:ext cx="889000" cy="2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102806</xdr:rowOff>
    </xdr:from>
    <xdr:to>
      <xdr:col>76</xdr:col>
      <xdr:colOff>114300</xdr:colOff>
      <xdr:row>58</xdr:row>
      <xdr:rowOff>121488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10046906"/>
          <a:ext cx="889000" cy="1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152070</xdr:rowOff>
    </xdr:from>
    <xdr:to>
      <xdr:col>71</xdr:col>
      <xdr:colOff>177800</xdr:colOff>
      <xdr:row>58</xdr:row>
      <xdr:rowOff>121488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53270"/>
          <a:ext cx="889000" cy="31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130446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156045</xdr:rowOff>
    </xdr:from>
    <xdr:to>
      <xdr:col>85</xdr:col>
      <xdr:colOff>177800</xdr:colOff>
      <xdr:row>58</xdr:row>
      <xdr:rowOff>86195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92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134472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28931</xdr:rowOff>
    </xdr:from>
    <xdr:to>
      <xdr:col>81</xdr:col>
      <xdr:colOff>101600</xdr:colOff>
      <xdr:row>58</xdr:row>
      <xdr:rowOff>130531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7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121658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6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52006</xdr:rowOff>
    </xdr:from>
    <xdr:to>
      <xdr:col>76</xdr:col>
      <xdr:colOff>165100</xdr:colOff>
      <xdr:row>58</xdr:row>
      <xdr:rowOff>153606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9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144733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8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70688</xdr:rowOff>
    </xdr:from>
    <xdr:to>
      <xdr:col>72</xdr:col>
      <xdr:colOff>38100</xdr:colOff>
      <xdr:row>59</xdr:row>
      <xdr:rowOff>838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1001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163415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1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101270</xdr:rowOff>
    </xdr:from>
    <xdr:to>
      <xdr:col>67</xdr:col>
      <xdr:colOff>101600</xdr:colOff>
      <xdr:row>57</xdr:row>
      <xdr:rowOff>31420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0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47947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7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139517</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61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139266</xdr:rowOff>
    </xdr:from>
    <xdr:to>
      <xdr:col>71</xdr:col>
      <xdr:colOff>177800</xdr:colOff>
      <xdr:row>78</xdr:row>
      <xdr:rowOff>139517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366"/>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82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88717</xdr:rowOff>
    </xdr:from>
    <xdr:to>
      <xdr:col>72</xdr:col>
      <xdr:colOff>38100</xdr:colOff>
      <xdr:row>79</xdr:row>
      <xdr:rowOff>18867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9994</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88466</xdr:rowOff>
    </xdr:from>
    <xdr:to>
      <xdr:col>67</xdr:col>
      <xdr:colOff>101600</xdr:colOff>
      <xdr:row>79</xdr:row>
      <xdr:rowOff>18616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9743</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57333" y="13554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92903</xdr:rowOff>
    </xdr:from>
    <xdr:to>
      <xdr:col>85</xdr:col>
      <xdr:colOff>127000</xdr:colOff>
      <xdr:row>96</xdr:row>
      <xdr:rowOff>17497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5866303"/>
          <a:ext cx="838200" cy="61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17497</xdr:rowOff>
    </xdr:from>
    <xdr:to>
      <xdr:col>81</xdr:col>
      <xdr:colOff>50800</xdr:colOff>
      <xdr:row>96</xdr:row>
      <xdr:rowOff>46056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476697"/>
          <a:ext cx="889000" cy="2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46056</xdr:rowOff>
    </xdr:from>
    <xdr:to>
      <xdr:col>76</xdr:col>
      <xdr:colOff>114300</xdr:colOff>
      <xdr:row>96</xdr:row>
      <xdr:rowOff>78811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05256"/>
          <a:ext cx="889000" cy="3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78811</xdr:rowOff>
    </xdr:from>
    <xdr:to>
      <xdr:col>71</xdr:col>
      <xdr:colOff>177800</xdr:colOff>
      <xdr:row>96</xdr:row>
      <xdr:rowOff>106880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538011"/>
          <a:ext cx="889000" cy="2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42103</xdr:rowOff>
    </xdr:from>
    <xdr:to>
      <xdr:col>85</xdr:col>
      <xdr:colOff>177800</xdr:colOff>
      <xdr:row>92</xdr:row>
      <xdr:rowOff>143703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581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64980</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66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138147</xdr:rowOff>
    </xdr:from>
    <xdr:to>
      <xdr:col>81</xdr:col>
      <xdr:colOff>101600</xdr:colOff>
      <xdr:row>96</xdr:row>
      <xdr:rowOff>68297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2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59424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51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166706</xdr:rowOff>
    </xdr:from>
    <xdr:to>
      <xdr:col>76</xdr:col>
      <xdr:colOff>165100</xdr:colOff>
      <xdr:row>96</xdr:row>
      <xdr:rowOff>96856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87983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54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28011</xdr:rowOff>
    </xdr:from>
    <xdr:to>
      <xdr:col>72</xdr:col>
      <xdr:colOff>38100</xdr:colOff>
      <xdr:row>96</xdr:row>
      <xdr:rowOff>129611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8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120738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5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56080</xdr:rowOff>
    </xdr:from>
    <xdr:to>
      <xdr:col>67</xdr:col>
      <xdr:colOff>101600</xdr:colOff>
      <xdr:row>96</xdr:row>
      <xdr:rowOff>157680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148807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0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BIZ UD明朝 Medium" panose="02020500000000000000" pitchFamily="17" charset="-128"/>
              <a:ea typeface="BIZ UD明朝 Medium" panose="02020500000000000000" pitchFamily="17" charset="-128"/>
            </a:rPr>
            <a:t>公債費について、令和１年度以降類似団体平均を下回っていたが、第三セクター等改革推進債を早期償還した影響により前年度から３７，３８２円増加している。民生費については、令和３年度以降引き続き、低所得の子育て世帯や住民税非課税世帯等に対する臨時特別給付金事業を行ったことや、福祉総合相談センター及び子育て支援センター建設事業等の影響により前年度から１６，６０７円増加している。衛生費については、広域ごみ処理施設建設事業の影響により、令和２年度以降類似団体平均を大きく上回っていたが、事業の終了に伴い前年度から１０，１９６円減少している。また、消防費については、複雑多様化する災害現場に迅速かつ確実に対応するため、最新のはしご付消防自動車に更新したことも影響し、前年度から３，３４１円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BIZ UD明朝 Medium" panose="02020500000000000000" pitchFamily="17" charset="-128"/>
              <a:ea typeface="BIZ UD明朝 Medium" panose="02020500000000000000" pitchFamily="17" charset="-128"/>
            </a:rPr>
            <a:t>財政調整基金残高は、対前年度比２．４８ポイントの増となっている。実質収支額は、１０億１，４８５万１千円の黒字となっている。近年は各年度とも黒字を計上しており、健全な状態を維持している。令和５年度の実質単年度収支は、令和２年度から引き続き黒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BIZ UD明朝 Medium" panose="02020500000000000000" pitchFamily="17" charset="-128"/>
              <a:ea typeface="BIZ UD明朝 Medium" panose="02020500000000000000" pitchFamily="17" charset="-128"/>
            </a:rPr>
            <a:t>全ての会計において黒字であり、近年は安定して健全性が保たれている。平成２４年度から赤字は生じておらず、今後も各会計において、適正な財政運営を行い、現在の状況を維持していく。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44583213</v>
      </c>
      <c r="BO4" s="436"/>
      <c r="BP4" s="436"/>
      <c r="BQ4" s="436"/>
      <c r="BR4" s="436"/>
      <c r="BS4" s="436"/>
      <c r="BT4" s="436"/>
      <c r="BU4" s="437"/>
      <c r="BV4" s="435">
        <v>42925358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4.5999999999999996</v>
      </c>
      <c r="CU4" s="576"/>
      <c r="CV4" s="576"/>
      <c r="CW4" s="576"/>
      <c r="CX4" s="576"/>
      <c r="CY4" s="576"/>
      <c r="CZ4" s="576"/>
      <c r="DA4" s="577"/>
      <c r="DB4" s="575">
        <v>6</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43558377</v>
      </c>
      <c r="BO5" s="407"/>
      <c r="BP5" s="407"/>
      <c r="BQ5" s="407"/>
      <c r="BR5" s="407"/>
      <c r="BS5" s="407"/>
      <c r="BT5" s="407"/>
      <c r="BU5" s="408"/>
      <c r="BV5" s="406">
        <v>41578969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91.3</v>
      </c>
      <c r="CU5" s="404"/>
      <c r="CV5" s="404"/>
      <c r="CW5" s="404"/>
      <c r="CX5" s="404"/>
      <c r="CY5" s="404"/>
      <c r="CZ5" s="404"/>
      <c r="DA5" s="405"/>
      <c r="DB5" s="403">
        <v>89.6</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1024836</v>
      </c>
      <c r="BO6" s="407"/>
      <c r="BP6" s="407"/>
      <c r="BQ6" s="407"/>
      <c r="BR6" s="407"/>
      <c r="BS6" s="407"/>
      <c r="BT6" s="407"/>
      <c r="BU6" s="408"/>
      <c r="BV6" s="406">
        <v>1346389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92.3</v>
      </c>
      <c r="CU6" s="550"/>
      <c r="CV6" s="550"/>
      <c r="CW6" s="550"/>
      <c r="CX6" s="550"/>
      <c r="CY6" s="550"/>
      <c r="CZ6" s="550"/>
      <c r="DA6" s="551"/>
      <c r="DB6" s="549">
        <v>91.4</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9985</v>
      </c>
      <c r="BO7" s="407"/>
      <c r="BP7" s="407"/>
      <c r="BQ7" s="407"/>
      <c r="BR7" s="407"/>
      <c r="BS7" s="407"/>
      <c r="BT7" s="407"/>
      <c r="BU7" s="408"/>
      <c r="BV7" s="406">
        <v>55430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22103401</v>
      </c>
      <c r="CU7" s="407"/>
      <c r="CV7" s="407"/>
      <c r="CW7" s="407"/>
      <c r="CX7" s="407"/>
      <c r="CY7" s="407"/>
      <c r="CZ7" s="407"/>
      <c r="DA7" s="408"/>
      <c r="DB7" s="406">
        <v>21676947</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1014851</v>
      </c>
      <c r="BO8" s="407"/>
      <c r="BP8" s="407"/>
      <c r="BQ8" s="407"/>
      <c r="BR8" s="407"/>
      <c r="BS8" s="407"/>
      <c r="BT8" s="407"/>
      <c r="BU8" s="408"/>
      <c r="BV8" s="406">
        <v>1290959</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0.8</v>
      </c>
      <c r="CU8" s="510"/>
      <c r="CV8" s="510"/>
      <c r="CW8" s="510"/>
      <c r="CX8" s="510"/>
      <c r="CY8" s="510"/>
      <c r="CZ8" s="510"/>
      <c r="DA8" s="511"/>
      <c r="DB8" s="509">
        <v>0.83</v>
      </c>
      <c r="DC8" s="510"/>
      <c r="DD8" s="510"/>
      <c r="DE8" s="510"/>
      <c r="DF8" s="510"/>
      <c r="DG8" s="510"/>
      <c r="DH8" s="510"/>
      <c r="DI8" s="511"/>
    </row>
    <row r="9" spans="1:119" ht="18.75" customHeight="1" thickBot="1" x14ac:dyDescent="0.2">
      <c r="A9" s="175"/>
      <c r="B9" s="538" t="s">
        <v>107</v>
      </c>
      <c r="C9" s="539"/>
      <c r="D9" s="539"/>
      <c r="E9" s="539"/>
      <c r="F9" s="539"/>
      <c r="G9" s="539"/>
      <c r="H9" s="539"/>
      <c r="I9" s="539"/>
      <c r="J9" s="539"/>
      <c r="K9" s="457"/>
      <c r="L9" s="540" t="s">
        <v>108</v>
      </c>
      <c r="M9" s="541"/>
      <c r="N9" s="541"/>
      <c r="O9" s="541"/>
      <c r="P9" s="541"/>
      <c r="Q9" s="542"/>
      <c r="R9" s="543">
        <v>87722</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-276108</v>
      </c>
      <c r="BO9" s="407"/>
      <c r="BP9" s="407"/>
      <c r="BQ9" s="407"/>
      <c r="BR9" s="407"/>
      <c r="BS9" s="407"/>
      <c r="BT9" s="407"/>
      <c r="BU9" s="408"/>
      <c r="BV9" s="406">
        <v>-775639</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20.7</v>
      </c>
      <c r="CU9" s="404"/>
      <c r="CV9" s="404"/>
      <c r="CW9" s="404"/>
      <c r="CX9" s="404"/>
      <c r="CY9" s="404"/>
      <c r="CZ9" s="404"/>
      <c r="DA9" s="405"/>
      <c r="DB9" s="403">
        <v>11.4</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113</v>
      </c>
      <c r="M10" s="363"/>
      <c r="N10" s="363"/>
      <c r="O10" s="363"/>
      <c r="P10" s="363"/>
      <c r="Q10" s="364"/>
      <c r="R10" s="359">
        <v>91030</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646099</v>
      </c>
      <c r="BO10" s="407"/>
      <c r="BP10" s="407"/>
      <c r="BQ10" s="407"/>
      <c r="BR10" s="407"/>
      <c r="BS10" s="407"/>
      <c r="BT10" s="407"/>
      <c r="BU10" s="408"/>
      <c r="BV10" s="406">
        <v>1034079</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87360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130</v>
      </c>
      <c r="N13" s="491"/>
      <c r="O13" s="491"/>
      <c r="P13" s="491"/>
      <c r="Q13" s="492"/>
      <c r="R13" s="493">
        <v>85928</v>
      </c>
      <c r="S13" s="494"/>
      <c r="T13" s="494"/>
      <c r="U13" s="494"/>
      <c r="V13" s="495"/>
      <c r="W13" s="496" t="s">
        <v>131</v>
      </c>
      <c r="X13" s="392"/>
      <c r="Y13" s="392"/>
      <c r="Z13" s="392"/>
      <c r="AA13" s="392"/>
      <c r="AB13" s="393"/>
      <c r="AC13" s="359">
        <v>239</v>
      </c>
      <c r="AD13" s="360"/>
      <c r="AE13" s="360"/>
      <c r="AF13" s="360"/>
      <c r="AG13" s="361"/>
      <c r="AH13" s="359">
        <v>242</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369991</v>
      </c>
      <c r="BO13" s="407"/>
      <c r="BP13" s="407"/>
      <c r="BQ13" s="407"/>
      <c r="BR13" s="407"/>
      <c r="BS13" s="407"/>
      <c r="BT13" s="407"/>
      <c r="BU13" s="408"/>
      <c r="BV13" s="406">
        <v>258440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5.2</v>
      </c>
      <c r="CU13" s="404"/>
      <c r="CV13" s="404"/>
      <c r="CW13" s="404"/>
      <c r="CX13" s="404"/>
      <c r="CY13" s="404"/>
      <c r="CZ13" s="404"/>
      <c r="DA13" s="405"/>
      <c r="DB13" s="403">
        <v>4.8</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88166</v>
      </c>
      <c r="S14" s="494"/>
      <c r="T14" s="494"/>
      <c r="U14" s="494"/>
      <c r="V14" s="495"/>
      <c r="W14" s="497"/>
      <c r="X14" s="395"/>
      <c r="Y14" s="395"/>
      <c r="Z14" s="395"/>
      <c r="AA14" s="395"/>
      <c r="AB14" s="396"/>
      <c r="AC14" s="486">
        <v>0.6</v>
      </c>
      <c r="AD14" s="487"/>
      <c r="AE14" s="487"/>
      <c r="AF14" s="487"/>
      <c r="AG14" s="488"/>
      <c r="AH14" s="486">
        <v>0.6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51.6</v>
      </c>
      <c r="CU14" s="504"/>
      <c r="CV14" s="504"/>
      <c r="CW14" s="504"/>
      <c r="CX14" s="504"/>
      <c r="CY14" s="504"/>
      <c r="CZ14" s="504"/>
      <c r="DA14" s="505"/>
      <c r="DB14" s="503">
        <v>61</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130</v>
      </c>
      <c r="N15" s="491"/>
      <c r="O15" s="491"/>
      <c r="P15" s="491"/>
      <c r="Q15" s="492"/>
      <c r="R15" s="493">
        <v>86823</v>
      </c>
      <c r="S15" s="494"/>
      <c r="T15" s="494"/>
      <c r="U15" s="494"/>
      <c r="V15" s="495"/>
      <c r="W15" s="496" t="s">
        <v>137</v>
      </c>
      <c r="X15" s="392"/>
      <c r="Y15" s="392"/>
      <c r="Z15" s="392"/>
      <c r="AA15" s="392"/>
      <c r="AB15" s="393"/>
      <c r="AC15" s="359">
        <v>13482</v>
      </c>
      <c r="AD15" s="360"/>
      <c r="AE15" s="360"/>
      <c r="AF15" s="360"/>
      <c r="AG15" s="361"/>
      <c r="AH15" s="359">
        <v>14857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14035865</v>
      </c>
      <c r="BO15" s="436"/>
      <c r="BP15" s="436"/>
      <c r="BQ15" s="436"/>
      <c r="BR15" s="436"/>
      <c r="BS15" s="436"/>
      <c r="BT15" s="436"/>
      <c r="BU15" s="437"/>
      <c r="BV15" s="435">
        <v>13671120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35.299999999999997</v>
      </c>
      <c r="AD16" s="487"/>
      <c r="AE16" s="487"/>
      <c r="AF16" s="487"/>
      <c r="AG16" s="488"/>
      <c r="AH16" s="486">
        <v>37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17873081</v>
      </c>
      <c r="BO16" s="407"/>
      <c r="BP16" s="407"/>
      <c r="BQ16" s="407"/>
      <c r="BR16" s="407"/>
      <c r="BS16" s="407"/>
      <c r="BT16" s="407"/>
      <c r="BU16" s="408"/>
      <c r="BV16" s="406">
        <v>17264746</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24429</v>
      </c>
      <c r="AD17" s="360"/>
      <c r="AE17" s="360"/>
      <c r="AF17" s="360"/>
      <c r="AG17" s="361"/>
      <c r="AH17" s="359">
        <v>25017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18014850</v>
      </c>
      <c r="BO17" s="407"/>
      <c r="BP17" s="407"/>
      <c r="BQ17" s="407"/>
      <c r="BR17" s="407"/>
      <c r="BS17" s="407"/>
      <c r="BT17" s="407"/>
      <c r="BU17" s="408"/>
      <c r="BV17" s="406">
        <v>17479580</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34.380000000000003</v>
      </c>
      <c r="M18" s="459"/>
      <c r="N18" s="459"/>
      <c r="O18" s="459"/>
      <c r="P18" s="459"/>
      <c r="Q18" s="459"/>
      <c r="R18" s="460"/>
      <c r="S18" s="460"/>
      <c r="T18" s="460"/>
      <c r="U18" s="460"/>
      <c r="V18" s="461"/>
      <c r="W18" s="477"/>
      <c r="X18" s="478"/>
      <c r="Y18" s="478"/>
      <c r="Z18" s="478"/>
      <c r="AA18" s="478"/>
      <c r="AB18" s="502"/>
      <c r="AC18" s="376">
        <v>64</v>
      </c>
      <c r="AD18" s="377"/>
      <c r="AE18" s="377"/>
      <c r="AF18" s="377"/>
      <c r="AG18" s="462"/>
      <c r="AH18" s="376">
        <v>62.4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20640263</v>
      </c>
      <c r="BO18" s="407"/>
      <c r="BP18" s="407"/>
      <c r="BQ18" s="407"/>
      <c r="BR18" s="407"/>
      <c r="BS18" s="407"/>
      <c r="BT18" s="407"/>
      <c r="BU18" s="408"/>
      <c r="BV18" s="406">
        <v>20334370</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2552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30897274</v>
      </c>
      <c r="BO19" s="407"/>
      <c r="BP19" s="407"/>
      <c r="BQ19" s="407"/>
      <c r="BR19" s="407"/>
      <c r="BS19" s="407"/>
      <c r="BT19" s="407"/>
      <c r="BU19" s="408"/>
      <c r="BV19" s="406">
        <v>27774552</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36712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42034492</v>
      </c>
      <c r="BO22" s="436"/>
      <c r="BP22" s="436"/>
      <c r="BQ22" s="436"/>
      <c r="BR22" s="436"/>
      <c r="BS22" s="436"/>
      <c r="BT22" s="436"/>
      <c r="BU22" s="437"/>
      <c r="BV22" s="435">
        <v>45742179</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36388951</v>
      </c>
      <c r="BO23" s="407"/>
      <c r="BP23" s="407"/>
      <c r="BQ23" s="407"/>
      <c r="BR23" s="407"/>
      <c r="BS23" s="407"/>
      <c r="BT23" s="407"/>
      <c r="BU23" s="408"/>
      <c r="BV23" s="406">
        <v>36321183</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10120</v>
      </c>
      <c r="R24" s="360"/>
      <c r="S24" s="360"/>
      <c r="T24" s="360"/>
      <c r="U24" s="360"/>
      <c r="V24" s="361"/>
      <c r="W24" s="449"/>
      <c r="X24" s="386"/>
      <c r="Y24" s="387"/>
      <c r="Z24" s="362" t="s">
        <v>162</v>
      </c>
      <c r="AA24" s="363"/>
      <c r="AB24" s="363"/>
      <c r="AC24" s="363"/>
      <c r="AD24" s="363"/>
      <c r="AE24" s="363"/>
      <c r="AF24" s="363"/>
      <c r="AG24" s="364"/>
      <c r="AH24" s="359">
        <v>647</v>
      </c>
      <c r="AI24" s="360"/>
      <c r="AJ24" s="360"/>
      <c r="AK24" s="360"/>
      <c r="AL24" s="361"/>
      <c r="AM24" s="359">
        <v>1955234</v>
      </c>
      <c r="AN24" s="360"/>
      <c r="AO24" s="360"/>
      <c r="AP24" s="360"/>
      <c r="AQ24" s="360"/>
      <c r="AR24" s="361"/>
      <c r="AS24" s="359">
        <v>3022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27042008</v>
      </c>
      <c r="BO24" s="407"/>
      <c r="BP24" s="407"/>
      <c r="BQ24" s="407"/>
      <c r="BR24" s="407"/>
      <c r="BS24" s="407"/>
      <c r="BT24" s="407"/>
      <c r="BU24" s="408"/>
      <c r="BV24" s="406">
        <v>29779377</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8320</v>
      </c>
      <c r="R25" s="360"/>
      <c r="S25" s="360"/>
      <c r="T25" s="360"/>
      <c r="U25" s="360"/>
      <c r="V25" s="361"/>
      <c r="W25" s="449"/>
      <c r="X25" s="386"/>
      <c r="Y25" s="387"/>
      <c r="Z25" s="362" t="s">
        <v>165</v>
      </c>
      <c r="AA25" s="363"/>
      <c r="AB25" s="363"/>
      <c r="AC25" s="363"/>
      <c r="AD25" s="363"/>
      <c r="AE25" s="363"/>
      <c r="AF25" s="363"/>
      <c r="AG25" s="364"/>
      <c r="AH25" s="359">
        <v>96</v>
      </c>
      <c r="AI25" s="360"/>
      <c r="AJ25" s="360"/>
      <c r="AK25" s="360"/>
      <c r="AL25" s="361"/>
      <c r="AM25" s="359">
        <v>291360</v>
      </c>
      <c r="AN25" s="360"/>
      <c r="AO25" s="360"/>
      <c r="AP25" s="360"/>
      <c r="AQ25" s="360"/>
      <c r="AR25" s="361"/>
      <c r="AS25" s="359">
        <v>3035</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18491072</v>
      </c>
      <c r="BO25" s="436"/>
      <c r="BP25" s="436"/>
      <c r="BQ25" s="436"/>
      <c r="BR25" s="436"/>
      <c r="BS25" s="436"/>
      <c r="BT25" s="436"/>
      <c r="BU25" s="437"/>
      <c r="BV25" s="435">
        <v>19244296</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7020</v>
      </c>
      <c r="R26" s="360"/>
      <c r="S26" s="360"/>
      <c r="T26" s="360"/>
      <c r="U26" s="360"/>
      <c r="V26" s="361"/>
      <c r="W26" s="449"/>
      <c r="X26" s="386"/>
      <c r="Y26" s="387"/>
      <c r="Z26" s="362" t="s">
        <v>168</v>
      </c>
      <c r="AA26" s="417"/>
      <c r="AB26" s="417"/>
      <c r="AC26" s="417"/>
      <c r="AD26" s="417"/>
      <c r="AE26" s="417"/>
      <c r="AF26" s="417"/>
      <c r="AG26" s="418"/>
      <c r="AH26" s="359">
        <v>36</v>
      </c>
      <c r="AI26" s="360"/>
      <c r="AJ26" s="360"/>
      <c r="AK26" s="360"/>
      <c r="AL26" s="361"/>
      <c r="AM26" s="359">
        <v>117828</v>
      </c>
      <c r="AN26" s="360"/>
      <c r="AO26" s="360"/>
      <c r="AP26" s="360"/>
      <c r="AQ26" s="360"/>
      <c r="AR26" s="361"/>
      <c r="AS26" s="359">
        <v>3273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6290</v>
      </c>
      <c r="R27" s="360"/>
      <c r="S27" s="360"/>
      <c r="T27" s="360"/>
      <c r="U27" s="360"/>
      <c r="V27" s="361"/>
      <c r="W27" s="449"/>
      <c r="X27" s="386"/>
      <c r="Y27" s="387"/>
      <c r="Z27" s="362" t="s">
        <v>171</v>
      </c>
      <c r="AA27" s="363"/>
      <c r="AB27" s="363"/>
      <c r="AC27" s="363"/>
      <c r="AD27" s="363"/>
      <c r="AE27" s="363"/>
      <c r="AF27" s="363"/>
      <c r="AG27" s="364"/>
      <c r="AH27" s="359">
        <v>16</v>
      </c>
      <c r="AI27" s="360"/>
      <c r="AJ27" s="360"/>
      <c r="AK27" s="360"/>
      <c r="AL27" s="361"/>
      <c r="AM27" s="359">
        <v>53067</v>
      </c>
      <c r="AN27" s="360"/>
      <c r="AO27" s="360"/>
      <c r="AP27" s="360"/>
      <c r="AQ27" s="360"/>
      <c r="AR27" s="361"/>
      <c r="AS27" s="359">
        <v>3317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5750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5628938</v>
      </c>
      <c r="BO28" s="436"/>
      <c r="BP28" s="436"/>
      <c r="BQ28" s="436"/>
      <c r="BR28" s="436"/>
      <c r="BS28" s="436"/>
      <c r="BT28" s="436"/>
      <c r="BU28" s="437"/>
      <c r="BV28" s="435">
        <v>4982839</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17</v>
      </c>
      <c r="M29" s="360"/>
      <c r="N29" s="360"/>
      <c r="O29" s="360"/>
      <c r="P29" s="361"/>
      <c r="Q29" s="359">
        <v>5220</v>
      </c>
      <c r="R29" s="360"/>
      <c r="S29" s="360"/>
      <c r="T29" s="360"/>
      <c r="U29" s="360"/>
      <c r="V29" s="361"/>
      <c r="W29" s="450"/>
      <c r="X29" s="451"/>
      <c r="Y29" s="452"/>
      <c r="Z29" s="362" t="s">
        <v>177</v>
      </c>
      <c r="AA29" s="363"/>
      <c r="AB29" s="363"/>
      <c r="AC29" s="363"/>
      <c r="AD29" s="363"/>
      <c r="AE29" s="363"/>
      <c r="AF29" s="363"/>
      <c r="AG29" s="364"/>
      <c r="AH29" s="359">
        <v>663</v>
      </c>
      <c r="AI29" s="360"/>
      <c r="AJ29" s="360"/>
      <c r="AK29" s="360"/>
      <c r="AL29" s="361"/>
      <c r="AM29" s="359">
        <v>2008301</v>
      </c>
      <c r="AN29" s="360"/>
      <c r="AO29" s="360"/>
      <c r="AP29" s="360"/>
      <c r="AQ29" s="360"/>
      <c r="AR29" s="361"/>
      <c r="AS29" s="359">
        <v>3029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497573</v>
      </c>
      <c r="BO29" s="407"/>
      <c r="BP29" s="407"/>
      <c r="BQ29" s="407"/>
      <c r="BR29" s="407"/>
      <c r="BS29" s="407"/>
      <c r="BT29" s="407"/>
      <c r="BU29" s="408"/>
      <c r="BV29" s="406">
        <v>3434149</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3440990</v>
      </c>
      <c r="BO30" s="441"/>
      <c r="BP30" s="441"/>
      <c r="BQ30" s="441"/>
      <c r="BR30" s="441"/>
      <c r="BS30" s="441"/>
      <c r="BT30" s="441"/>
      <c r="BU30" s="442"/>
      <c r="BV30" s="440">
        <v>2235080</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9</v>
      </c>
      <c r="BX34" s="354"/>
      <c r="BY34" s="355" t="str">
        <f>IF('各会計、関係団体の財政状況及び健全化判断比率'!B68="","",'各会計、関係団体の財政状況及び健全化判断比率'!B68)</f>
        <v>兵庫県市町村職員退職手当組合</v>
      </c>
      <c r="BZ34" s="355"/>
      <c r="CA34" s="355"/>
      <c r="CB34" s="355"/>
      <c r="CC34" s="355"/>
      <c r="CD34" s="355"/>
      <c r="CE34" s="355"/>
      <c r="CF34" s="355"/>
      <c r="CG34" s="355"/>
      <c r="CH34" s="355"/>
      <c r="CI34" s="355"/>
      <c r="CJ34" s="355"/>
      <c r="CK34" s="355"/>
      <c r="CL34" s="355"/>
      <c r="CM34" s="355"/>
      <c r="CN34" s="175"/>
      <c r="CO34" s="354">
        <f>IF(CQ34="","",MAX(C34:D43,U34:V43,AM34:AN43,BE34:BF43,BW34:BX43)+1)</f>
        <v>13</v>
      </c>
      <c r="CP34" s="354"/>
      <c r="CQ34" s="355" t="str">
        <f>IF('各会計、関係団体の財政状況及び健全化判断比率'!BS7="","",'各会計、関係団体の財政状況及び健全化判断比率'!BS7)</f>
        <v>高砂市施設利用振興財団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75"/>
      <c r="AM35" s="354">
        <f t="shared" ref="AM35:AM43" si="0">IF(AO35="","",AM34+1)</f>
        <v>6</v>
      </c>
      <c r="AN35" s="354"/>
      <c r="AO35" s="355" t="str">
        <f>IF('各会計、関係団体の財政状況及び健全化判断比率'!B32="","",'各会計、関係団体の財政状況及び健全化判断比率'!B32)</f>
        <v>工業用水道事業会計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10</v>
      </c>
      <c r="BX35" s="354"/>
      <c r="BY35" s="355" t="str">
        <f>IF('各会計、関係団体の財政状況及び健全化判断比率'!B69="","",'各会計、関係団体の財政状況及び健全化判断比率'!B69)</f>
        <v>加古川市外２市共有公会堂事務組合</v>
      </c>
      <c r="BZ35" s="355"/>
      <c r="CA35" s="355"/>
      <c r="CB35" s="355"/>
      <c r="CC35" s="355"/>
      <c r="CD35" s="355"/>
      <c r="CE35" s="355"/>
      <c r="CF35" s="355"/>
      <c r="CG35" s="355"/>
      <c r="CH35" s="355"/>
      <c r="CI35" s="355"/>
      <c r="CJ35" s="355"/>
      <c r="CK35" s="355"/>
      <c r="CL35" s="355"/>
      <c r="CM35" s="355"/>
      <c r="CN35" s="175"/>
      <c r="CO35" s="354">
        <f t="shared" ref="CO35:CO43" si="3">IF(CQ35="","",CO34+1)</f>
        <v>14</v>
      </c>
      <c r="CP35" s="354"/>
      <c r="CQ35" s="355" t="str">
        <f>IF('各会計、関係団体の財政状況及び健全化判断比率'!BS8="","",'各会計、関係団体の財政状況及び健全化判断比率'!BS8)</f>
        <v>高砂市勤労福祉財団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75"/>
      <c r="AM36" s="354">
        <f t="shared" si="0"/>
        <v>7</v>
      </c>
      <c r="AN36" s="354"/>
      <c r="AO36" s="355" t="str">
        <f>IF('各会計、関係団体の財政状況及び健全化判断比率'!B33="","",'各会計、関係団体の財政状況及び健全化判断比率'!B33)</f>
        <v>下水道事業会計</v>
      </c>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11</v>
      </c>
      <c r="BX36" s="354"/>
      <c r="BY36" s="355" t="str">
        <f>IF('各会計、関係団体の財政状況及び健全化判断比率'!B70="","",'各会計、関係団体の財政状況及び健全化判断比率'!B70)</f>
        <v>兵庫県後期高齢者医療広域連合（一般会計）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f t="shared" si="0"/>
        <v>8</v>
      </c>
      <c r="AN37" s="354"/>
      <c r="AO37" s="355" t="str">
        <f>IF('各会計、関係団体の財政状況及び健全化判断比率'!B34="","",'各会計、関係団体の財政状況及び健全化判断比率'!B34)</f>
        <v>病院事業会計</v>
      </c>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12</v>
      </c>
      <c r="BX37" s="354"/>
      <c r="BY37" s="355" t="str">
        <f>IF('各会計、関係団体の財政状況及び健全化判断比率'!B71="","",'各会計、関係団体の財政状況及び健全化判断比率'!B71)</f>
        <v>兵庫県後期高齢者医療広域連合（特別会計）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b50ru+uNAAzFBJvp8ndNSqMuOj1VMzjY15t+X1tsdiIn5p86kdcFWwebY5iHZGQqCPg3mBmk7ijO6P6hbracew==" saltValue="+ddPySYeZSDqGvr0neRz1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531</v>
      </c>
      <c r="D34" s="1136"/>
      <c r="E34" s="1137"/>
      <c r="F34" s="32">
        <v>3.26</v>
      </c>
      <c r="G34" s="33">
        <v>5.24</v>
      </c>
      <c r="H34" s="33">
        <v>9.0500000000000007</v>
      </c>
      <c r="I34" s="33">
        <v>5.95</v>
      </c>
      <c r="J34" s="34">
        <v>4.59</v>
      </c>
      <c r="K34" s="22"/>
      <c r="L34" s="22"/>
      <c r="M34" s="22"/>
      <c r="N34" s="22"/>
      <c r="O34" s="22"/>
      <c r="P34" s="22"/>
    </row>
    <row r="35" spans="1:16" ht="39" customHeight="1" x14ac:dyDescent="0.15">
      <c r="A35" s="22"/>
      <c r="B35" s="35"/>
      <c r="C35" s="1132" t="s">
        <v>532</v>
      </c>
      <c r="D35" s="1132"/>
      <c r="E35" s="1133"/>
      <c r="F35" s="36">
        <v>2.77</v>
      </c>
      <c r="G35" s="37">
        <v>2.77</v>
      </c>
      <c r="H35" s="37">
        <v>3.42</v>
      </c>
      <c r="I35" s="37">
        <v>4.83</v>
      </c>
      <c r="J35" s="38">
        <v>4.58</v>
      </c>
      <c r="K35" s="22"/>
      <c r="L35" s="22"/>
      <c r="M35" s="22"/>
      <c r="N35" s="22"/>
      <c r="O35" s="22"/>
      <c r="P35" s="22"/>
    </row>
    <row r="36" spans="1:16" ht="39" customHeight="1" x14ac:dyDescent="0.15">
      <c r="A36" s="22"/>
      <c r="B36" s="35"/>
      <c r="C36" s="1132" t="s">
        <v>533</v>
      </c>
      <c r="D36" s="1132"/>
      <c r="E36" s="1133"/>
      <c r="F36" s="36">
        <v>2.8</v>
      </c>
      <c r="G36" s="37">
        <v>3.08</v>
      </c>
      <c r="H36" s="37">
        <v>3.24</v>
      </c>
      <c r="I36" s="37">
        <v>3.01</v>
      </c>
      <c r="J36" s="38">
        <v>2.81</v>
      </c>
      <c r="K36" s="22"/>
      <c r="L36" s="22"/>
      <c r="M36" s="22"/>
      <c r="N36" s="22"/>
      <c r="O36" s="22"/>
      <c r="P36" s="22"/>
    </row>
    <row r="37" spans="1:16" ht="39" customHeight="1" x14ac:dyDescent="0.15">
      <c r="A37" s="22"/>
      <c r="B37" s="35"/>
      <c r="C37" s="1132" t="s">
        <v>534</v>
      </c>
      <c r="D37" s="1132"/>
      <c r="E37" s="1133"/>
      <c r="F37" s="36">
        <v>5.57</v>
      </c>
      <c r="G37" s="37">
        <v>4.71</v>
      </c>
      <c r="H37" s="37">
        <v>3.45</v>
      </c>
      <c r="I37" s="37">
        <v>2.62</v>
      </c>
      <c r="J37" s="38">
        <v>2.71</v>
      </c>
      <c r="K37" s="22"/>
      <c r="L37" s="22"/>
      <c r="M37" s="22"/>
      <c r="N37" s="22"/>
      <c r="O37" s="22"/>
      <c r="P37" s="22"/>
    </row>
    <row r="38" spans="1:16" ht="39" customHeight="1" x14ac:dyDescent="0.15">
      <c r="A38" s="22"/>
      <c r="B38" s="35"/>
      <c r="C38" s="1132" t="s">
        <v>535</v>
      </c>
      <c r="D38" s="1132"/>
      <c r="E38" s="1133"/>
      <c r="F38" s="36">
        <v>0.57999999999999996</v>
      </c>
      <c r="G38" s="37">
        <v>0.68</v>
      </c>
      <c r="H38" s="37">
        <v>0.84</v>
      </c>
      <c r="I38" s="37">
        <v>0.85</v>
      </c>
      <c r="J38" s="38">
        <v>0.61</v>
      </c>
      <c r="K38" s="22"/>
      <c r="L38" s="22"/>
      <c r="M38" s="22"/>
      <c r="N38" s="22"/>
      <c r="O38" s="22"/>
      <c r="P38" s="22"/>
    </row>
    <row r="39" spans="1:16" ht="39" customHeight="1" x14ac:dyDescent="0.15">
      <c r="A39" s="22"/>
      <c r="B39" s="35"/>
      <c r="C39" s="1132" t="s">
        <v>536</v>
      </c>
      <c r="D39" s="1132"/>
      <c r="E39" s="1133"/>
      <c r="F39" s="36">
        <v>0.13</v>
      </c>
      <c r="G39" s="37">
        <v>0.16</v>
      </c>
      <c r="H39" s="37">
        <v>0.14000000000000001</v>
      </c>
      <c r="I39" s="37">
        <v>0.16</v>
      </c>
      <c r="J39" s="38">
        <v>0.17</v>
      </c>
      <c r="K39" s="22"/>
      <c r="L39" s="22"/>
      <c r="M39" s="22"/>
      <c r="N39" s="22"/>
      <c r="O39" s="22"/>
      <c r="P39" s="22"/>
    </row>
    <row r="40" spans="1:16" ht="39" customHeight="1" x14ac:dyDescent="0.15">
      <c r="A40" s="22"/>
      <c r="B40" s="35"/>
      <c r="C40" s="1132" t="s">
        <v>537</v>
      </c>
      <c r="D40" s="1132"/>
      <c r="E40" s="1133"/>
      <c r="F40" s="36">
        <v>0.68</v>
      </c>
      <c r="G40" s="37">
        <v>0.75</v>
      </c>
      <c r="H40" s="37">
        <v>0.53</v>
      </c>
      <c r="I40" s="37">
        <v>0.06</v>
      </c>
      <c r="J40" s="38">
        <v>0.08</v>
      </c>
      <c r="K40" s="22"/>
      <c r="L40" s="22"/>
      <c r="M40" s="22"/>
      <c r="N40" s="22"/>
      <c r="O40" s="22"/>
      <c r="P40" s="22"/>
    </row>
    <row r="41" spans="1:16" ht="39" customHeight="1" x14ac:dyDescent="0.15">
      <c r="A41" s="22"/>
      <c r="B41" s="35"/>
      <c r="C41" s="1132" t="s">
        <v>538</v>
      </c>
      <c r="D41" s="1132"/>
      <c r="E41" s="1133"/>
      <c r="F41" s="36">
        <v>0.04</v>
      </c>
      <c r="G41" s="37">
        <v>0.04</v>
      </c>
      <c r="H41" s="37">
        <v>0.03</v>
      </c>
      <c r="I41" s="37">
        <v>0.03</v>
      </c>
      <c r="J41" s="38">
        <v>0.03</v>
      </c>
      <c r="K41" s="22"/>
      <c r="L41" s="22"/>
      <c r="M41" s="22"/>
      <c r="N41" s="22"/>
      <c r="O41" s="22"/>
      <c r="P41" s="22"/>
    </row>
    <row r="42" spans="1:16" ht="39" customHeight="1" x14ac:dyDescent="0.15">
      <c r="A42" s="22"/>
      <c r="B42" s="39"/>
      <c r="C42" s="1132" t="s">
        <v>539</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540</v>
      </c>
      <c r="D43" s="1134"/>
      <c r="E43" s="1135"/>
      <c r="F43" s="41">
        <v>0</v>
      </c>
      <c r="G43" s="42">
        <v>0</v>
      </c>
      <c r="H43" s="42">
        <v>0.24</v>
      </c>
      <c r="I43" s="42">
        <v>0</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MO8uAWB0qnMS8/yBJZCV2DY+wxNiCwQRkfKhIp9IYDDRZhZ808LZ/RoFD9/9Rky9CWufetsUJX6KOlTwz+GTA==" saltValue="tPkaWmPZAIwtBGkhmme4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60" zoomScaleNormal="6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2805</v>
      </c>
      <c r="L45" s="58">
        <v>2938</v>
      </c>
      <c r="M45" s="58">
        <v>3090</v>
      </c>
      <c r="N45" s="58">
        <v>3216</v>
      </c>
      <c r="O45" s="59">
        <v>6453</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15">
      <c r="A48" s="46"/>
      <c r="B48" s="1163"/>
      <c r="C48" s="1164"/>
      <c r="D48" s="60"/>
      <c r="E48" s="1140" t="s">
        <v>13</v>
      </c>
      <c r="F48" s="1140"/>
      <c r="G48" s="1140"/>
      <c r="H48" s="1140"/>
      <c r="I48" s="1140"/>
      <c r="J48" s="1141"/>
      <c r="K48" s="61">
        <v>2156</v>
      </c>
      <c r="L48" s="62">
        <v>2087</v>
      </c>
      <c r="M48" s="62">
        <v>2039</v>
      </c>
      <c r="N48" s="62">
        <v>1981</v>
      </c>
      <c r="O48" s="63">
        <v>1861</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488</v>
      </c>
      <c r="L49" s="62" t="s">
        <v>488</v>
      </c>
      <c r="M49" s="62" t="s">
        <v>488</v>
      </c>
      <c r="N49" s="62" t="s">
        <v>488</v>
      </c>
      <c r="O49" s="63" t="s">
        <v>488</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488</v>
      </c>
      <c r="L50" s="62" t="s">
        <v>488</v>
      </c>
      <c r="M50" s="62" t="s">
        <v>488</v>
      </c>
      <c r="N50" s="62" t="s">
        <v>488</v>
      </c>
      <c r="O50" s="63" t="s">
        <v>488</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4234</v>
      </c>
      <c r="L52" s="62">
        <v>4257</v>
      </c>
      <c r="M52" s="62">
        <v>4216</v>
      </c>
      <c r="N52" s="62">
        <v>4196</v>
      </c>
      <c r="O52" s="63">
        <v>7265</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727</v>
      </c>
      <c r="L53" s="67">
        <v>768</v>
      </c>
      <c r="M53" s="67">
        <v>913</v>
      </c>
      <c r="N53" s="67">
        <v>1001</v>
      </c>
      <c r="O53" s="68">
        <v>1049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row r="69" s="47" customFormat="1" ht="12.6" hidden="1" customHeight="1" x14ac:dyDescent="0.15"/>
    <row r="70" s="47" customFormat="1" ht="12.6" hidden="1" customHeight="1" x14ac:dyDescent="0.15"/>
  </sheetData>
  <sheetProtection algorithmName="SHA-512" hashValue="qZ3c+UiLIP4XQP//i0+aJzEvGL8KZxVRptrVxONCee6mABrG1pzIbmbHPVi7WJsr9RY7hos8VxiJibrQMUn93Q==" saltValue="ZeRT/rS0tS80nN+iaeIbw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L50" sqref="L50:L52"/>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1" t="s">
        <v>30</v>
      </c>
      <c r="C41" s="1182"/>
      <c r="D41" s="103"/>
      <c r="E41" s="1183" t="s">
        <v>31</v>
      </c>
      <c r="F41" s="1183"/>
      <c r="G41" s="1183"/>
      <c r="H41" s="1184"/>
      <c r="I41" s="342">
        <v>39005</v>
      </c>
      <c r="J41" s="343">
        <v>41314</v>
      </c>
      <c r="K41" s="343">
        <v>45557</v>
      </c>
      <c r="L41" s="343">
        <v>45742</v>
      </c>
      <c r="M41" s="344">
        <v>42034</v>
      </c>
    </row>
    <row r="42" spans="2:13" ht="27.75" customHeight="1" x14ac:dyDescent="0.15">
      <c r="B42" s="1171"/>
      <c r="C42" s="1172"/>
      <c r="D42" s="104"/>
      <c r="E42" s="1175" t="s">
        <v>32</v>
      </c>
      <c r="F42" s="1175"/>
      <c r="G42" s="1175"/>
      <c r="H42" s="1176"/>
      <c r="I42" s="345" t="s">
        <v>488</v>
      </c>
      <c r="J42" s="346" t="s">
        <v>488</v>
      </c>
      <c r="K42" s="346" t="s">
        <v>488</v>
      </c>
      <c r="L42" s="346" t="s">
        <v>488</v>
      </c>
      <c r="M42" s="347" t="s">
        <v>488</v>
      </c>
    </row>
    <row r="43" spans="2:13" ht="27.75" customHeight="1" x14ac:dyDescent="0.15">
      <c r="B43" s="1171"/>
      <c r="C43" s="1172"/>
      <c r="D43" s="104"/>
      <c r="E43" s="1175" t="s">
        <v>33</v>
      </c>
      <c r="F43" s="1175"/>
      <c r="G43" s="1175"/>
      <c r="H43" s="1176"/>
      <c r="I43" s="345">
        <v>23124</v>
      </c>
      <c r="J43" s="346">
        <v>21852</v>
      </c>
      <c r="K43" s="346">
        <v>19899</v>
      </c>
      <c r="L43" s="346">
        <v>17915</v>
      </c>
      <c r="M43" s="347">
        <v>16664</v>
      </c>
    </row>
    <row r="44" spans="2:13" ht="27.75" customHeight="1" x14ac:dyDescent="0.15">
      <c r="B44" s="1171"/>
      <c r="C44" s="1172"/>
      <c r="D44" s="104"/>
      <c r="E44" s="1175" t="s">
        <v>34</v>
      </c>
      <c r="F44" s="1175"/>
      <c r="G44" s="1175"/>
      <c r="H44" s="1176"/>
      <c r="I44" s="345" t="s">
        <v>488</v>
      </c>
      <c r="J44" s="346" t="s">
        <v>488</v>
      </c>
      <c r="K44" s="346" t="s">
        <v>488</v>
      </c>
      <c r="L44" s="346" t="s">
        <v>488</v>
      </c>
      <c r="M44" s="347" t="s">
        <v>488</v>
      </c>
    </row>
    <row r="45" spans="2:13" ht="27.75" customHeight="1" x14ac:dyDescent="0.15">
      <c r="B45" s="1171"/>
      <c r="C45" s="1172"/>
      <c r="D45" s="104"/>
      <c r="E45" s="1175" t="s">
        <v>35</v>
      </c>
      <c r="F45" s="1175"/>
      <c r="G45" s="1175"/>
      <c r="H45" s="1176"/>
      <c r="I45" s="345">
        <v>6424</v>
      </c>
      <c r="J45" s="346">
        <v>6487</v>
      </c>
      <c r="K45" s="346">
        <v>6180</v>
      </c>
      <c r="L45" s="346">
        <v>5972</v>
      </c>
      <c r="M45" s="347">
        <v>5857</v>
      </c>
    </row>
    <row r="46" spans="2:13" ht="27.75" customHeight="1" x14ac:dyDescent="0.15">
      <c r="B46" s="1171"/>
      <c r="C46" s="1172"/>
      <c r="D46" s="105"/>
      <c r="E46" s="1175" t="s">
        <v>36</v>
      </c>
      <c r="F46" s="1175"/>
      <c r="G46" s="1175"/>
      <c r="H46" s="1176"/>
      <c r="I46" s="345" t="s">
        <v>488</v>
      </c>
      <c r="J46" s="346" t="s">
        <v>488</v>
      </c>
      <c r="K46" s="346" t="s">
        <v>488</v>
      </c>
      <c r="L46" s="346" t="s">
        <v>488</v>
      </c>
      <c r="M46" s="347" t="s">
        <v>488</v>
      </c>
    </row>
    <row r="47" spans="2:13" ht="27.75" customHeight="1" x14ac:dyDescent="0.15">
      <c r="B47" s="1171"/>
      <c r="C47" s="1172"/>
      <c r="D47" s="106"/>
      <c r="E47" s="1185" t="s">
        <v>37</v>
      </c>
      <c r="F47" s="1186"/>
      <c r="G47" s="1186"/>
      <c r="H47" s="1187"/>
      <c r="I47" s="345" t="s">
        <v>488</v>
      </c>
      <c r="J47" s="346" t="s">
        <v>488</v>
      </c>
      <c r="K47" s="346" t="s">
        <v>488</v>
      </c>
      <c r="L47" s="346" t="s">
        <v>488</v>
      </c>
      <c r="M47" s="347" t="s">
        <v>488</v>
      </c>
    </row>
    <row r="48" spans="2:13" ht="27.75" customHeight="1" x14ac:dyDescent="0.15">
      <c r="B48" s="1171"/>
      <c r="C48" s="1172"/>
      <c r="D48" s="104"/>
      <c r="E48" s="1175" t="s">
        <v>38</v>
      </c>
      <c r="F48" s="1175"/>
      <c r="G48" s="1175"/>
      <c r="H48" s="1176"/>
      <c r="I48" s="345" t="s">
        <v>488</v>
      </c>
      <c r="J48" s="346" t="s">
        <v>488</v>
      </c>
      <c r="K48" s="346" t="s">
        <v>488</v>
      </c>
      <c r="L48" s="346" t="s">
        <v>488</v>
      </c>
      <c r="M48" s="347" t="s">
        <v>488</v>
      </c>
    </row>
    <row r="49" spans="2:13" ht="27.75" customHeight="1" x14ac:dyDescent="0.15">
      <c r="B49" s="1173"/>
      <c r="C49" s="1174"/>
      <c r="D49" s="104"/>
      <c r="E49" s="1175" t="s">
        <v>39</v>
      </c>
      <c r="F49" s="1175"/>
      <c r="G49" s="1175"/>
      <c r="H49" s="1176"/>
      <c r="I49" s="345" t="s">
        <v>488</v>
      </c>
      <c r="J49" s="346" t="s">
        <v>488</v>
      </c>
      <c r="K49" s="346" t="s">
        <v>488</v>
      </c>
      <c r="L49" s="346" t="s">
        <v>488</v>
      </c>
      <c r="M49" s="347" t="s">
        <v>488</v>
      </c>
    </row>
    <row r="50" spans="2:13" ht="27.75" customHeight="1" x14ac:dyDescent="0.15">
      <c r="B50" s="1169" t="s">
        <v>40</v>
      </c>
      <c r="C50" s="1170"/>
      <c r="D50" s="107"/>
      <c r="E50" s="1175" t="s">
        <v>41</v>
      </c>
      <c r="F50" s="1175"/>
      <c r="G50" s="1175"/>
      <c r="H50" s="1176"/>
      <c r="I50" s="345">
        <v>8066</v>
      </c>
      <c r="J50" s="346">
        <v>8817</v>
      </c>
      <c r="K50" s="346">
        <v>9632</v>
      </c>
      <c r="L50" s="346">
        <v>11810</v>
      </c>
      <c r="M50" s="347">
        <v>10269</v>
      </c>
    </row>
    <row r="51" spans="2:13" ht="27.75" customHeight="1" x14ac:dyDescent="0.15">
      <c r="B51" s="1171"/>
      <c r="C51" s="1172"/>
      <c r="D51" s="104"/>
      <c r="E51" s="1175" t="s">
        <v>42</v>
      </c>
      <c r="F51" s="1175"/>
      <c r="G51" s="1175"/>
      <c r="H51" s="1176"/>
      <c r="I51" s="345">
        <v>11032</v>
      </c>
      <c r="J51" s="346">
        <v>11071</v>
      </c>
      <c r="K51" s="346">
        <v>10326</v>
      </c>
      <c r="L51" s="346">
        <v>9325</v>
      </c>
      <c r="M51" s="347">
        <v>8738</v>
      </c>
    </row>
    <row r="52" spans="2:13" ht="27.75" customHeight="1" x14ac:dyDescent="0.15">
      <c r="B52" s="1173"/>
      <c r="C52" s="1174"/>
      <c r="D52" s="104"/>
      <c r="E52" s="1175" t="s">
        <v>43</v>
      </c>
      <c r="F52" s="1175"/>
      <c r="G52" s="1175"/>
      <c r="H52" s="1176"/>
      <c r="I52" s="345">
        <v>37975</v>
      </c>
      <c r="J52" s="346">
        <v>36968</v>
      </c>
      <c r="K52" s="346">
        <v>37871</v>
      </c>
      <c r="L52" s="346">
        <v>37198</v>
      </c>
      <c r="M52" s="347">
        <v>35744</v>
      </c>
    </row>
    <row r="53" spans="2:13" ht="27.75" customHeight="1" thickBot="1" x14ac:dyDescent="0.2">
      <c r="B53" s="1177" t="s">
        <v>19</v>
      </c>
      <c r="C53" s="1178"/>
      <c r="D53" s="108"/>
      <c r="E53" s="1179" t="s">
        <v>44</v>
      </c>
      <c r="F53" s="1179"/>
      <c r="G53" s="1179"/>
      <c r="H53" s="1180"/>
      <c r="I53" s="348">
        <v>11481</v>
      </c>
      <c r="J53" s="349">
        <v>12797</v>
      </c>
      <c r="K53" s="349">
        <v>13807</v>
      </c>
      <c r="L53" s="349">
        <v>11296</v>
      </c>
      <c r="M53" s="350">
        <v>9805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Iz7Yv45iBIT2A8Zm100rqUHoahsu5CJN1xY3eDsNJkdOWA6mSoTMdCYA5n7UyC5s4LufwgKldUJEhXEvecYuw==" saltValue="XNr5qWYTO1mLyFRa7mxDH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5"/>
  <sheetViews>
    <sheetView showGridLines="0" zoomScale="70" zoomScaleNormal="70" zoomScaleSheetLayoutView="100" workbookViewId="0">
      <selection activeCell="G58" sqref="G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120">
        <v>3949</v>
      </c>
      <c r="G55" s="120">
        <v>4983</v>
      </c>
      <c r="H55" s="121">
        <v>5629</v>
      </c>
    </row>
    <row r="56" spans="2:8" ht="52.5" customHeight="1" x14ac:dyDescent="0.15">
      <c r="B56" s="122"/>
      <c r="C56" s="1198" t="s">
        <v>47</v>
      </c>
      <c r="D56" s="1198"/>
      <c r="E56" s="1199"/>
      <c r="F56" s="123">
        <v>3250</v>
      </c>
      <c r="G56" s="123">
        <v>3434</v>
      </c>
      <c r="H56" s="124">
        <v>498</v>
      </c>
    </row>
    <row r="57" spans="2:8" ht="53.25" customHeight="1" x14ac:dyDescent="0.15">
      <c r="B57" s="122"/>
      <c r="C57" s="1200" t="s">
        <v>48</v>
      </c>
      <c r="D57" s="1200"/>
      <c r="E57" s="1201"/>
      <c r="F57" s="125">
        <v>838</v>
      </c>
      <c r="G57" s="125">
        <v>2235</v>
      </c>
      <c r="H57" s="126">
        <v>3441</v>
      </c>
    </row>
    <row r="58" spans="2:8" ht="45.75" customHeight="1" x14ac:dyDescent="0.15">
      <c r="B58" s="127"/>
      <c r="C58" s="1188" t="s">
        <v>553</v>
      </c>
      <c r="D58" s="1189"/>
      <c r="E58" s="1190"/>
      <c r="F58" s="128">
        <v>400</v>
      </c>
      <c r="G58" s="128">
        <v>1060</v>
      </c>
      <c r="H58" s="129">
        <v>1630</v>
      </c>
    </row>
    <row r="59" spans="2:8" ht="45.75" customHeight="1" x14ac:dyDescent="0.15">
      <c r="B59" s="127"/>
      <c r="C59" s="1188" t="s">
        <v>554</v>
      </c>
      <c r="D59" s="1189"/>
      <c r="E59" s="1190"/>
      <c r="F59" s="128" t="s">
        <v>552</v>
      </c>
      <c r="G59" s="128">
        <v>698</v>
      </c>
      <c r="H59" s="129">
        <v>1313</v>
      </c>
    </row>
    <row r="60" spans="2:8" ht="45.75" customHeight="1" x14ac:dyDescent="0.15">
      <c r="B60" s="127"/>
      <c r="C60" s="1188" t="s">
        <v>555</v>
      </c>
      <c r="D60" s="1189"/>
      <c r="E60" s="1190"/>
      <c r="F60" s="128" t="s">
        <v>552</v>
      </c>
      <c r="G60" s="128">
        <v>300</v>
      </c>
      <c r="H60" s="129">
        <v>334</v>
      </c>
    </row>
    <row r="61" spans="2:8" ht="45.75" customHeight="1" x14ac:dyDescent="0.15">
      <c r="B61" s="127"/>
      <c r="C61" s="1188" t="s">
        <v>557</v>
      </c>
      <c r="D61" s="1189"/>
      <c r="E61" s="1190"/>
      <c r="F61" s="128">
        <v>114</v>
      </c>
      <c r="G61" s="128">
        <v>89</v>
      </c>
      <c r="H61" s="129">
        <v>89</v>
      </c>
    </row>
    <row r="62" spans="2:8" ht="45.75" customHeight="1" thickBot="1" x14ac:dyDescent="0.2">
      <c r="B62" s="130"/>
      <c r="C62" s="1191" t="s">
        <v>556</v>
      </c>
      <c r="D62" s="1192"/>
      <c r="E62" s="1193"/>
      <c r="F62" s="131">
        <v>81</v>
      </c>
      <c r="G62" s="131">
        <v>73</v>
      </c>
      <c r="H62" s="132">
        <v>66</v>
      </c>
    </row>
    <row r="63" spans="2:8" ht="52.5" customHeight="1" thickBot="1" x14ac:dyDescent="0.2">
      <c r="B63" s="133"/>
      <c r="C63" s="1194" t="s">
        <v>49</v>
      </c>
      <c r="D63" s="1194"/>
      <c r="E63" s="1195"/>
      <c r="F63" s="134">
        <v>8037</v>
      </c>
      <c r="G63" s="134">
        <v>10652</v>
      </c>
      <c r="H63" s="135">
        <v>9568</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sheetData>
  <sheetProtection algorithmName="SHA-512" hashValue="V7vuwHqzTpHRUfqRObLt2i6qMdWJOQWi7HnmjbWAkaNFYW7Q55CJPzKHqdYRTe6fRtmBNvunrTv2pfaIWjw93Q==" saltValue="8eDjewDwoQ10Q53HmfmW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97307</v>
      </c>
      <c r="E3" s="154"/>
      <c r="F3" s="155">
        <v>62383</v>
      </c>
      <c r="G3" s="156"/>
      <c r="H3" s="157"/>
    </row>
    <row r="4" spans="1:8" x14ac:dyDescent="0.15">
      <c r="A4" s="158"/>
      <c r="B4" s="159"/>
      <c r="C4" s="160"/>
      <c r="D4" s="161">
        <v>63197</v>
      </c>
      <c r="E4" s="162"/>
      <c r="F4" s="163">
        <v>35325</v>
      </c>
      <c r="G4" s="164"/>
      <c r="H4" s="165"/>
    </row>
    <row r="5" spans="1:8" x14ac:dyDescent="0.15">
      <c r="A5" s="146" t="s">
        <v>520</v>
      </c>
      <c r="B5" s="151"/>
      <c r="C5" s="152"/>
      <c r="D5" s="153">
        <v>180137</v>
      </c>
      <c r="E5" s="154"/>
      <c r="F5" s="155">
        <v>63812</v>
      </c>
      <c r="G5" s="156"/>
      <c r="H5" s="157"/>
    </row>
    <row r="6" spans="1:8" x14ac:dyDescent="0.15">
      <c r="A6" s="158"/>
      <c r="B6" s="159"/>
      <c r="C6" s="160"/>
      <c r="D6" s="161">
        <v>36759</v>
      </c>
      <c r="E6" s="162"/>
      <c r="F6" s="163">
        <v>33848</v>
      </c>
      <c r="G6" s="164"/>
      <c r="H6" s="165"/>
    </row>
    <row r="7" spans="1:8" x14ac:dyDescent="0.15">
      <c r="A7" s="146" t="s">
        <v>521</v>
      </c>
      <c r="B7" s="151"/>
      <c r="C7" s="152"/>
      <c r="D7" s="153">
        <v>164851</v>
      </c>
      <c r="E7" s="154"/>
      <c r="F7" s="155">
        <v>54225</v>
      </c>
      <c r="G7" s="156"/>
      <c r="H7" s="157"/>
    </row>
    <row r="8" spans="1:8" x14ac:dyDescent="0.15">
      <c r="A8" s="158"/>
      <c r="B8" s="159"/>
      <c r="C8" s="160"/>
      <c r="D8" s="161">
        <v>92303</v>
      </c>
      <c r="E8" s="162"/>
      <c r="F8" s="163">
        <v>27337</v>
      </c>
      <c r="G8" s="164"/>
      <c r="H8" s="165"/>
    </row>
    <row r="9" spans="1:8" x14ac:dyDescent="0.15">
      <c r="A9" s="146" t="s">
        <v>522</v>
      </c>
      <c r="B9" s="151"/>
      <c r="C9" s="152"/>
      <c r="D9" s="153">
        <v>57604</v>
      </c>
      <c r="E9" s="154"/>
      <c r="F9" s="155">
        <v>54016</v>
      </c>
      <c r="G9" s="156"/>
      <c r="H9" s="157"/>
    </row>
    <row r="10" spans="1:8" x14ac:dyDescent="0.15">
      <c r="A10" s="158"/>
      <c r="B10" s="159"/>
      <c r="C10" s="160"/>
      <c r="D10" s="161">
        <v>51456</v>
      </c>
      <c r="E10" s="162"/>
      <c r="F10" s="163">
        <v>28078</v>
      </c>
      <c r="G10" s="164"/>
      <c r="H10" s="165"/>
    </row>
    <row r="11" spans="1:8" x14ac:dyDescent="0.15">
      <c r="A11" s="146" t="s">
        <v>523</v>
      </c>
      <c r="B11" s="151"/>
      <c r="C11" s="152"/>
      <c r="D11" s="153">
        <v>43118</v>
      </c>
      <c r="E11" s="154"/>
      <c r="F11" s="155">
        <v>52786</v>
      </c>
      <c r="G11" s="156"/>
      <c r="H11" s="157"/>
    </row>
    <row r="12" spans="1:8" x14ac:dyDescent="0.15">
      <c r="A12" s="158"/>
      <c r="B12" s="159"/>
      <c r="C12" s="166"/>
      <c r="D12" s="161">
        <v>24934</v>
      </c>
      <c r="E12" s="162"/>
      <c r="F12" s="163">
        <v>28742</v>
      </c>
      <c r="G12" s="164"/>
      <c r="H12" s="165"/>
    </row>
    <row r="13" spans="1:8" x14ac:dyDescent="0.15">
      <c r="A13" s="146"/>
      <c r="B13" s="151"/>
      <c r="C13" s="152"/>
      <c r="D13" s="153">
        <v>108603</v>
      </c>
      <c r="E13" s="154"/>
      <c r="F13" s="155">
        <v>57444</v>
      </c>
      <c r="G13" s="167"/>
      <c r="H13" s="157"/>
    </row>
    <row r="14" spans="1:8" x14ac:dyDescent="0.15">
      <c r="A14" s="158"/>
      <c r="B14" s="159"/>
      <c r="C14" s="160"/>
      <c r="D14" s="161">
        <v>53730</v>
      </c>
      <c r="E14" s="162"/>
      <c r="F14" s="163">
        <v>30666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3.26</v>
      </c>
      <c r="C19" s="168">
        <f>ROUND(VALUE(SUBSTITUTE(実質収支比率等に係る経年分析!G$48,"▲","-")),2)</f>
        <v>5.24</v>
      </c>
      <c r="D19" s="168">
        <f>ROUND(VALUE(SUBSTITUTE(実質収支比率等に係る経年分析!H$48,"▲","-")),2)</f>
        <v>9.3000000000000007</v>
      </c>
      <c r="E19" s="168">
        <f>ROUND(VALUE(SUBSTITUTE(実質収支比率等に係る経年分析!I$48,"▲","-")),2)</f>
        <v>5.96</v>
      </c>
      <c r="F19" s="168">
        <f>ROUND(VALUE(SUBSTITUTE(実質収支比率等に係る経年分析!J$48,"▲","-")),2)</f>
        <v>4.59</v>
      </c>
    </row>
    <row r="20" spans="1:11" x14ac:dyDescent="0.15">
      <c r="A20" s="168" t="s">
        <v>53</v>
      </c>
      <c r="B20" s="168">
        <f>ROUND(VALUE(SUBSTITUTE(実質収支比率等に係る経年分析!F$47,"▲","-")),2)</f>
        <v>15.73</v>
      </c>
      <c r="C20" s="168">
        <f>ROUND(VALUE(SUBSTITUTE(実質収支比率等に係る経年分析!G$47,"▲","-")),2)</f>
        <v>16.71</v>
      </c>
      <c r="D20" s="168">
        <f>ROUND(VALUE(SUBSTITUTE(実質収支比率等に係る経年分析!H$47,"▲","-")),2)</f>
        <v>17.77</v>
      </c>
      <c r="E20" s="168">
        <f>ROUND(VALUE(SUBSTITUTE(実質収支比率等に係る経年分析!I$47,"▲","-")),2)</f>
        <v>22.99</v>
      </c>
      <c r="F20" s="168">
        <f>ROUND(VALUE(SUBSTITUTE(実質収支比率等に係る経年分析!J$47,"▲","-")),2)</f>
        <v>25.47</v>
      </c>
    </row>
    <row r="21" spans="1:11" x14ac:dyDescent="0.15">
      <c r="A21" s="168" t="s">
        <v>54</v>
      </c>
      <c r="B21" s="168">
        <f>IF(ISNUMBER(VALUE(SUBSTITUTE(実質収支比率等に係る経年分析!F$49,"▲","-"))),ROUND(VALUE(SUBSTITUTE(実質収支比率等に係る経年分析!F$49,"▲","-")),2),NA())</f>
        <v>3.22</v>
      </c>
      <c r="C21" s="168">
        <f>IF(ISNUMBER(VALUE(SUBSTITUTE(実質収支比率等に係る経年分析!G$49,"▲","-"))),ROUND(VALUE(SUBSTITUTE(実質収支比率等に係る経年分析!G$49,"▲","-")),2),NA())</f>
        <v>3.68</v>
      </c>
      <c r="D21" s="168">
        <f>IF(ISNUMBER(VALUE(SUBSTITUTE(実質収支比率等に係る経年分析!H$49,"▲","-"))),ROUND(VALUE(SUBSTITUTE(実質収支比率等に係る経年分析!H$49,"▲","-")),2),NA())</f>
        <v>6.08</v>
      </c>
      <c r="E21" s="168">
        <f>IF(ISNUMBER(VALUE(SUBSTITUTE(実質収支比率等に係る経年分析!I$49,"▲","-"))),ROUND(VALUE(SUBSTITUTE(実質収支比率等に係る経年分析!I$49,"▲","-")),2),NA())</f>
        <v>1.19</v>
      </c>
      <c r="F21" s="168">
        <f>IF(ISNUMBER(VALUE(SUBSTITUTE(実質収支比率等に係る経年分析!J$49,"▲","-"))),ROUND(VALUE(SUBSTITUTE(実質収支比率等に係る経年分析!J$49,"▲","-")),2),NA())</f>
        <v>1.67</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0.24</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工業用水道事業会計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0.04</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0.04</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0.03</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0.03</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0.03</v>
      </c>
    </row>
    <row r="30" spans="1:11" x14ac:dyDescent="0.15">
      <c r="A30" s="169" t="str">
        <f>IF(連結実質赤字比率に係る赤字・黒字の構成分析!C$40="",NA(),連結実質赤字比率に係る赤字・黒字の構成分析!C$40)</f>
        <v>国民健康保険事業特別会計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0.68</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0.75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0.53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0.06</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0.08</v>
      </c>
    </row>
    <row r="31" spans="1:11" x14ac:dyDescent="0.15">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0.14000000000000001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0.17</v>
      </c>
    </row>
    <row r="32" spans="1:11" x14ac:dyDescent="0.15">
      <c r="A32" s="169" t="str">
        <f>IF(連結実質赤字比率に係る赤字・黒字の構成分析!C$38="",NA(),連結実質赤字比率に係る赤字・黒字の構成分析!C$38)</f>
        <v>介護保険事業特別会計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0.57999999999999996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0.84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0.85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0.61</v>
      </c>
    </row>
    <row r="33" spans="1:16" x14ac:dyDescent="0.15">
      <c r="A33" s="169" t="str">
        <f>IF(連結実質赤字比率に係る赤字・黒字の構成分析!C$37="",NA(),連結実質赤字比率に係る赤字・黒字の構成分析!C$37)</f>
        <v>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5.57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4.71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3.45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2.62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2.71</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3.08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3.24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3.01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2.81</v>
      </c>
    </row>
    <row r="35" spans="1:16" x14ac:dyDescent="0.15">
      <c r="A35" s="169" t="str">
        <f>IF(連結実質赤字比率に係る赤字・黒字の構成分析!C$35="",NA(),連結実質赤字比率に係る赤字・黒字の構成分析!C$35)</f>
        <v>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2.77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2.77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3.42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4.83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4.58</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3.26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5.24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9.0500000000000007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5.95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4.59</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4234</v>
      </c>
      <c r="E42" s="170"/>
      <c r="F42" s="170"/>
      <c r="G42" s="170">
        <f>'実質公債費比率（分子）の構造'!L$52</f>
        <v>4257</v>
      </c>
      <c r="H42" s="170"/>
      <c r="I42" s="170"/>
      <c r="J42" s="170">
        <f>'実質公債費比率（分子）の構造'!M$52</f>
        <v>4216</v>
      </c>
      <c r="K42" s="170"/>
      <c r="L42" s="170"/>
      <c r="M42" s="170">
        <f>'実質公債費比率（分子）の構造'!N$52</f>
        <v>4196</v>
      </c>
      <c r="N42" s="170"/>
      <c r="O42" s="170"/>
      <c r="P42" s="170">
        <f>'実質公債費比率（分子）の構造'!O$52</f>
        <v>7265</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2156</v>
      </c>
      <c r="C46" s="170"/>
      <c r="D46" s="170"/>
      <c r="E46" s="170">
        <f>'実質公債費比率（分子）の構造'!L$48</f>
        <v>2087</v>
      </c>
      <c r="F46" s="170"/>
      <c r="G46" s="170"/>
      <c r="H46" s="170">
        <f>'実質公債費比率（分子）の構造'!M$48</f>
        <v>2039</v>
      </c>
      <c r="I46" s="170"/>
      <c r="J46" s="170"/>
      <c r="K46" s="170">
        <f>'実質公債費比率（分子）の構造'!N$48</f>
        <v>1981</v>
      </c>
      <c r="L46" s="170"/>
      <c r="M46" s="170"/>
      <c r="N46" s="170">
        <f>'実質公債費比率（分子）の構造'!O$48</f>
        <v>1861</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2805</v>
      </c>
      <c r="C49" s="170"/>
      <c r="D49" s="170"/>
      <c r="E49" s="170">
        <f>'実質公債費比率（分子）の構造'!L$45</f>
        <v>2938</v>
      </c>
      <c r="F49" s="170"/>
      <c r="G49" s="170"/>
      <c r="H49" s="170">
        <f>'実質公債費比率（分子）の構造'!M$45</f>
        <v>3090</v>
      </c>
      <c r="I49" s="170"/>
      <c r="J49" s="170"/>
      <c r="K49" s="170">
        <f>'実質公債費比率（分子）の構造'!N$45</f>
        <v>3216</v>
      </c>
      <c r="L49" s="170"/>
      <c r="M49" s="170"/>
      <c r="N49" s="170">
        <f>'実質公債費比率（分子）の構造'!O$45</f>
        <v>6453</v>
      </c>
      <c r="O49" s="170"/>
      <c r="P49" s="170"/>
    </row>
    <row r="50" spans="1:16" x14ac:dyDescent="0.15">
      <c r="A50" s="170" t="s">
        <v>67</v>
      </c>
      <c r="B50" s="170" t="e">
        <f>NA()</f>
        <v>#N/A</v>
      </c>
      <c r="C50" s="170">
        <f>IF(ISNUMBER('実質公債費比率（分子）の構造'!K$53),'実質公債費比率（分子）の構造'!K$53,NA())</f>
        <v>727</v>
      </c>
      <c r="D50" s="170" t="e">
        <f>NA()</f>
        <v>#N/A</v>
      </c>
      <c r="E50" s="170" t="e">
        <f>NA()</f>
        <v>#N/A</v>
      </c>
      <c r="F50" s="170">
        <f>IF(ISNUMBER('実質公債費比率（分子）の構造'!L$53),'実質公債費比率（分子）の構造'!L$53,NA())</f>
        <v>768</v>
      </c>
      <c r="G50" s="170" t="e">
        <f>NA()</f>
        <v>#N/A</v>
      </c>
      <c r="H50" s="170" t="e">
        <f>NA()</f>
        <v>#N/A</v>
      </c>
      <c r="I50" s="170">
        <f>IF(ISNUMBER('実質公債費比率（分子）の構造'!M$53),'実質公債費比率（分子）の構造'!M$53,NA())</f>
        <v>913</v>
      </c>
      <c r="J50" s="170" t="e">
        <f>NA()</f>
        <v>#N/A</v>
      </c>
      <c r="K50" s="170" t="e">
        <f>NA()</f>
        <v>#N/A</v>
      </c>
      <c r="L50" s="170">
        <f>IF(ISNUMBER('実質公債費比率（分子）の構造'!N$53),'実質公債費比率（分子）の構造'!N$53,NA())</f>
        <v>1001</v>
      </c>
      <c r="M50" s="170" t="e">
        <f>NA()</f>
        <v>#N/A</v>
      </c>
      <c r="N50" s="170" t="e">
        <f>NA()</f>
        <v>#N/A</v>
      </c>
      <c r="O50" s="170">
        <f>IF(ISNUMBER('実質公債費比率（分子）の構造'!O$53),'実質公債費比率（分子）の構造'!O$53,NA())</f>
        <v>1049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37975</v>
      </c>
      <c r="E56" s="169"/>
      <c r="F56" s="169"/>
      <c r="G56" s="169">
        <f>'将来負担比率（分子）の構造'!J$52</f>
        <v>36968</v>
      </c>
      <c r="H56" s="169"/>
      <c r="I56" s="169"/>
      <c r="J56" s="169">
        <f>'将来負担比率（分子）の構造'!K$52</f>
        <v>37871</v>
      </c>
      <c r="K56" s="169"/>
      <c r="L56" s="169"/>
      <c r="M56" s="169">
        <f>'将来負担比率（分子）の構造'!L$52</f>
        <v>37198</v>
      </c>
      <c r="N56" s="169"/>
      <c r="O56" s="169"/>
      <c r="P56" s="169">
        <f>'将来負担比率（分子）の構造'!M$52</f>
        <v>35744</v>
      </c>
    </row>
    <row r="57" spans="1:16" x14ac:dyDescent="0.15">
      <c r="A57" s="169" t="s">
        <v>42</v>
      </c>
      <c r="B57" s="169"/>
      <c r="C57" s="169"/>
      <c r="D57" s="169">
        <f>'将来負担比率（分子）の構造'!I$51</f>
        <v>11032</v>
      </c>
      <c r="E57" s="169"/>
      <c r="F57" s="169"/>
      <c r="G57" s="169">
        <f>'将来負担比率（分子）の構造'!J$51</f>
        <v>11071</v>
      </c>
      <c r="H57" s="169"/>
      <c r="I57" s="169"/>
      <c r="J57" s="169">
        <f>'将来負担比率（分子）の構造'!K$51</f>
        <v>10326</v>
      </c>
      <c r="K57" s="169"/>
      <c r="L57" s="169"/>
      <c r="M57" s="169">
        <f>'将来負担比率（分子）の構造'!L$51</f>
        <v>9325</v>
      </c>
      <c r="N57" s="169"/>
      <c r="O57" s="169"/>
      <c r="P57" s="169">
        <f>'将来負担比率（分子）の構造'!M$51</f>
        <v>8738</v>
      </c>
    </row>
    <row r="58" spans="1:16" x14ac:dyDescent="0.15">
      <c r="A58" s="169" t="s">
        <v>41</v>
      </c>
      <c r="B58" s="169"/>
      <c r="C58" s="169"/>
      <c r="D58" s="169">
        <f>'将来負担比率（分子）の構造'!I$50</f>
        <v>8066</v>
      </c>
      <c r="E58" s="169"/>
      <c r="F58" s="169"/>
      <c r="G58" s="169">
        <f>'将来負担比率（分子）の構造'!J$50</f>
        <v>8817</v>
      </c>
      <c r="H58" s="169"/>
      <c r="I58" s="169"/>
      <c r="J58" s="169">
        <f>'将来負担比率（分子）の構造'!K$50</f>
        <v>9632</v>
      </c>
      <c r="K58" s="169"/>
      <c r="L58" s="169"/>
      <c r="M58" s="169">
        <f>'将来負担比率（分子）の構造'!L$50</f>
        <v>11810</v>
      </c>
      <c r="N58" s="169"/>
      <c r="O58" s="169"/>
      <c r="P58" s="169">
        <f>'将来負担比率（分子）の構造'!M$50</f>
        <v>10269</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6424</v>
      </c>
      <c r="C62" s="169"/>
      <c r="D62" s="169"/>
      <c r="E62" s="169">
        <f>'将来負担比率（分子）の構造'!J$45</f>
        <v>6487</v>
      </c>
      <c r="F62" s="169"/>
      <c r="G62" s="169"/>
      <c r="H62" s="169">
        <f>'将来負担比率（分子）の構造'!K$45</f>
        <v>6180</v>
      </c>
      <c r="I62" s="169"/>
      <c r="J62" s="169"/>
      <c r="K62" s="169">
        <f>'将来負担比率（分子）の構造'!L$45</f>
        <v>5972</v>
      </c>
      <c r="L62" s="169"/>
      <c r="M62" s="169"/>
      <c r="N62" s="169">
        <f>'将来負担比率（分子）の構造'!M$45</f>
        <v>5857</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23124</v>
      </c>
      <c r="C64" s="169"/>
      <c r="D64" s="169"/>
      <c r="E64" s="169">
        <f>'将来負担比率（分子）の構造'!J$43</f>
        <v>21852</v>
      </c>
      <c r="F64" s="169"/>
      <c r="G64" s="169"/>
      <c r="H64" s="169">
        <f>'将来負担比率（分子）の構造'!K$43</f>
        <v>19899</v>
      </c>
      <c r="I64" s="169"/>
      <c r="J64" s="169"/>
      <c r="K64" s="169">
        <f>'将来負担比率（分子）の構造'!L$43</f>
        <v>17915</v>
      </c>
      <c r="L64" s="169"/>
      <c r="M64" s="169"/>
      <c r="N64" s="169">
        <f>'将来負担比率（分子）の構造'!M$43</f>
        <v>16664</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39005</v>
      </c>
      <c r="C66" s="169"/>
      <c r="D66" s="169"/>
      <c r="E66" s="169">
        <f>'将来負担比率（分子）の構造'!J$41</f>
        <v>41314</v>
      </c>
      <c r="F66" s="169"/>
      <c r="G66" s="169"/>
      <c r="H66" s="169">
        <f>'将来負担比率（分子）の構造'!K$41</f>
        <v>45557</v>
      </c>
      <c r="I66" s="169"/>
      <c r="J66" s="169"/>
      <c r="K66" s="169">
        <f>'将来負担比率（分子）の構造'!L$41</f>
        <v>45742</v>
      </c>
      <c r="L66" s="169"/>
      <c r="M66" s="169"/>
      <c r="N66" s="169">
        <f>'将来負担比率（分子）の構造'!M$41</f>
        <v>42034</v>
      </c>
      <c r="O66" s="169"/>
      <c r="P66" s="169"/>
    </row>
    <row r="67" spans="1:16" x14ac:dyDescent="0.15">
      <c r="A67" s="169" t="s">
        <v>71</v>
      </c>
      <c r="B67" s="169" t="e">
        <f>NA()</f>
        <v>#N/A</v>
      </c>
      <c r="C67" s="169">
        <f>IF(ISNUMBER('将来負担比率（分子）の構造'!I$53), IF('将来負担比率（分子）の構造'!I$53 &lt; 0, 0, '将来負担比率（分子）の構造'!I$53), NA())</f>
        <v>11481</v>
      </c>
      <c r="D67" s="169" t="e">
        <f>NA()</f>
        <v>#N/A</v>
      </c>
      <c r="E67" s="169" t="e">
        <f>NA()</f>
        <v>#N/A</v>
      </c>
      <c r="F67" s="169">
        <f>IF(ISNUMBER('将来負担比率（分子）の構造'!J$53), IF('将来負担比率（分子）の構造'!J$53 &lt; 0, 0, '将来負担比率（分子）の構造'!J$53), NA())</f>
        <v>12797</v>
      </c>
      <c r="G67" s="169" t="e">
        <f>NA()</f>
        <v>#N/A</v>
      </c>
      <c r="H67" s="169" t="e">
        <f>NA()</f>
        <v>#N/A</v>
      </c>
      <c r="I67" s="169">
        <f>IF(ISNUMBER('将来負担比率（分子）の構造'!K$53), IF('将来負担比率（分子）の構造'!K$53 &lt; 0, 0, '将来負担比率（分子）の構造'!K$53), NA())</f>
        <v>13807</v>
      </c>
      <c r="J67" s="169" t="e">
        <f>NA()</f>
        <v>#N/A</v>
      </c>
      <c r="K67" s="169" t="e">
        <f>NA()</f>
        <v>#N/A</v>
      </c>
      <c r="L67" s="169">
        <f>IF(ISNUMBER('将来負担比率（分子）の構造'!L$53), IF('将来負担比率（分子）の構造'!L$53 &lt; 0, 0, '将来負担比率（分子）の構造'!L$53), NA())</f>
        <v>11296</v>
      </c>
      <c r="M67" s="169" t="e">
        <f>NA()</f>
        <v>#N/A</v>
      </c>
      <c r="N67" s="169" t="e">
        <f>NA()</f>
        <v>#N/A</v>
      </c>
      <c r="O67" s="169">
        <f>IF(ISNUMBER('将来負担比率（分子）の構造'!M$53), IF('将来負担比率（分子）の構造'!M$53 &lt; 0, 0, '将来負担比率（分子）の構造'!M$53), NA())</f>
        <v>9805</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3949</v>
      </c>
      <c r="C72" s="173">
        <f>基金残高に係る経年分析!G55</f>
        <v>4983</v>
      </c>
      <c r="D72" s="173">
        <f>基金残高に係る経年分析!H55</f>
        <v>5629</v>
      </c>
    </row>
    <row r="73" spans="1:16" x14ac:dyDescent="0.15">
      <c r="A73" s="172" t="s">
        <v>74</v>
      </c>
      <c r="B73" s="173">
        <f>基金残高に係る経年分析!F56</f>
        <v>3250</v>
      </c>
      <c r="C73" s="173">
        <f>基金残高に係る経年分析!G56</f>
        <v>3434</v>
      </c>
      <c r="D73" s="173">
        <f>基金残高に係る経年分析!H56</f>
        <v>498</v>
      </c>
    </row>
    <row r="74" spans="1:16" x14ac:dyDescent="0.15">
      <c r="A74" s="172" t="s">
        <v>75</v>
      </c>
      <c r="B74" s="173">
        <f>基金残高に係る経年分析!F57</f>
        <v>838</v>
      </c>
      <c r="C74" s="173">
        <f>基金残高に係る経年分析!G57</f>
        <v>2235</v>
      </c>
      <c r="D74" s="173">
        <f>基金残高に係る経年分析!H57</f>
        <v>3441</v>
      </c>
    </row>
  </sheetData>
  <sheetProtection algorithmName="SHA-512" hashValue="YvYvTDUARcgJt+B9TVtsppoh07kinASTmemGxA7OnC4VYL1fKZX0UGBwhANKsZyi9MQVpIzA5iEmLqWhfae1sA==" saltValue="LyWDSZdmRdZ2fMjHTKTc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16622353</v>
      </c>
      <c r="S5" s="664"/>
      <c r="T5" s="664"/>
      <c r="U5" s="664"/>
      <c r="V5" s="664"/>
      <c r="W5" s="664"/>
      <c r="X5" s="664"/>
      <c r="Y5" s="689"/>
      <c r="Z5" s="702">
        <v>37.299999999999997</v>
      </c>
      <c r="AA5" s="702"/>
      <c r="AB5" s="702"/>
      <c r="AC5" s="702"/>
      <c r="AD5" s="703">
        <v>15273948</v>
      </c>
      <c r="AE5" s="703"/>
      <c r="AF5" s="703"/>
      <c r="AG5" s="703"/>
      <c r="AH5" s="703"/>
      <c r="AI5" s="703"/>
      <c r="AJ5" s="703"/>
      <c r="AK5" s="703"/>
      <c r="AL5" s="690">
        <v>68.3</v>
      </c>
      <c r="AM5" s="672"/>
      <c r="AN5" s="672"/>
      <c r="AO5" s="691"/>
      <c r="AP5" s="666" t="s">
        <v>216</v>
      </c>
      <c r="AQ5" s="667"/>
      <c r="AR5" s="667"/>
      <c r="AS5" s="667"/>
      <c r="AT5" s="667"/>
      <c r="AU5" s="667"/>
      <c r="AV5" s="667"/>
      <c r="AW5" s="667"/>
      <c r="AX5" s="667"/>
      <c r="AY5" s="667"/>
      <c r="AZ5" s="667"/>
      <c r="BA5" s="667"/>
      <c r="BB5" s="667"/>
      <c r="BC5" s="667"/>
      <c r="BD5" s="667"/>
      <c r="BE5" s="667"/>
      <c r="BF5" s="668"/>
      <c r="BG5" s="608">
        <v>15273948</v>
      </c>
      <c r="BH5" s="609"/>
      <c r="BI5" s="609"/>
      <c r="BJ5" s="609"/>
      <c r="BK5" s="609"/>
      <c r="BL5" s="609"/>
      <c r="BM5" s="609"/>
      <c r="BN5" s="610"/>
      <c r="BO5" s="646">
        <v>91.9</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204993</v>
      </c>
      <c r="S6" s="609"/>
      <c r="T6" s="609"/>
      <c r="U6" s="609"/>
      <c r="V6" s="609"/>
      <c r="W6" s="609"/>
      <c r="X6" s="609"/>
      <c r="Y6" s="610"/>
      <c r="Z6" s="646">
        <v>0.5</v>
      </c>
      <c r="AA6" s="646"/>
      <c r="AB6" s="646"/>
      <c r="AC6" s="646"/>
      <c r="AD6" s="647">
        <v>204993</v>
      </c>
      <c r="AE6" s="647"/>
      <c r="AF6" s="647"/>
      <c r="AG6" s="647"/>
      <c r="AH6" s="647"/>
      <c r="AI6" s="647"/>
      <c r="AJ6" s="647"/>
      <c r="AK6" s="647"/>
      <c r="AL6" s="611">
        <v>0.9</v>
      </c>
      <c r="AM6" s="612"/>
      <c r="AN6" s="612"/>
      <c r="AO6" s="648"/>
      <c r="AP6" s="605" t="s">
        <v>221</v>
      </c>
      <c r="AQ6" s="606"/>
      <c r="AR6" s="606"/>
      <c r="AS6" s="606"/>
      <c r="AT6" s="606"/>
      <c r="AU6" s="606"/>
      <c r="AV6" s="606"/>
      <c r="AW6" s="606"/>
      <c r="AX6" s="606"/>
      <c r="AY6" s="606"/>
      <c r="AZ6" s="606"/>
      <c r="BA6" s="606"/>
      <c r="BB6" s="606"/>
      <c r="BC6" s="606"/>
      <c r="BD6" s="606"/>
      <c r="BE6" s="606"/>
      <c r="BF6" s="607"/>
      <c r="BG6" s="608">
        <v>15273948</v>
      </c>
      <c r="BH6" s="609"/>
      <c r="BI6" s="609"/>
      <c r="BJ6" s="609"/>
      <c r="BK6" s="609"/>
      <c r="BL6" s="609"/>
      <c r="BM6" s="609"/>
      <c r="BN6" s="610"/>
      <c r="BO6" s="646">
        <v>91.9</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310912</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310912</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6576</v>
      </c>
      <c r="S7" s="609"/>
      <c r="T7" s="609"/>
      <c r="U7" s="609"/>
      <c r="V7" s="609"/>
      <c r="W7" s="609"/>
      <c r="X7" s="609"/>
      <c r="Y7" s="610"/>
      <c r="Z7" s="646">
        <v>0</v>
      </c>
      <c r="AA7" s="646"/>
      <c r="AB7" s="646"/>
      <c r="AC7" s="646"/>
      <c r="AD7" s="647">
        <v>6576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5516994</v>
      </c>
      <c r="BH7" s="609"/>
      <c r="BI7" s="609"/>
      <c r="BJ7" s="609"/>
      <c r="BK7" s="609"/>
      <c r="BL7" s="609"/>
      <c r="BM7" s="609"/>
      <c r="BN7" s="610"/>
      <c r="BO7" s="646">
        <v>33.200000000000003</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5067999</v>
      </c>
      <c r="CS7" s="609"/>
      <c r="CT7" s="609"/>
      <c r="CU7" s="609"/>
      <c r="CV7" s="609"/>
      <c r="CW7" s="609"/>
      <c r="CX7" s="609"/>
      <c r="CY7" s="610"/>
      <c r="CZ7" s="646">
        <v>11.6</v>
      </c>
      <c r="DA7" s="646"/>
      <c r="DB7" s="646"/>
      <c r="DC7" s="646"/>
      <c r="DD7" s="614">
        <v>750760</v>
      </c>
      <c r="DE7" s="609"/>
      <c r="DF7" s="609"/>
      <c r="DG7" s="609"/>
      <c r="DH7" s="609"/>
      <c r="DI7" s="609"/>
      <c r="DJ7" s="609"/>
      <c r="DK7" s="609"/>
      <c r="DL7" s="609"/>
      <c r="DM7" s="609"/>
      <c r="DN7" s="609"/>
      <c r="DO7" s="609"/>
      <c r="DP7" s="610"/>
      <c r="DQ7" s="614">
        <v>4187971</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120488</v>
      </c>
      <c r="S8" s="609"/>
      <c r="T8" s="609"/>
      <c r="U8" s="609"/>
      <c r="V8" s="609"/>
      <c r="W8" s="609"/>
      <c r="X8" s="609"/>
      <c r="Y8" s="610"/>
      <c r="Z8" s="646">
        <v>0.3</v>
      </c>
      <c r="AA8" s="646"/>
      <c r="AB8" s="646"/>
      <c r="AC8" s="646"/>
      <c r="AD8" s="647">
        <v>120488</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152517</v>
      </c>
      <c r="BH8" s="609"/>
      <c r="BI8" s="609"/>
      <c r="BJ8" s="609"/>
      <c r="BK8" s="609"/>
      <c r="BL8" s="609"/>
      <c r="BM8" s="609"/>
      <c r="BN8" s="610"/>
      <c r="BO8" s="646">
        <v>0.9</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15899138</v>
      </c>
      <c r="CS8" s="609"/>
      <c r="CT8" s="609"/>
      <c r="CU8" s="609"/>
      <c r="CV8" s="609"/>
      <c r="CW8" s="609"/>
      <c r="CX8" s="609"/>
      <c r="CY8" s="610"/>
      <c r="CZ8" s="646">
        <v>36.5</v>
      </c>
      <c r="DA8" s="646"/>
      <c r="DB8" s="646"/>
      <c r="DC8" s="646"/>
      <c r="DD8" s="614">
        <v>535152</v>
      </c>
      <c r="DE8" s="609"/>
      <c r="DF8" s="609"/>
      <c r="DG8" s="609"/>
      <c r="DH8" s="609"/>
      <c r="DI8" s="609"/>
      <c r="DJ8" s="609"/>
      <c r="DK8" s="609"/>
      <c r="DL8" s="609"/>
      <c r="DM8" s="609"/>
      <c r="DN8" s="609"/>
      <c r="DO8" s="609"/>
      <c r="DP8" s="610"/>
      <c r="DQ8" s="614">
        <v>8450136</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128565</v>
      </c>
      <c r="S9" s="609"/>
      <c r="T9" s="609"/>
      <c r="U9" s="609"/>
      <c r="V9" s="609"/>
      <c r="W9" s="609"/>
      <c r="X9" s="609"/>
      <c r="Y9" s="610"/>
      <c r="Z9" s="646">
        <v>0.3</v>
      </c>
      <c r="AA9" s="646"/>
      <c r="AB9" s="646"/>
      <c r="AC9" s="646"/>
      <c r="AD9" s="647">
        <v>128565</v>
      </c>
      <c r="AE9" s="647"/>
      <c r="AF9" s="647"/>
      <c r="AG9" s="647"/>
      <c r="AH9" s="647"/>
      <c r="AI9" s="647"/>
      <c r="AJ9" s="647"/>
      <c r="AK9" s="647"/>
      <c r="AL9" s="611">
        <v>0.6</v>
      </c>
      <c r="AM9" s="612"/>
      <c r="AN9" s="612"/>
      <c r="AO9" s="648"/>
      <c r="AP9" s="605" t="s">
        <v>230</v>
      </c>
      <c r="AQ9" s="606"/>
      <c r="AR9" s="606"/>
      <c r="AS9" s="606"/>
      <c r="AT9" s="606"/>
      <c r="AU9" s="606"/>
      <c r="AV9" s="606"/>
      <c r="AW9" s="606"/>
      <c r="AX9" s="606"/>
      <c r="AY9" s="606"/>
      <c r="AZ9" s="606"/>
      <c r="BA9" s="606"/>
      <c r="BB9" s="606"/>
      <c r="BC9" s="606"/>
      <c r="BD9" s="606"/>
      <c r="BE9" s="606"/>
      <c r="BF9" s="607"/>
      <c r="BG9" s="608">
        <v>4363385</v>
      </c>
      <c r="BH9" s="609"/>
      <c r="BI9" s="609"/>
      <c r="BJ9" s="609"/>
      <c r="BK9" s="609"/>
      <c r="BL9" s="609"/>
      <c r="BM9" s="609"/>
      <c r="BN9" s="610"/>
      <c r="BO9" s="646">
        <v>26.3</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4564856</v>
      </c>
      <c r="CS9" s="609"/>
      <c r="CT9" s="609"/>
      <c r="CU9" s="609"/>
      <c r="CV9" s="609"/>
      <c r="CW9" s="609"/>
      <c r="CX9" s="609"/>
      <c r="CY9" s="610"/>
      <c r="CZ9" s="646">
        <v>10.5</v>
      </c>
      <c r="DA9" s="646"/>
      <c r="DB9" s="646"/>
      <c r="DC9" s="646"/>
      <c r="DD9" s="614">
        <v>11745</v>
      </c>
      <c r="DE9" s="609"/>
      <c r="DF9" s="609"/>
      <c r="DG9" s="609"/>
      <c r="DH9" s="609"/>
      <c r="DI9" s="609"/>
      <c r="DJ9" s="609"/>
      <c r="DK9" s="609"/>
      <c r="DL9" s="609"/>
      <c r="DM9" s="609"/>
      <c r="DN9" s="609"/>
      <c r="DO9" s="609"/>
      <c r="DP9" s="610"/>
      <c r="DQ9" s="614">
        <v>2566726</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273291</v>
      </c>
      <c r="BH10" s="609"/>
      <c r="BI10" s="609"/>
      <c r="BJ10" s="609"/>
      <c r="BK10" s="609"/>
      <c r="BL10" s="609"/>
      <c r="BM10" s="609"/>
      <c r="BN10" s="610"/>
      <c r="BO10" s="646">
        <v>1.6</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44442</v>
      </c>
      <c r="CS10" s="609"/>
      <c r="CT10" s="609"/>
      <c r="CU10" s="609"/>
      <c r="CV10" s="609"/>
      <c r="CW10" s="609"/>
      <c r="CX10" s="609"/>
      <c r="CY10" s="610"/>
      <c r="CZ10" s="646">
        <v>0.1</v>
      </c>
      <c r="DA10" s="646"/>
      <c r="DB10" s="646"/>
      <c r="DC10" s="646"/>
      <c r="DD10" s="614">
        <v>2299</v>
      </c>
      <c r="DE10" s="609"/>
      <c r="DF10" s="609"/>
      <c r="DG10" s="609"/>
      <c r="DH10" s="609"/>
      <c r="DI10" s="609"/>
      <c r="DJ10" s="609"/>
      <c r="DK10" s="609"/>
      <c r="DL10" s="609"/>
      <c r="DM10" s="609"/>
      <c r="DN10" s="609"/>
      <c r="DO10" s="609"/>
      <c r="DP10" s="610"/>
      <c r="DQ10" s="614">
        <v>44390</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2126194</v>
      </c>
      <c r="S11" s="609"/>
      <c r="T11" s="609"/>
      <c r="U11" s="609"/>
      <c r="V11" s="609"/>
      <c r="W11" s="609"/>
      <c r="X11" s="609"/>
      <c r="Y11" s="610"/>
      <c r="Z11" s="611">
        <v>4.8</v>
      </c>
      <c r="AA11" s="612"/>
      <c r="AB11" s="612"/>
      <c r="AC11" s="613"/>
      <c r="AD11" s="614">
        <v>2126194</v>
      </c>
      <c r="AE11" s="609"/>
      <c r="AF11" s="609"/>
      <c r="AG11" s="609"/>
      <c r="AH11" s="609"/>
      <c r="AI11" s="609"/>
      <c r="AJ11" s="609"/>
      <c r="AK11" s="610"/>
      <c r="AL11" s="611">
        <v>9.5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727801</v>
      </c>
      <c r="BH11" s="609"/>
      <c r="BI11" s="609"/>
      <c r="BJ11" s="609"/>
      <c r="BK11" s="609"/>
      <c r="BL11" s="609"/>
      <c r="BM11" s="609"/>
      <c r="BN11" s="610"/>
      <c r="BO11" s="646">
        <v>4.4000000000000004</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230571</v>
      </c>
      <c r="CS11" s="609"/>
      <c r="CT11" s="609"/>
      <c r="CU11" s="609"/>
      <c r="CV11" s="609"/>
      <c r="CW11" s="609"/>
      <c r="CX11" s="609"/>
      <c r="CY11" s="610"/>
      <c r="CZ11" s="646">
        <v>0.5</v>
      </c>
      <c r="DA11" s="646"/>
      <c r="DB11" s="646"/>
      <c r="DC11" s="646"/>
      <c r="DD11" s="614">
        <v>44339</v>
      </c>
      <c r="DE11" s="609"/>
      <c r="DF11" s="609"/>
      <c r="DG11" s="609"/>
      <c r="DH11" s="609"/>
      <c r="DI11" s="609"/>
      <c r="DJ11" s="609"/>
      <c r="DK11" s="609"/>
      <c r="DL11" s="609"/>
      <c r="DM11" s="609"/>
      <c r="DN11" s="609"/>
      <c r="DO11" s="609"/>
      <c r="DP11" s="610"/>
      <c r="DQ11" s="614">
        <v>191091</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8881313</v>
      </c>
      <c r="BH12" s="609"/>
      <c r="BI12" s="609"/>
      <c r="BJ12" s="609"/>
      <c r="BK12" s="609"/>
      <c r="BL12" s="609"/>
      <c r="BM12" s="609"/>
      <c r="BN12" s="610"/>
      <c r="BO12" s="646">
        <v>53.4</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867765</v>
      </c>
      <c r="CS12" s="609"/>
      <c r="CT12" s="609"/>
      <c r="CU12" s="609"/>
      <c r="CV12" s="609"/>
      <c r="CW12" s="609"/>
      <c r="CX12" s="609"/>
      <c r="CY12" s="610"/>
      <c r="CZ12" s="646">
        <v>2</v>
      </c>
      <c r="DA12" s="646"/>
      <c r="DB12" s="646"/>
      <c r="DC12" s="646"/>
      <c r="DD12" s="614" t="s">
        <v>122</v>
      </c>
      <c r="DE12" s="609"/>
      <c r="DF12" s="609"/>
      <c r="DG12" s="609"/>
      <c r="DH12" s="609"/>
      <c r="DI12" s="609"/>
      <c r="DJ12" s="609"/>
      <c r="DK12" s="609"/>
      <c r="DL12" s="609"/>
      <c r="DM12" s="609"/>
      <c r="DN12" s="609"/>
      <c r="DO12" s="609"/>
      <c r="DP12" s="610"/>
      <c r="DQ12" s="614">
        <v>441546</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8836497</v>
      </c>
      <c r="BH13" s="609"/>
      <c r="BI13" s="609"/>
      <c r="BJ13" s="609"/>
      <c r="BK13" s="609"/>
      <c r="BL13" s="609"/>
      <c r="BM13" s="609"/>
      <c r="BN13" s="610"/>
      <c r="BO13" s="646">
        <v>53.2</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5041154</v>
      </c>
      <c r="CS13" s="609"/>
      <c r="CT13" s="609"/>
      <c r="CU13" s="609"/>
      <c r="CV13" s="609"/>
      <c r="CW13" s="609"/>
      <c r="CX13" s="609"/>
      <c r="CY13" s="610"/>
      <c r="CZ13" s="646">
        <v>11.6</v>
      </c>
      <c r="DA13" s="646"/>
      <c r="DB13" s="646"/>
      <c r="DC13" s="646"/>
      <c r="DD13" s="614">
        <v>1572656</v>
      </c>
      <c r="DE13" s="609"/>
      <c r="DF13" s="609"/>
      <c r="DG13" s="609"/>
      <c r="DH13" s="609"/>
      <c r="DI13" s="609"/>
      <c r="DJ13" s="609"/>
      <c r="DK13" s="609"/>
      <c r="DL13" s="609"/>
      <c r="DM13" s="609"/>
      <c r="DN13" s="609"/>
      <c r="DO13" s="609"/>
      <c r="DP13" s="610"/>
      <c r="DQ13" s="614">
        <v>3565057</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2211</v>
      </c>
      <c r="S14" s="609"/>
      <c r="T14" s="609"/>
      <c r="U14" s="609"/>
      <c r="V14" s="609"/>
      <c r="W14" s="609"/>
      <c r="X14" s="609"/>
      <c r="Y14" s="610"/>
      <c r="Z14" s="646">
        <v>0</v>
      </c>
      <c r="AA14" s="646"/>
      <c r="AB14" s="646"/>
      <c r="AC14" s="646"/>
      <c r="AD14" s="647">
        <v>2211</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249339</v>
      </c>
      <c r="BH14" s="609"/>
      <c r="BI14" s="609"/>
      <c r="BJ14" s="609"/>
      <c r="BK14" s="609"/>
      <c r="BL14" s="609"/>
      <c r="BM14" s="609"/>
      <c r="BN14" s="610"/>
      <c r="BO14" s="646">
        <v>1.5</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1216138</v>
      </c>
      <c r="CS14" s="609"/>
      <c r="CT14" s="609"/>
      <c r="CU14" s="609"/>
      <c r="CV14" s="609"/>
      <c r="CW14" s="609"/>
      <c r="CX14" s="609"/>
      <c r="CY14" s="610"/>
      <c r="CZ14" s="646">
        <v>2.8</v>
      </c>
      <c r="DA14" s="646"/>
      <c r="DB14" s="646"/>
      <c r="DC14" s="646"/>
      <c r="DD14" s="614">
        <v>309770</v>
      </c>
      <c r="DE14" s="609"/>
      <c r="DF14" s="609"/>
      <c r="DG14" s="609"/>
      <c r="DH14" s="609"/>
      <c r="DI14" s="609"/>
      <c r="DJ14" s="609"/>
      <c r="DK14" s="609"/>
      <c r="DL14" s="609"/>
      <c r="DM14" s="609"/>
      <c r="DN14" s="609"/>
      <c r="DO14" s="609"/>
      <c r="DP14" s="610"/>
      <c r="DQ14" s="614">
        <v>944543</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626302</v>
      </c>
      <c r="BH15" s="609"/>
      <c r="BI15" s="609"/>
      <c r="BJ15" s="609"/>
      <c r="BK15" s="609"/>
      <c r="BL15" s="609"/>
      <c r="BM15" s="609"/>
      <c r="BN15" s="610"/>
      <c r="BO15" s="646">
        <v>3.8</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3862449</v>
      </c>
      <c r="CS15" s="609"/>
      <c r="CT15" s="609"/>
      <c r="CU15" s="609"/>
      <c r="CV15" s="609"/>
      <c r="CW15" s="609"/>
      <c r="CX15" s="609"/>
      <c r="CY15" s="610"/>
      <c r="CZ15" s="646">
        <v>8.9</v>
      </c>
      <c r="DA15" s="646"/>
      <c r="DB15" s="646"/>
      <c r="DC15" s="646"/>
      <c r="DD15" s="614">
        <v>540075</v>
      </c>
      <c r="DE15" s="609"/>
      <c r="DF15" s="609"/>
      <c r="DG15" s="609"/>
      <c r="DH15" s="609"/>
      <c r="DI15" s="609"/>
      <c r="DJ15" s="609"/>
      <c r="DK15" s="609"/>
      <c r="DL15" s="609"/>
      <c r="DM15" s="609"/>
      <c r="DN15" s="609"/>
      <c r="DO15" s="609"/>
      <c r="DP15" s="610"/>
      <c r="DQ15" s="614">
        <v>2760901</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40249</v>
      </c>
      <c r="S16" s="609"/>
      <c r="T16" s="609"/>
      <c r="U16" s="609"/>
      <c r="V16" s="609"/>
      <c r="W16" s="609"/>
      <c r="X16" s="609"/>
      <c r="Y16" s="610"/>
      <c r="Z16" s="646">
        <v>0.1</v>
      </c>
      <c r="AA16" s="646"/>
      <c r="AB16" s="646"/>
      <c r="AC16" s="646"/>
      <c r="AD16" s="647">
        <v>40249</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236924</v>
      </c>
      <c r="S17" s="609"/>
      <c r="T17" s="609"/>
      <c r="U17" s="609"/>
      <c r="V17" s="609"/>
      <c r="W17" s="609"/>
      <c r="X17" s="609"/>
      <c r="Y17" s="610"/>
      <c r="Z17" s="646">
        <v>0.5</v>
      </c>
      <c r="AA17" s="646"/>
      <c r="AB17" s="646"/>
      <c r="AC17" s="646"/>
      <c r="AD17" s="647">
        <v>236924</v>
      </c>
      <c r="AE17" s="647"/>
      <c r="AF17" s="647"/>
      <c r="AG17" s="647"/>
      <c r="AH17" s="647"/>
      <c r="AI17" s="647"/>
      <c r="AJ17" s="647"/>
      <c r="AK17" s="647"/>
      <c r="AL17" s="611">
        <v>1.1000000000000001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6452953</v>
      </c>
      <c r="CS17" s="609"/>
      <c r="CT17" s="609"/>
      <c r="CU17" s="609"/>
      <c r="CV17" s="609"/>
      <c r="CW17" s="609"/>
      <c r="CX17" s="609"/>
      <c r="CY17" s="610"/>
      <c r="CZ17" s="646">
        <v>14.8</v>
      </c>
      <c r="DA17" s="646"/>
      <c r="DB17" s="646"/>
      <c r="DC17" s="646"/>
      <c r="DD17" s="614" t="s">
        <v>122</v>
      </c>
      <c r="DE17" s="609"/>
      <c r="DF17" s="609"/>
      <c r="DG17" s="609"/>
      <c r="DH17" s="609"/>
      <c r="DI17" s="609"/>
      <c r="DJ17" s="609"/>
      <c r="DK17" s="609"/>
      <c r="DL17" s="609"/>
      <c r="DM17" s="609"/>
      <c r="DN17" s="609"/>
      <c r="DO17" s="609"/>
      <c r="DP17" s="610"/>
      <c r="DQ17" s="614">
        <v>6409165</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103438</v>
      </c>
      <c r="S18" s="609"/>
      <c r="T18" s="609"/>
      <c r="U18" s="609"/>
      <c r="V18" s="609"/>
      <c r="W18" s="609"/>
      <c r="X18" s="609"/>
      <c r="Y18" s="610"/>
      <c r="Z18" s="646">
        <v>0.2</v>
      </c>
      <c r="AA18" s="646"/>
      <c r="AB18" s="646"/>
      <c r="AC18" s="646"/>
      <c r="AD18" s="647">
        <v>103438</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101570</v>
      </c>
      <c r="S19" s="609"/>
      <c r="T19" s="609"/>
      <c r="U19" s="609"/>
      <c r="V19" s="609"/>
      <c r="W19" s="609"/>
      <c r="X19" s="609"/>
      <c r="Y19" s="610"/>
      <c r="Z19" s="646">
        <v>0.2</v>
      </c>
      <c r="AA19" s="646"/>
      <c r="AB19" s="646"/>
      <c r="AC19" s="646"/>
      <c r="AD19" s="647">
        <v>101570</v>
      </c>
      <c r="AE19" s="647"/>
      <c r="AF19" s="647"/>
      <c r="AG19" s="647"/>
      <c r="AH19" s="647"/>
      <c r="AI19" s="647"/>
      <c r="AJ19" s="647"/>
      <c r="AK19" s="647"/>
      <c r="AL19" s="611">
        <v>0.5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1348405</v>
      </c>
      <c r="BH19" s="609"/>
      <c r="BI19" s="609"/>
      <c r="BJ19" s="609"/>
      <c r="BK19" s="609"/>
      <c r="BL19" s="609"/>
      <c r="BM19" s="609"/>
      <c r="BN19" s="610"/>
      <c r="BO19" s="646">
        <v>8.1</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1868</v>
      </c>
      <c r="S20" s="609"/>
      <c r="T20" s="609"/>
      <c r="U20" s="609"/>
      <c r="V20" s="609"/>
      <c r="W20" s="609"/>
      <c r="X20" s="609"/>
      <c r="Y20" s="610"/>
      <c r="Z20" s="646">
        <v>0</v>
      </c>
      <c r="AA20" s="646"/>
      <c r="AB20" s="646"/>
      <c r="AC20" s="646"/>
      <c r="AD20" s="647">
        <v>1868</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1348405</v>
      </c>
      <c r="BH20" s="609"/>
      <c r="BI20" s="609"/>
      <c r="BJ20" s="609"/>
      <c r="BK20" s="609"/>
      <c r="BL20" s="609"/>
      <c r="BM20" s="609"/>
      <c r="BN20" s="610"/>
      <c r="BO20" s="646">
        <v>8.1</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43558377</v>
      </c>
      <c r="CS20" s="609"/>
      <c r="CT20" s="609"/>
      <c r="CU20" s="609"/>
      <c r="CV20" s="609"/>
      <c r="CW20" s="609"/>
      <c r="CX20" s="609"/>
      <c r="CY20" s="610"/>
      <c r="CZ20" s="646">
        <v>100</v>
      </c>
      <c r="DA20" s="646"/>
      <c r="DB20" s="646"/>
      <c r="DC20" s="646"/>
      <c r="DD20" s="614">
        <v>3766796</v>
      </c>
      <c r="DE20" s="609"/>
      <c r="DF20" s="609"/>
      <c r="DG20" s="609"/>
      <c r="DH20" s="609"/>
      <c r="DI20" s="609"/>
      <c r="DJ20" s="609"/>
      <c r="DK20" s="609"/>
      <c r="DL20" s="609"/>
      <c r="DM20" s="609"/>
      <c r="DN20" s="609"/>
      <c r="DO20" s="609"/>
      <c r="DP20" s="610"/>
      <c r="DQ20" s="614">
        <v>29872438</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4125732</v>
      </c>
      <c r="S21" s="609"/>
      <c r="T21" s="609"/>
      <c r="U21" s="609"/>
      <c r="V21" s="609"/>
      <c r="W21" s="609"/>
      <c r="X21" s="609"/>
      <c r="Y21" s="610"/>
      <c r="Z21" s="646">
        <v>9.3000000000000007</v>
      </c>
      <c r="AA21" s="646"/>
      <c r="AB21" s="646"/>
      <c r="AC21" s="646"/>
      <c r="AD21" s="647">
        <v>3837216</v>
      </c>
      <c r="AE21" s="647"/>
      <c r="AF21" s="647"/>
      <c r="AG21" s="647"/>
      <c r="AH21" s="647"/>
      <c r="AI21" s="647"/>
      <c r="AJ21" s="647"/>
      <c r="AK21" s="647"/>
      <c r="AL21" s="611">
        <v>17.2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3837216</v>
      </c>
      <c r="S22" s="609"/>
      <c r="T22" s="609"/>
      <c r="U22" s="609"/>
      <c r="V22" s="609"/>
      <c r="W22" s="609"/>
      <c r="X22" s="609"/>
      <c r="Y22" s="610"/>
      <c r="Z22" s="646">
        <v>8.6</v>
      </c>
      <c r="AA22" s="646"/>
      <c r="AB22" s="646"/>
      <c r="AC22" s="646"/>
      <c r="AD22" s="647">
        <v>3837216</v>
      </c>
      <c r="AE22" s="647"/>
      <c r="AF22" s="647"/>
      <c r="AG22" s="647"/>
      <c r="AH22" s="647"/>
      <c r="AI22" s="647"/>
      <c r="AJ22" s="647"/>
      <c r="AK22" s="647"/>
      <c r="AL22" s="611">
        <v>17.2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288516</v>
      </c>
      <c r="S23" s="609"/>
      <c r="T23" s="609"/>
      <c r="U23" s="609"/>
      <c r="V23" s="609"/>
      <c r="W23" s="609"/>
      <c r="X23" s="609"/>
      <c r="Y23" s="610"/>
      <c r="Z23" s="646">
        <v>0.6</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1348405</v>
      </c>
      <c r="BH23" s="609"/>
      <c r="BI23" s="609"/>
      <c r="BJ23" s="609"/>
      <c r="BK23" s="609"/>
      <c r="BL23" s="609"/>
      <c r="BM23" s="609"/>
      <c r="BN23" s="610"/>
      <c r="BO23" s="646">
        <v>8.1</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23149063</v>
      </c>
      <c r="CS24" s="664"/>
      <c r="CT24" s="664"/>
      <c r="CU24" s="664"/>
      <c r="CV24" s="664"/>
      <c r="CW24" s="664"/>
      <c r="CX24" s="664"/>
      <c r="CY24" s="689"/>
      <c r="CZ24" s="690">
        <v>53.1</v>
      </c>
      <c r="DA24" s="672"/>
      <c r="DB24" s="672"/>
      <c r="DC24" s="692"/>
      <c r="DD24" s="688">
        <v>16422845</v>
      </c>
      <c r="DE24" s="664"/>
      <c r="DF24" s="664"/>
      <c r="DG24" s="664"/>
      <c r="DH24" s="664"/>
      <c r="DI24" s="664"/>
      <c r="DJ24" s="664"/>
      <c r="DK24" s="689"/>
      <c r="DL24" s="688">
        <v>11873486</v>
      </c>
      <c r="DM24" s="664"/>
      <c r="DN24" s="664"/>
      <c r="DO24" s="664"/>
      <c r="DP24" s="664"/>
      <c r="DQ24" s="664"/>
      <c r="DR24" s="664"/>
      <c r="DS24" s="664"/>
      <c r="DT24" s="664"/>
      <c r="DU24" s="664"/>
      <c r="DV24" s="689"/>
      <c r="DW24" s="690">
        <v>52.5</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23717723</v>
      </c>
      <c r="S25" s="609"/>
      <c r="T25" s="609"/>
      <c r="U25" s="609"/>
      <c r="V25" s="609"/>
      <c r="W25" s="609"/>
      <c r="X25" s="609"/>
      <c r="Y25" s="610"/>
      <c r="Z25" s="646">
        <v>53.2</v>
      </c>
      <c r="AA25" s="646"/>
      <c r="AB25" s="646"/>
      <c r="AC25" s="646"/>
      <c r="AD25" s="647">
        <v>22080802</v>
      </c>
      <c r="AE25" s="647"/>
      <c r="AF25" s="647"/>
      <c r="AG25" s="647"/>
      <c r="AH25" s="647"/>
      <c r="AI25" s="647"/>
      <c r="AJ25" s="647"/>
      <c r="AK25" s="647"/>
      <c r="AL25" s="611">
        <v>98.7</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6487919</v>
      </c>
      <c r="CS25" s="621"/>
      <c r="CT25" s="621"/>
      <c r="CU25" s="621"/>
      <c r="CV25" s="621"/>
      <c r="CW25" s="621"/>
      <c r="CX25" s="621"/>
      <c r="CY25" s="622"/>
      <c r="CZ25" s="611">
        <v>14.9</v>
      </c>
      <c r="DA25" s="623"/>
      <c r="DB25" s="623"/>
      <c r="DC25" s="624"/>
      <c r="DD25" s="614">
        <v>5975187</v>
      </c>
      <c r="DE25" s="621"/>
      <c r="DF25" s="621"/>
      <c r="DG25" s="621"/>
      <c r="DH25" s="621"/>
      <c r="DI25" s="621"/>
      <c r="DJ25" s="621"/>
      <c r="DK25" s="622"/>
      <c r="DL25" s="614">
        <v>5771624</v>
      </c>
      <c r="DM25" s="621"/>
      <c r="DN25" s="621"/>
      <c r="DO25" s="621"/>
      <c r="DP25" s="621"/>
      <c r="DQ25" s="621"/>
      <c r="DR25" s="621"/>
      <c r="DS25" s="621"/>
      <c r="DT25" s="621"/>
      <c r="DU25" s="621"/>
      <c r="DV25" s="622"/>
      <c r="DW25" s="611">
        <v>25.5</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13339</v>
      </c>
      <c r="S26" s="609"/>
      <c r="T26" s="609"/>
      <c r="U26" s="609"/>
      <c r="V26" s="609"/>
      <c r="W26" s="609"/>
      <c r="X26" s="609"/>
      <c r="Y26" s="610"/>
      <c r="Z26" s="646">
        <v>0</v>
      </c>
      <c r="AA26" s="646"/>
      <c r="AB26" s="646"/>
      <c r="AC26" s="646"/>
      <c r="AD26" s="647">
        <v>13339</v>
      </c>
      <c r="AE26" s="647"/>
      <c r="AF26" s="647"/>
      <c r="AG26" s="647"/>
      <c r="AH26" s="647"/>
      <c r="AI26" s="647"/>
      <c r="AJ26" s="647"/>
      <c r="AK26" s="647"/>
      <c r="AL26" s="611">
        <v>0.1</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4232836</v>
      </c>
      <c r="CS26" s="609"/>
      <c r="CT26" s="609"/>
      <c r="CU26" s="609"/>
      <c r="CV26" s="609"/>
      <c r="CW26" s="609"/>
      <c r="CX26" s="609"/>
      <c r="CY26" s="610"/>
      <c r="CZ26" s="611">
        <v>9.6999999999999993</v>
      </c>
      <c r="DA26" s="623"/>
      <c r="DB26" s="623"/>
      <c r="DC26" s="624"/>
      <c r="DD26" s="614">
        <v>3832914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206821</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16622353</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10208191</v>
      </c>
      <c r="CS27" s="621"/>
      <c r="CT27" s="621"/>
      <c r="CU27" s="621"/>
      <c r="CV27" s="621"/>
      <c r="CW27" s="621"/>
      <c r="CX27" s="621"/>
      <c r="CY27" s="622"/>
      <c r="CZ27" s="611">
        <v>23.4</v>
      </c>
      <c r="DA27" s="623"/>
      <c r="DB27" s="623"/>
      <c r="DC27" s="624"/>
      <c r="DD27" s="614">
        <v>4038493</v>
      </c>
      <c r="DE27" s="621"/>
      <c r="DF27" s="621"/>
      <c r="DG27" s="621"/>
      <c r="DH27" s="621"/>
      <c r="DI27" s="621"/>
      <c r="DJ27" s="621"/>
      <c r="DK27" s="622"/>
      <c r="DL27" s="614">
        <v>2792697</v>
      </c>
      <c r="DM27" s="621"/>
      <c r="DN27" s="621"/>
      <c r="DO27" s="621"/>
      <c r="DP27" s="621"/>
      <c r="DQ27" s="621"/>
      <c r="DR27" s="621"/>
      <c r="DS27" s="621"/>
      <c r="DT27" s="621"/>
      <c r="DU27" s="621"/>
      <c r="DV27" s="622"/>
      <c r="DW27" s="611">
        <v>12.3</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303114</v>
      </c>
      <c r="S28" s="609"/>
      <c r="T28" s="609"/>
      <c r="U28" s="609"/>
      <c r="V28" s="609"/>
      <c r="W28" s="609"/>
      <c r="X28" s="609"/>
      <c r="Y28" s="610"/>
      <c r="Z28" s="646">
        <v>0.7</v>
      </c>
      <c r="AA28" s="646"/>
      <c r="AB28" s="646"/>
      <c r="AC28" s="646"/>
      <c r="AD28" s="647">
        <v>172123</v>
      </c>
      <c r="AE28" s="647"/>
      <c r="AF28" s="647"/>
      <c r="AG28" s="647"/>
      <c r="AH28" s="647"/>
      <c r="AI28" s="647"/>
      <c r="AJ28" s="647"/>
      <c r="AK28" s="647"/>
      <c r="AL28" s="611">
        <v>0.8</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6452953</v>
      </c>
      <c r="CS28" s="609"/>
      <c r="CT28" s="609"/>
      <c r="CU28" s="609"/>
      <c r="CV28" s="609"/>
      <c r="CW28" s="609"/>
      <c r="CX28" s="609"/>
      <c r="CY28" s="610"/>
      <c r="CZ28" s="611">
        <v>14.8</v>
      </c>
      <c r="DA28" s="623"/>
      <c r="DB28" s="623"/>
      <c r="DC28" s="624"/>
      <c r="DD28" s="614">
        <v>6409165</v>
      </c>
      <c r="DE28" s="609"/>
      <c r="DF28" s="609"/>
      <c r="DG28" s="609"/>
      <c r="DH28" s="609"/>
      <c r="DI28" s="609"/>
      <c r="DJ28" s="609"/>
      <c r="DK28" s="610"/>
      <c r="DL28" s="614">
        <v>3309165</v>
      </c>
      <c r="DM28" s="609"/>
      <c r="DN28" s="609"/>
      <c r="DO28" s="609"/>
      <c r="DP28" s="609"/>
      <c r="DQ28" s="609"/>
      <c r="DR28" s="609"/>
      <c r="DS28" s="609"/>
      <c r="DT28" s="609"/>
      <c r="DU28" s="609"/>
      <c r="DV28" s="610"/>
      <c r="DW28" s="611">
        <v>14.6</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434979</v>
      </c>
      <c r="S29" s="609"/>
      <c r="T29" s="609"/>
      <c r="U29" s="609"/>
      <c r="V29" s="609"/>
      <c r="W29" s="609"/>
      <c r="X29" s="609"/>
      <c r="Y29" s="610"/>
      <c r="Z29" s="646">
        <v>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6452729</v>
      </c>
      <c r="CS29" s="621"/>
      <c r="CT29" s="621"/>
      <c r="CU29" s="621"/>
      <c r="CV29" s="621"/>
      <c r="CW29" s="621"/>
      <c r="CX29" s="621"/>
      <c r="CY29" s="622"/>
      <c r="CZ29" s="611">
        <v>14.8</v>
      </c>
      <c r="DA29" s="623"/>
      <c r="DB29" s="623"/>
      <c r="DC29" s="624"/>
      <c r="DD29" s="614">
        <v>6408941</v>
      </c>
      <c r="DE29" s="621"/>
      <c r="DF29" s="621"/>
      <c r="DG29" s="621"/>
      <c r="DH29" s="621"/>
      <c r="DI29" s="621"/>
      <c r="DJ29" s="621"/>
      <c r="DK29" s="622"/>
      <c r="DL29" s="614">
        <v>3308941</v>
      </c>
      <c r="DM29" s="621"/>
      <c r="DN29" s="621"/>
      <c r="DO29" s="621"/>
      <c r="DP29" s="621"/>
      <c r="DQ29" s="621"/>
      <c r="DR29" s="621"/>
      <c r="DS29" s="621"/>
      <c r="DT29" s="621"/>
      <c r="DU29" s="621"/>
      <c r="DV29" s="622"/>
      <c r="DW29" s="611">
        <v>14.6</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7583446</v>
      </c>
      <c r="S30" s="609"/>
      <c r="T30" s="609"/>
      <c r="U30" s="609"/>
      <c r="V30" s="609"/>
      <c r="W30" s="609"/>
      <c r="X30" s="609"/>
      <c r="Y30" s="610"/>
      <c r="Z30" s="646">
        <v>17</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6253722</v>
      </c>
      <c r="CS30" s="609"/>
      <c r="CT30" s="609"/>
      <c r="CU30" s="609"/>
      <c r="CV30" s="609"/>
      <c r="CW30" s="609"/>
      <c r="CX30" s="609"/>
      <c r="CY30" s="610"/>
      <c r="CZ30" s="611">
        <v>14.4</v>
      </c>
      <c r="DA30" s="623"/>
      <c r="DB30" s="623"/>
      <c r="DC30" s="624"/>
      <c r="DD30" s="614">
        <v>6209934</v>
      </c>
      <c r="DE30" s="609"/>
      <c r="DF30" s="609"/>
      <c r="DG30" s="609"/>
      <c r="DH30" s="609"/>
      <c r="DI30" s="609"/>
      <c r="DJ30" s="609"/>
      <c r="DK30" s="610"/>
      <c r="DL30" s="614">
        <v>3109934</v>
      </c>
      <c r="DM30" s="609"/>
      <c r="DN30" s="609"/>
      <c r="DO30" s="609"/>
      <c r="DP30" s="609"/>
      <c r="DQ30" s="609"/>
      <c r="DR30" s="609"/>
      <c r="DS30" s="609"/>
      <c r="DT30" s="609"/>
      <c r="DU30" s="609"/>
      <c r="DV30" s="610"/>
      <c r="DW30" s="611">
        <v>13.8</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12"/>
      <c r="AV31" s="212"/>
      <c r="AW31" s="212"/>
      <c r="AX31" s="666" t="s">
        <v>177</v>
      </c>
      <c r="AY31" s="667"/>
      <c r="AZ31" s="667"/>
      <c r="BA31" s="667"/>
      <c r="BB31" s="667"/>
      <c r="BC31" s="667"/>
      <c r="BD31" s="667"/>
      <c r="BE31" s="667"/>
      <c r="BF31" s="668"/>
      <c r="BG31" s="670">
        <v>99.3</v>
      </c>
      <c r="BH31" s="671"/>
      <c r="BI31" s="671"/>
      <c r="BJ31" s="671"/>
      <c r="BK31" s="671"/>
      <c r="BL31" s="671"/>
      <c r="BM31" s="672">
        <v>96.7</v>
      </c>
      <c r="BN31" s="671"/>
      <c r="BO31" s="671"/>
      <c r="BP31" s="671"/>
      <c r="BQ31" s="673"/>
      <c r="BR31" s="670">
        <v>99.4</v>
      </c>
      <c r="BS31" s="671"/>
      <c r="BT31" s="671"/>
      <c r="BU31" s="671"/>
      <c r="BV31" s="671"/>
      <c r="BW31" s="671"/>
      <c r="BX31" s="672">
        <v>96.8</v>
      </c>
      <c r="BY31" s="671"/>
      <c r="BZ31" s="671"/>
      <c r="CA31" s="671"/>
      <c r="CB31" s="673"/>
      <c r="CD31" s="629"/>
      <c r="CE31" s="630"/>
      <c r="CF31" s="605" t="s">
        <v>300</v>
      </c>
      <c r="CG31" s="606"/>
      <c r="CH31" s="606"/>
      <c r="CI31" s="606"/>
      <c r="CJ31" s="606"/>
      <c r="CK31" s="606"/>
      <c r="CL31" s="606"/>
      <c r="CM31" s="606"/>
      <c r="CN31" s="606"/>
      <c r="CO31" s="606"/>
      <c r="CP31" s="606"/>
      <c r="CQ31" s="607"/>
      <c r="CR31" s="608">
        <v>199007</v>
      </c>
      <c r="CS31" s="621"/>
      <c r="CT31" s="621"/>
      <c r="CU31" s="621"/>
      <c r="CV31" s="621"/>
      <c r="CW31" s="621"/>
      <c r="CX31" s="621"/>
      <c r="CY31" s="622"/>
      <c r="CZ31" s="611">
        <v>0.5</v>
      </c>
      <c r="DA31" s="623"/>
      <c r="DB31" s="623"/>
      <c r="DC31" s="624"/>
      <c r="DD31" s="614">
        <v>199007</v>
      </c>
      <c r="DE31" s="621"/>
      <c r="DF31" s="621"/>
      <c r="DG31" s="621"/>
      <c r="DH31" s="621"/>
      <c r="DI31" s="621"/>
      <c r="DJ31" s="621"/>
      <c r="DK31" s="622"/>
      <c r="DL31" s="614">
        <v>199007</v>
      </c>
      <c r="DM31" s="621"/>
      <c r="DN31" s="621"/>
      <c r="DO31" s="621"/>
      <c r="DP31" s="621"/>
      <c r="DQ31" s="621"/>
      <c r="DR31" s="621"/>
      <c r="DS31" s="621"/>
      <c r="DT31" s="621"/>
      <c r="DU31" s="621"/>
      <c r="DV31" s="622"/>
      <c r="DW31" s="611">
        <v>0.9</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2521646</v>
      </c>
      <c r="S32" s="609"/>
      <c r="T32" s="609"/>
      <c r="U32" s="609"/>
      <c r="V32" s="609"/>
      <c r="W32" s="609"/>
      <c r="X32" s="609"/>
      <c r="Y32" s="610"/>
      <c r="Z32" s="646">
        <v>5.7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302</v>
      </c>
      <c r="AX32" s="605" t="s">
        <v>303</v>
      </c>
      <c r="AY32" s="606"/>
      <c r="AZ32" s="606"/>
      <c r="BA32" s="606"/>
      <c r="BB32" s="606"/>
      <c r="BC32" s="606"/>
      <c r="BD32" s="606"/>
      <c r="BE32" s="606"/>
      <c r="BF32" s="607"/>
      <c r="BG32" s="679">
        <v>99.1</v>
      </c>
      <c r="BH32" s="621"/>
      <c r="BI32" s="621"/>
      <c r="BJ32" s="621"/>
      <c r="BK32" s="621"/>
      <c r="BL32" s="621"/>
      <c r="BM32" s="612">
        <v>96.6</v>
      </c>
      <c r="BN32" s="621"/>
      <c r="BO32" s="621"/>
      <c r="BP32" s="621"/>
      <c r="BQ32" s="644"/>
      <c r="BR32" s="679">
        <v>99.1</v>
      </c>
      <c r="BS32" s="621"/>
      <c r="BT32" s="621"/>
      <c r="BU32" s="621"/>
      <c r="BV32" s="621"/>
      <c r="BW32" s="621"/>
      <c r="BX32" s="612">
        <v>96.8</v>
      </c>
      <c r="BY32" s="621"/>
      <c r="BZ32" s="621"/>
      <c r="CA32" s="621"/>
      <c r="CB32" s="644"/>
      <c r="CD32" s="631"/>
      <c r="CE32" s="632"/>
      <c r="CF32" s="605" t="s">
        <v>304</v>
      </c>
      <c r="CG32" s="606"/>
      <c r="CH32" s="606"/>
      <c r="CI32" s="606"/>
      <c r="CJ32" s="606"/>
      <c r="CK32" s="606"/>
      <c r="CL32" s="606"/>
      <c r="CM32" s="606"/>
      <c r="CN32" s="606"/>
      <c r="CO32" s="606"/>
      <c r="CP32" s="606"/>
      <c r="CQ32" s="607"/>
      <c r="CR32" s="608">
        <v>224</v>
      </c>
      <c r="CS32" s="609"/>
      <c r="CT32" s="609"/>
      <c r="CU32" s="609"/>
      <c r="CV32" s="609"/>
      <c r="CW32" s="609"/>
      <c r="CX32" s="609"/>
      <c r="CY32" s="610"/>
      <c r="CZ32" s="611">
        <v>0</v>
      </c>
      <c r="DA32" s="623"/>
      <c r="DB32" s="623"/>
      <c r="DC32" s="624"/>
      <c r="DD32" s="614">
        <v>224</v>
      </c>
      <c r="DE32" s="609"/>
      <c r="DF32" s="609"/>
      <c r="DG32" s="609"/>
      <c r="DH32" s="609"/>
      <c r="DI32" s="609"/>
      <c r="DJ32" s="609"/>
      <c r="DK32" s="610"/>
      <c r="DL32" s="614">
        <v>224</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159447</v>
      </c>
      <c r="S33" s="609"/>
      <c r="T33" s="609"/>
      <c r="U33" s="609"/>
      <c r="V33" s="609"/>
      <c r="W33" s="609"/>
      <c r="X33" s="609"/>
      <c r="Y33" s="610"/>
      <c r="Z33" s="646">
        <v>0.4</v>
      </c>
      <c r="AA33" s="646"/>
      <c r="AB33" s="646"/>
      <c r="AC33" s="646"/>
      <c r="AD33" s="647">
        <v>74118</v>
      </c>
      <c r="AE33" s="647"/>
      <c r="AF33" s="647"/>
      <c r="AG33" s="647"/>
      <c r="AH33" s="647"/>
      <c r="AI33" s="647"/>
      <c r="AJ33" s="647"/>
      <c r="AK33" s="647"/>
      <c r="AL33" s="611">
        <v>0.3</v>
      </c>
      <c r="AM33" s="612"/>
      <c r="AN33" s="612"/>
      <c r="AO33" s="648"/>
      <c r="AP33" s="651"/>
      <c r="AQ33" s="652"/>
      <c r="AR33" s="652"/>
      <c r="AS33" s="652"/>
      <c r="AT33" s="678"/>
      <c r="AU33" s="213"/>
      <c r="AV33" s="213"/>
      <c r="AW33" s="213"/>
      <c r="AX33" s="589" t="s">
        <v>306</v>
      </c>
      <c r="AY33" s="590"/>
      <c r="AZ33" s="590"/>
      <c r="BA33" s="590"/>
      <c r="BB33" s="590"/>
      <c r="BC33" s="590"/>
      <c r="BD33" s="590"/>
      <c r="BE33" s="590"/>
      <c r="BF33" s="591"/>
      <c r="BG33" s="669">
        <v>99.4</v>
      </c>
      <c r="BH33" s="593"/>
      <c r="BI33" s="593"/>
      <c r="BJ33" s="593"/>
      <c r="BK33" s="593"/>
      <c r="BL33" s="593"/>
      <c r="BM33" s="639">
        <v>96.8</v>
      </c>
      <c r="BN33" s="593"/>
      <c r="BO33" s="593"/>
      <c r="BP33" s="593"/>
      <c r="BQ33" s="656"/>
      <c r="BR33" s="669">
        <v>99.5</v>
      </c>
      <c r="BS33" s="593"/>
      <c r="BT33" s="593"/>
      <c r="BU33" s="593"/>
      <c r="BV33" s="593"/>
      <c r="BW33" s="593"/>
      <c r="BX33" s="639">
        <v>96.9</v>
      </c>
      <c r="BY33" s="593"/>
      <c r="BZ33" s="593"/>
      <c r="CA33" s="593"/>
      <c r="CB33" s="656"/>
      <c r="CD33" s="605" t="s">
        <v>307</v>
      </c>
      <c r="CE33" s="606"/>
      <c r="CF33" s="606"/>
      <c r="CG33" s="606"/>
      <c r="CH33" s="606"/>
      <c r="CI33" s="606"/>
      <c r="CJ33" s="606"/>
      <c r="CK33" s="606"/>
      <c r="CL33" s="606"/>
      <c r="CM33" s="606"/>
      <c r="CN33" s="606"/>
      <c r="CO33" s="606"/>
      <c r="CP33" s="606"/>
      <c r="CQ33" s="607"/>
      <c r="CR33" s="608">
        <v>16642518</v>
      </c>
      <c r="CS33" s="621"/>
      <c r="CT33" s="621"/>
      <c r="CU33" s="621"/>
      <c r="CV33" s="621"/>
      <c r="CW33" s="621"/>
      <c r="CX33" s="621"/>
      <c r="CY33" s="622"/>
      <c r="CZ33" s="611">
        <v>38.200000000000003</v>
      </c>
      <c r="DA33" s="623"/>
      <c r="DB33" s="623"/>
      <c r="DC33" s="624"/>
      <c r="DD33" s="614">
        <v>12642226</v>
      </c>
      <c r="DE33" s="621"/>
      <c r="DF33" s="621"/>
      <c r="DG33" s="621"/>
      <c r="DH33" s="621"/>
      <c r="DI33" s="621"/>
      <c r="DJ33" s="621"/>
      <c r="DK33" s="622"/>
      <c r="DL33" s="614">
        <v>8766777</v>
      </c>
      <c r="DM33" s="621"/>
      <c r="DN33" s="621"/>
      <c r="DO33" s="621"/>
      <c r="DP33" s="621"/>
      <c r="DQ33" s="621"/>
      <c r="DR33" s="621"/>
      <c r="DS33" s="621"/>
      <c r="DT33" s="621"/>
      <c r="DU33" s="621"/>
      <c r="DV33" s="622"/>
      <c r="DW33" s="611">
        <v>38.799999999999997</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337497</v>
      </c>
      <c r="S34" s="609"/>
      <c r="T34" s="609"/>
      <c r="U34" s="609"/>
      <c r="V34" s="609"/>
      <c r="W34" s="609"/>
      <c r="X34" s="609"/>
      <c r="Y34" s="610"/>
      <c r="Z34" s="646">
        <v>0.8</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5684210</v>
      </c>
      <c r="CS34" s="609"/>
      <c r="CT34" s="609"/>
      <c r="CU34" s="609"/>
      <c r="CV34" s="609"/>
      <c r="CW34" s="609"/>
      <c r="CX34" s="609"/>
      <c r="CY34" s="610"/>
      <c r="CZ34" s="611">
        <v>13</v>
      </c>
      <c r="DA34" s="623"/>
      <c r="DB34" s="623"/>
      <c r="DC34" s="624"/>
      <c r="DD34" s="614">
        <v>3807718</v>
      </c>
      <c r="DE34" s="609"/>
      <c r="DF34" s="609"/>
      <c r="DG34" s="609"/>
      <c r="DH34" s="609"/>
      <c r="DI34" s="609"/>
      <c r="DJ34" s="609"/>
      <c r="DK34" s="610"/>
      <c r="DL34" s="614">
        <v>2727994</v>
      </c>
      <c r="DM34" s="609"/>
      <c r="DN34" s="609"/>
      <c r="DO34" s="609"/>
      <c r="DP34" s="609"/>
      <c r="DQ34" s="609"/>
      <c r="DR34" s="609"/>
      <c r="DS34" s="609"/>
      <c r="DT34" s="609"/>
      <c r="DU34" s="609"/>
      <c r="DV34" s="610"/>
      <c r="DW34" s="611">
        <v>12.1</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3164938</v>
      </c>
      <c r="S35" s="609"/>
      <c r="T35" s="609"/>
      <c r="U35" s="609"/>
      <c r="V35" s="609"/>
      <c r="W35" s="609"/>
      <c r="X35" s="609"/>
      <c r="Y35" s="610"/>
      <c r="Z35" s="646">
        <v>7.1</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219591</v>
      </c>
      <c r="CS35" s="621"/>
      <c r="CT35" s="621"/>
      <c r="CU35" s="621"/>
      <c r="CV35" s="621"/>
      <c r="CW35" s="621"/>
      <c r="CX35" s="621"/>
      <c r="CY35" s="622"/>
      <c r="CZ35" s="611">
        <v>0.5</v>
      </c>
      <c r="DA35" s="623"/>
      <c r="DB35" s="623"/>
      <c r="DC35" s="624"/>
      <c r="DD35" s="614">
        <v>215923</v>
      </c>
      <c r="DE35" s="621"/>
      <c r="DF35" s="621"/>
      <c r="DG35" s="621"/>
      <c r="DH35" s="621"/>
      <c r="DI35" s="621"/>
      <c r="DJ35" s="621"/>
      <c r="DK35" s="622"/>
      <c r="DL35" s="614">
        <v>215923</v>
      </c>
      <c r="DM35" s="621"/>
      <c r="DN35" s="621"/>
      <c r="DO35" s="621"/>
      <c r="DP35" s="621"/>
      <c r="DQ35" s="621"/>
      <c r="DR35" s="621"/>
      <c r="DS35" s="621"/>
      <c r="DT35" s="621"/>
      <c r="DU35" s="621"/>
      <c r="DV35" s="622"/>
      <c r="DW35" s="611">
        <v>1</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1346389</v>
      </c>
      <c r="S36" s="609"/>
      <c r="T36" s="609"/>
      <c r="U36" s="609"/>
      <c r="V36" s="609"/>
      <c r="W36" s="609"/>
      <c r="X36" s="609"/>
      <c r="Y36" s="610"/>
      <c r="Z36" s="646">
        <v>3</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6474790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19367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4716882</v>
      </c>
      <c r="CS36" s="609"/>
      <c r="CT36" s="609"/>
      <c r="CU36" s="609"/>
      <c r="CV36" s="609"/>
      <c r="CW36" s="609"/>
      <c r="CX36" s="609"/>
      <c r="CY36" s="610"/>
      <c r="CZ36" s="611">
        <v>10.8</v>
      </c>
      <c r="DA36" s="623"/>
      <c r="DB36" s="623"/>
      <c r="DC36" s="624"/>
      <c r="DD36" s="614">
        <v>4391840</v>
      </c>
      <c r="DE36" s="609"/>
      <c r="DF36" s="609"/>
      <c r="DG36" s="609"/>
      <c r="DH36" s="609"/>
      <c r="DI36" s="609"/>
      <c r="DJ36" s="609"/>
      <c r="DK36" s="610"/>
      <c r="DL36" s="614">
        <v>3388575</v>
      </c>
      <c r="DM36" s="609"/>
      <c r="DN36" s="609"/>
      <c r="DO36" s="609"/>
      <c r="DP36" s="609"/>
      <c r="DQ36" s="609"/>
      <c r="DR36" s="609"/>
      <c r="DS36" s="609"/>
      <c r="DT36" s="609"/>
      <c r="DU36" s="609"/>
      <c r="DV36" s="610"/>
      <c r="DW36" s="611">
        <v>15</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2247839</v>
      </c>
      <c r="S37" s="609"/>
      <c r="T37" s="609"/>
      <c r="U37" s="609"/>
      <c r="V37" s="609"/>
      <c r="W37" s="609"/>
      <c r="X37" s="609"/>
      <c r="Y37" s="610"/>
      <c r="Z37" s="646">
        <v>5</v>
      </c>
      <c r="AA37" s="646"/>
      <c r="AB37" s="646"/>
      <c r="AC37" s="646"/>
      <c r="AD37" s="647">
        <v>24467</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2425369</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-123102</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7538</v>
      </c>
      <c r="CS37" s="621"/>
      <c r="CT37" s="621"/>
      <c r="CU37" s="621"/>
      <c r="CV37" s="621"/>
      <c r="CW37" s="621"/>
      <c r="CX37" s="621"/>
      <c r="CY37" s="622"/>
      <c r="CZ37" s="611">
        <v>0</v>
      </c>
      <c r="DA37" s="623"/>
      <c r="DB37" s="623"/>
      <c r="DC37" s="624"/>
      <c r="DD37" s="614">
        <v>7538</v>
      </c>
      <c r="DE37" s="621"/>
      <c r="DF37" s="621"/>
      <c r="DG37" s="621"/>
      <c r="DH37" s="621"/>
      <c r="DI37" s="621"/>
      <c r="DJ37" s="621"/>
      <c r="DK37" s="622"/>
      <c r="DL37" s="614">
        <v>7538</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2546035</v>
      </c>
      <c r="S38" s="609"/>
      <c r="T38" s="609"/>
      <c r="U38" s="609"/>
      <c r="V38" s="609"/>
      <c r="W38" s="609"/>
      <c r="X38" s="609"/>
      <c r="Y38" s="610"/>
      <c r="Z38" s="646">
        <v>5.7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428232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10906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3458601</v>
      </c>
      <c r="CS38" s="609"/>
      <c r="CT38" s="609"/>
      <c r="CU38" s="609"/>
      <c r="CV38" s="609"/>
      <c r="CW38" s="609"/>
      <c r="CX38" s="609"/>
      <c r="CY38" s="610"/>
      <c r="CZ38" s="611">
        <v>7.9</v>
      </c>
      <c r="DA38" s="623"/>
      <c r="DB38" s="623"/>
      <c r="DC38" s="624"/>
      <c r="DD38" s="614">
        <v>2761229</v>
      </c>
      <c r="DE38" s="609"/>
      <c r="DF38" s="609"/>
      <c r="DG38" s="609"/>
      <c r="DH38" s="609"/>
      <c r="DI38" s="609"/>
      <c r="DJ38" s="609"/>
      <c r="DK38" s="610"/>
      <c r="DL38" s="614">
        <v>2434285</v>
      </c>
      <c r="DM38" s="609"/>
      <c r="DN38" s="609"/>
      <c r="DO38" s="609"/>
      <c r="DP38" s="609"/>
      <c r="DQ38" s="609"/>
      <c r="DR38" s="609"/>
      <c r="DS38" s="609"/>
      <c r="DT38" s="609"/>
      <c r="DU38" s="609"/>
      <c r="DV38" s="610"/>
      <c r="DW38" s="611">
        <v>10.8</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162588</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16320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2079844</v>
      </c>
      <c r="CS39" s="621"/>
      <c r="CT39" s="621"/>
      <c r="CU39" s="621"/>
      <c r="CV39" s="621"/>
      <c r="CW39" s="621"/>
      <c r="CX39" s="621"/>
      <c r="CY39" s="622"/>
      <c r="CZ39" s="611">
        <v>4.8</v>
      </c>
      <c r="DA39" s="623"/>
      <c r="DB39" s="623"/>
      <c r="DC39" s="624"/>
      <c r="DD39" s="614">
        <v>1465516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251335</v>
      </c>
      <c r="S40" s="609"/>
      <c r="T40" s="609"/>
      <c r="U40" s="609"/>
      <c r="V40" s="609"/>
      <c r="W40" s="609"/>
      <c r="X40" s="609"/>
      <c r="Y40" s="610"/>
      <c r="Z40" s="646">
        <v>0.6</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95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483390</v>
      </c>
      <c r="CS40" s="609"/>
      <c r="CT40" s="609"/>
      <c r="CU40" s="609"/>
      <c r="CV40" s="609"/>
      <c r="CW40" s="609"/>
      <c r="CX40" s="609"/>
      <c r="CY40" s="610"/>
      <c r="CZ40" s="611">
        <v>1.1000000000000001</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44583213</v>
      </c>
      <c r="S41" s="633"/>
      <c r="T41" s="633"/>
      <c r="U41" s="633"/>
      <c r="V41" s="633"/>
      <c r="W41" s="633"/>
      <c r="X41" s="633"/>
      <c r="Y41" s="636"/>
      <c r="Z41" s="637">
        <v>100</v>
      </c>
      <c r="AA41" s="637"/>
      <c r="AB41" s="637"/>
      <c r="AC41" s="637"/>
      <c r="AD41" s="638">
        <v>22364849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892167</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2566434</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406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3766796</v>
      </c>
      <c r="CS42" s="621"/>
      <c r="CT42" s="621"/>
      <c r="CU42" s="621"/>
      <c r="CV42" s="621"/>
      <c r="CW42" s="621"/>
      <c r="CX42" s="621"/>
      <c r="CY42" s="622"/>
      <c r="CZ42" s="611">
        <v>8.6</v>
      </c>
      <c r="DA42" s="623"/>
      <c r="DB42" s="623"/>
      <c r="DC42" s="624"/>
      <c r="DD42" s="614">
        <v>807367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v>113816</v>
      </c>
      <c r="CS43" s="621"/>
      <c r="CT43" s="621"/>
      <c r="CU43" s="621"/>
      <c r="CV43" s="621"/>
      <c r="CW43" s="621"/>
      <c r="CX43" s="621"/>
      <c r="CY43" s="622"/>
      <c r="CZ43" s="611">
        <v>0.3</v>
      </c>
      <c r="DA43" s="623"/>
      <c r="DB43" s="623"/>
      <c r="DC43" s="624"/>
      <c r="DD43" s="614">
        <v>113816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3766796</v>
      </c>
      <c r="CS44" s="609"/>
      <c r="CT44" s="609"/>
      <c r="CU44" s="609"/>
      <c r="CV44" s="609"/>
      <c r="CW44" s="609"/>
      <c r="CX44" s="609"/>
      <c r="CY44" s="610"/>
      <c r="CZ44" s="611">
        <v>8.6</v>
      </c>
      <c r="DA44" s="612"/>
      <c r="DB44" s="612"/>
      <c r="DC44" s="613"/>
      <c r="DD44" s="614">
        <v>807367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1585184</v>
      </c>
      <c r="CS45" s="621"/>
      <c r="CT45" s="621"/>
      <c r="CU45" s="621"/>
      <c r="CV45" s="621"/>
      <c r="CW45" s="621"/>
      <c r="CX45" s="621"/>
      <c r="CY45" s="622"/>
      <c r="CZ45" s="611">
        <v>3.6</v>
      </c>
      <c r="DA45" s="623"/>
      <c r="DB45" s="623"/>
      <c r="DC45" s="624"/>
      <c r="DD45" s="614">
        <v>152060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2178191</v>
      </c>
      <c r="CS46" s="609"/>
      <c r="CT46" s="609"/>
      <c r="CU46" s="609"/>
      <c r="CV46" s="609"/>
      <c r="CW46" s="609"/>
      <c r="CX46" s="609"/>
      <c r="CY46" s="610"/>
      <c r="CZ46" s="611">
        <v>5</v>
      </c>
      <c r="DA46" s="612"/>
      <c r="DB46" s="612"/>
      <c r="DC46" s="613"/>
      <c r="DD46" s="614">
        <v>654986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43558377</v>
      </c>
      <c r="CS49" s="593"/>
      <c r="CT49" s="593"/>
      <c r="CU49" s="593"/>
      <c r="CV49" s="593"/>
      <c r="CW49" s="593"/>
      <c r="CX49" s="593"/>
      <c r="CY49" s="594"/>
      <c r="CZ49" s="595">
        <v>100</v>
      </c>
      <c r="DA49" s="596"/>
      <c r="DB49" s="596"/>
      <c r="DC49" s="597"/>
      <c r="DD49" s="598">
        <v>29872438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9hOExRZ8XDtdVQL0yMO/ssKo+a/IWxHoUrcCtnm+aY0cjxDzYGsQqUdfUPGX3ezBAFzvWlpPevNHrQ/mQUeXRw==" saltValue="Dnufi3agp+hHnMXfKROuh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K8" sqref="AK8:AO8"/>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15">
      <c r="A7" s="230">
        <v>1</v>
      </c>
      <c r="B7" s="1034" t="s">
        <v>374</v>
      </c>
      <c r="C7" s="1035"/>
      <c r="D7" s="1035"/>
      <c r="E7" s="1035"/>
      <c r="F7" s="1035"/>
      <c r="G7" s="1035"/>
      <c r="H7" s="1035"/>
      <c r="I7" s="1035"/>
      <c r="J7" s="1035"/>
      <c r="K7" s="1035"/>
      <c r="L7" s="1035"/>
      <c r="M7" s="1035"/>
      <c r="N7" s="1035"/>
      <c r="O7" s="1035"/>
      <c r="P7" s="1036"/>
      <c r="Q7" s="1089">
        <v>44623</v>
      </c>
      <c r="R7" s="1090"/>
      <c r="S7" s="1090"/>
      <c r="T7" s="1090"/>
      <c r="U7" s="1090"/>
      <c r="V7" s="1090">
        <v>43598</v>
      </c>
      <c r="W7" s="1090"/>
      <c r="X7" s="1090"/>
      <c r="Y7" s="1090"/>
      <c r="Z7" s="1090"/>
      <c r="AA7" s="1090">
        <v>1025</v>
      </c>
      <c r="AB7" s="1090"/>
      <c r="AC7" s="1090"/>
      <c r="AD7" s="1090"/>
      <c r="AE7" s="1091"/>
      <c r="AF7" s="1092">
        <v>1015</v>
      </c>
      <c r="AG7" s="1093"/>
      <c r="AH7" s="1093"/>
      <c r="AI7" s="1093"/>
      <c r="AJ7" s="1094"/>
      <c r="AK7" s="1095">
        <v>3165</v>
      </c>
      <c r="AL7" s="1096"/>
      <c r="AM7" s="1096"/>
      <c r="AN7" s="1096"/>
      <c r="AO7" s="1096"/>
      <c r="AP7" s="1096">
        <v>42034</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546</v>
      </c>
      <c r="BT7" s="1087"/>
      <c r="BU7" s="1087"/>
      <c r="BV7" s="1087"/>
      <c r="BW7" s="1087"/>
      <c r="BX7" s="1087"/>
      <c r="BY7" s="1087"/>
      <c r="BZ7" s="1087"/>
      <c r="CA7" s="1087"/>
      <c r="CB7" s="1087"/>
      <c r="CC7" s="1087"/>
      <c r="CD7" s="1087"/>
      <c r="CE7" s="1087"/>
      <c r="CF7" s="1087"/>
      <c r="CG7" s="1099"/>
      <c r="CH7" s="1083">
        <v>2</v>
      </c>
      <c r="CI7" s="1084"/>
      <c r="CJ7" s="1084"/>
      <c r="CK7" s="1084"/>
      <c r="CL7" s="1085"/>
      <c r="CM7" s="1083">
        <v>132</v>
      </c>
      <c r="CN7" s="1084"/>
      <c r="CO7" s="1084"/>
      <c r="CP7" s="1084"/>
      <c r="CQ7" s="1085"/>
      <c r="CR7" s="1083">
        <v>105</v>
      </c>
      <c r="CS7" s="1084"/>
      <c r="CT7" s="1084"/>
      <c r="CU7" s="1084"/>
      <c r="CV7" s="1085"/>
      <c r="CW7" s="1083">
        <v>6</v>
      </c>
      <c r="CX7" s="1084"/>
      <c r="CY7" s="1084"/>
      <c r="CZ7" s="1084"/>
      <c r="DA7" s="1085"/>
      <c r="DB7" s="1083" t="s">
        <v>552</v>
      </c>
      <c r="DC7" s="1084"/>
      <c r="DD7" s="1084"/>
      <c r="DE7" s="1084"/>
      <c r="DF7" s="1085"/>
      <c r="DG7" s="1083" t="s">
        <v>552</v>
      </c>
      <c r="DH7" s="1084"/>
      <c r="DI7" s="1084"/>
      <c r="DJ7" s="1084"/>
      <c r="DK7" s="1085"/>
      <c r="DL7" s="1083" t="s">
        <v>552</v>
      </c>
      <c r="DM7" s="1084"/>
      <c r="DN7" s="1084"/>
      <c r="DO7" s="1084"/>
      <c r="DP7" s="1085"/>
      <c r="DQ7" s="1083" t="s">
        <v>552</v>
      </c>
      <c r="DR7" s="1084"/>
      <c r="DS7" s="1084"/>
      <c r="DT7" s="1084"/>
      <c r="DU7" s="1085"/>
      <c r="DV7" s="1086"/>
      <c r="DW7" s="1087"/>
      <c r="DX7" s="1087"/>
      <c r="DY7" s="1087"/>
      <c r="DZ7" s="1088"/>
      <c r="EA7" s="228"/>
    </row>
    <row r="8" spans="1:131" s="229" customFormat="1" ht="26.25" customHeight="1" x14ac:dyDescent="0.15">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547</v>
      </c>
      <c r="BT8" s="980"/>
      <c r="BU8" s="980"/>
      <c r="BV8" s="980"/>
      <c r="BW8" s="980"/>
      <c r="BX8" s="980"/>
      <c r="BY8" s="980"/>
      <c r="BZ8" s="980"/>
      <c r="CA8" s="980"/>
      <c r="CB8" s="980"/>
      <c r="CC8" s="980"/>
      <c r="CD8" s="980"/>
      <c r="CE8" s="980"/>
      <c r="CF8" s="980"/>
      <c r="CG8" s="1001"/>
      <c r="CH8" s="976">
        <v>-1</v>
      </c>
      <c r="CI8" s="977"/>
      <c r="CJ8" s="977"/>
      <c r="CK8" s="977"/>
      <c r="CL8" s="978"/>
      <c r="CM8" s="976">
        <v>109</v>
      </c>
      <c r="CN8" s="977"/>
      <c r="CO8" s="977"/>
      <c r="CP8" s="977"/>
      <c r="CQ8" s="978"/>
      <c r="CR8" s="976">
        <v>60</v>
      </c>
      <c r="CS8" s="977"/>
      <c r="CT8" s="977"/>
      <c r="CU8" s="977"/>
      <c r="CV8" s="978"/>
      <c r="CW8" s="976">
        <v>11</v>
      </c>
      <c r="CX8" s="977"/>
      <c r="CY8" s="977"/>
      <c r="CZ8" s="977"/>
      <c r="DA8" s="978"/>
      <c r="DB8" s="976" t="s">
        <v>552</v>
      </c>
      <c r="DC8" s="977"/>
      <c r="DD8" s="977"/>
      <c r="DE8" s="977"/>
      <c r="DF8" s="978"/>
      <c r="DG8" s="976" t="s">
        <v>552</v>
      </c>
      <c r="DH8" s="977"/>
      <c r="DI8" s="977"/>
      <c r="DJ8" s="977"/>
      <c r="DK8" s="978"/>
      <c r="DL8" s="976" t="s">
        <v>552</v>
      </c>
      <c r="DM8" s="977"/>
      <c r="DN8" s="977"/>
      <c r="DO8" s="977"/>
      <c r="DP8" s="978"/>
      <c r="DQ8" s="976" t="s">
        <v>552</v>
      </c>
      <c r="DR8" s="977"/>
      <c r="DS8" s="977"/>
      <c r="DT8" s="977"/>
      <c r="DU8" s="978"/>
      <c r="DV8" s="979"/>
      <c r="DW8" s="980"/>
      <c r="DX8" s="980"/>
      <c r="DY8" s="980"/>
      <c r="DZ8" s="981"/>
      <c r="EA8" s="228"/>
    </row>
    <row r="9" spans="1:131" s="229" customFormat="1" ht="26.25" customHeight="1" x14ac:dyDescent="0.15">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376</v>
      </c>
      <c r="B23" s="924" t="s">
        <v>377</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1015</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388</v>
      </c>
      <c r="C28" s="1035"/>
      <c r="D28" s="1035"/>
      <c r="E28" s="1035"/>
      <c r="F28" s="1035"/>
      <c r="G28" s="1035"/>
      <c r="H28" s="1035"/>
      <c r="I28" s="1035"/>
      <c r="J28" s="1035"/>
      <c r="K28" s="1035"/>
      <c r="L28" s="1035"/>
      <c r="M28" s="1035"/>
      <c r="N28" s="1035"/>
      <c r="O28" s="1035"/>
      <c r="P28" s="1036"/>
      <c r="Q28" s="1037">
        <v>9386</v>
      </c>
      <c r="R28" s="1038"/>
      <c r="S28" s="1038"/>
      <c r="T28" s="1038"/>
      <c r="U28" s="1038"/>
      <c r="V28" s="1038">
        <v>9367</v>
      </c>
      <c r="W28" s="1038"/>
      <c r="X28" s="1038"/>
      <c r="Y28" s="1038"/>
      <c r="Z28" s="1038"/>
      <c r="AA28" s="1038">
        <v>19</v>
      </c>
      <c r="AB28" s="1038"/>
      <c r="AC28" s="1038"/>
      <c r="AD28" s="1038"/>
      <c r="AE28" s="1039"/>
      <c r="AF28" s="1040">
        <v>19</v>
      </c>
      <c r="AG28" s="1038"/>
      <c r="AH28" s="1038"/>
      <c r="AI28" s="1038"/>
      <c r="AJ28" s="1041"/>
      <c r="AK28" s="1029">
        <v>990</v>
      </c>
      <c r="AL28" s="1030"/>
      <c r="AM28" s="1030"/>
      <c r="AN28" s="1030"/>
      <c r="AO28" s="1030"/>
      <c r="AP28" s="1030" t="s">
        <v>552</v>
      </c>
      <c r="AQ28" s="1030"/>
      <c r="AR28" s="1030"/>
      <c r="AS28" s="1030"/>
      <c r="AT28" s="1030"/>
      <c r="AU28" s="1030" t="s">
        <v>552</v>
      </c>
      <c r="AV28" s="1030"/>
      <c r="AW28" s="1030"/>
      <c r="AX28" s="1030"/>
      <c r="AY28" s="1030"/>
      <c r="AZ28" s="1031"/>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389</v>
      </c>
      <c r="C29" s="1018"/>
      <c r="D29" s="1018"/>
      <c r="E29" s="1018"/>
      <c r="F29" s="1018"/>
      <c r="G29" s="1018"/>
      <c r="H29" s="1018"/>
      <c r="I29" s="1018"/>
      <c r="J29" s="1018"/>
      <c r="K29" s="1018"/>
      <c r="L29" s="1018"/>
      <c r="M29" s="1018"/>
      <c r="N29" s="1018"/>
      <c r="O29" s="1018"/>
      <c r="P29" s="1019"/>
      <c r="Q29" s="1025">
        <v>7804</v>
      </c>
      <c r="R29" s="1026"/>
      <c r="S29" s="1026"/>
      <c r="T29" s="1026"/>
      <c r="U29" s="1026"/>
      <c r="V29" s="1026">
        <v>7668</v>
      </c>
      <c r="W29" s="1026"/>
      <c r="X29" s="1026"/>
      <c r="Y29" s="1026"/>
      <c r="Z29" s="1026"/>
      <c r="AA29" s="1026">
        <v>136</v>
      </c>
      <c r="AB29" s="1026"/>
      <c r="AC29" s="1026"/>
      <c r="AD29" s="1026"/>
      <c r="AE29" s="1027"/>
      <c r="AF29" s="1022">
        <v>136</v>
      </c>
      <c r="AG29" s="1023"/>
      <c r="AH29" s="1023"/>
      <c r="AI29" s="1023"/>
      <c r="AJ29" s="1024"/>
      <c r="AK29" s="967">
        <v>1279</v>
      </c>
      <c r="AL29" s="958"/>
      <c r="AM29" s="958"/>
      <c r="AN29" s="958"/>
      <c r="AO29" s="958"/>
      <c r="AP29" s="958" t="s">
        <v>552</v>
      </c>
      <c r="AQ29" s="958"/>
      <c r="AR29" s="958"/>
      <c r="AS29" s="958"/>
      <c r="AT29" s="958"/>
      <c r="AU29" s="958" t="s">
        <v>552</v>
      </c>
      <c r="AV29" s="958"/>
      <c r="AW29" s="958"/>
      <c r="AX29" s="958"/>
      <c r="AY29" s="958"/>
      <c r="AZ29" s="1028"/>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390</v>
      </c>
      <c r="C30" s="1018"/>
      <c r="D30" s="1018"/>
      <c r="E30" s="1018"/>
      <c r="F30" s="1018"/>
      <c r="G30" s="1018"/>
      <c r="H30" s="1018"/>
      <c r="I30" s="1018"/>
      <c r="J30" s="1018"/>
      <c r="K30" s="1018"/>
      <c r="L30" s="1018"/>
      <c r="M30" s="1018"/>
      <c r="N30" s="1018"/>
      <c r="O30" s="1018"/>
      <c r="P30" s="1019"/>
      <c r="Q30" s="1025">
        <v>1503</v>
      </c>
      <c r="R30" s="1026"/>
      <c r="S30" s="1026"/>
      <c r="T30" s="1026"/>
      <c r="U30" s="1026"/>
      <c r="V30" s="1026">
        <v>1465</v>
      </c>
      <c r="W30" s="1026"/>
      <c r="X30" s="1026"/>
      <c r="Y30" s="1026"/>
      <c r="Z30" s="1026"/>
      <c r="AA30" s="1026">
        <v>38</v>
      </c>
      <c r="AB30" s="1026"/>
      <c r="AC30" s="1026"/>
      <c r="AD30" s="1026"/>
      <c r="AE30" s="1027"/>
      <c r="AF30" s="1022">
        <v>38</v>
      </c>
      <c r="AG30" s="1023"/>
      <c r="AH30" s="1023"/>
      <c r="AI30" s="1023"/>
      <c r="AJ30" s="1024"/>
      <c r="AK30" s="967">
        <v>316</v>
      </c>
      <c r="AL30" s="958"/>
      <c r="AM30" s="958"/>
      <c r="AN30" s="958"/>
      <c r="AO30" s="958"/>
      <c r="AP30" s="958" t="s">
        <v>552</v>
      </c>
      <c r="AQ30" s="958"/>
      <c r="AR30" s="958"/>
      <c r="AS30" s="958"/>
      <c r="AT30" s="958"/>
      <c r="AU30" s="958" t="s">
        <v>552</v>
      </c>
      <c r="AV30" s="958"/>
      <c r="AW30" s="958"/>
      <c r="AX30" s="958"/>
      <c r="AY30" s="958"/>
      <c r="AZ30" s="1028"/>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391</v>
      </c>
      <c r="C31" s="1018"/>
      <c r="D31" s="1018"/>
      <c r="E31" s="1018"/>
      <c r="F31" s="1018"/>
      <c r="G31" s="1018"/>
      <c r="H31" s="1018"/>
      <c r="I31" s="1018"/>
      <c r="J31" s="1018"/>
      <c r="K31" s="1018"/>
      <c r="L31" s="1018"/>
      <c r="M31" s="1018"/>
      <c r="N31" s="1018"/>
      <c r="O31" s="1018"/>
      <c r="P31" s="1019"/>
      <c r="Q31" s="1025">
        <v>1437</v>
      </c>
      <c r="R31" s="1026"/>
      <c r="S31" s="1026"/>
      <c r="T31" s="1026"/>
      <c r="U31" s="1026"/>
      <c r="V31" s="1026">
        <v>1258</v>
      </c>
      <c r="W31" s="1026"/>
      <c r="X31" s="1026"/>
      <c r="Y31" s="1026"/>
      <c r="Z31" s="1026"/>
      <c r="AA31" s="1026">
        <v>179</v>
      </c>
      <c r="AB31" s="1026"/>
      <c r="AC31" s="1026"/>
      <c r="AD31" s="1026"/>
      <c r="AE31" s="1027"/>
      <c r="AF31" s="1022">
        <v>600</v>
      </c>
      <c r="AG31" s="1023"/>
      <c r="AH31" s="1023"/>
      <c r="AI31" s="1023"/>
      <c r="AJ31" s="1024"/>
      <c r="AK31" s="967">
        <v>163</v>
      </c>
      <c r="AL31" s="958"/>
      <c r="AM31" s="958"/>
      <c r="AN31" s="958"/>
      <c r="AO31" s="958"/>
      <c r="AP31" s="958">
        <v>4231</v>
      </c>
      <c r="AQ31" s="958"/>
      <c r="AR31" s="958"/>
      <c r="AS31" s="958"/>
      <c r="AT31" s="958"/>
      <c r="AU31" s="958">
        <v>55</v>
      </c>
      <c r="AV31" s="958"/>
      <c r="AW31" s="958"/>
      <c r="AX31" s="958"/>
      <c r="AY31" s="958"/>
      <c r="AZ31" s="1028" t="s">
        <v>552</v>
      </c>
      <c r="BA31" s="1028"/>
      <c r="BB31" s="1028"/>
      <c r="BC31" s="1028"/>
      <c r="BD31" s="1028"/>
      <c r="BE31" s="959" t="s">
        <v>392</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393</v>
      </c>
      <c r="C32" s="1018"/>
      <c r="D32" s="1018"/>
      <c r="E32" s="1018"/>
      <c r="F32" s="1018"/>
      <c r="G32" s="1018"/>
      <c r="H32" s="1018"/>
      <c r="I32" s="1018"/>
      <c r="J32" s="1018"/>
      <c r="K32" s="1018"/>
      <c r="L32" s="1018"/>
      <c r="M32" s="1018"/>
      <c r="N32" s="1018"/>
      <c r="O32" s="1018"/>
      <c r="P32" s="1019"/>
      <c r="Q32" s="1025">
        <v>213</v>
      </c>
      <c r="R32" s="1026"/>
      <c r="S32" s="1026"/>
      <c r="T32" s="1026"/>
      <c r="U32" s="1026"/>
      <c r="V32" s="1026">
        <v>213</v>
      </c>
      <c r="W32" s="1026"/>
      <c r="X32" s="1026"/>
      <c r="Y32" s="1026"/>
      <c r="Z32" s="1026"/>
      <c r="AA32" s="1026" t="s">
        <v>552</v>
      </c>
      <c r="AB32" s="1026"/>
      <c r="AC32" s="1026"/>
      <c r="AD32" s="1026"/>
      <c r="AE32" s="1027"/>
      <c r="AF32" s="1022">
        <v>9</v>
      </c>
      <c r="AG32" s="1023"/>
      <c r="AH32" s="1023"/>
      <c r="AI32" s="1023"/>
      <c r="AJ32" s="1024"/>
      <c r="AK32" s="967" t="s">
        <v>552</v>
      </c>
      <c r="AL32" s="958"/>
      <c r="AM32" s="958"/>
      <c r="AN32" s="958"/>
      <c r="AO32" s="958"/>
      <c r="AP32" s="958" t="s">
        <v>552</v>
      </c>
      <c r="AQ32" s="958"/>
      <c r="AR32" s="958"/>
      <c r="AS32" s="958"/>
      <c r="AT32" s="958"/>
      <c r="AU32" s="958" t="s">
        <v>552</v>
      </c>
      <c r="AV32" s="958"/>
      <c r="AW32" s="958"/>
      <c r="AX32" s="958"/>
      <c r="AY32" s="958"/>
      <c r="AZ32" s="1028" t="s">
        <v>552</v>
      </c>
      <c r="BA32" s="1028"/>
      <c r="BB32" s="1028"/>
      <c r="BC32" s="1028"/>
      <c r="BD32" s="1028"/>
      <c r="BE32" s="959" t="s">
        <v>392</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t="s">
        <v>394</v>
      </c>
      <c r="C33" s="1018"/>
      <c r="D33" s="1018"/>
      <c r="E33" s="1018"/>
      <c r="F33" s="1018"/>
      <c r="G33" s="1018"/>
      <c r="H33" s="1018"/>
      <c r="I33" s="1018"/>
      <c r="J33" s="1018"/>
      <c r="K33" s="1018"/>
      <c r="L33" s="1018"/>
      <c r="M33" s="1018"/>
      <c r="N33" s="1018"/>
      <c r="O33" s="1018"/>
      <c r="P33" s="1019"/>
      <c r="Q33" s="1025">
        <v>4285</v>
      </c>
      <c r="R33" s="1026"/>
      <c r="S33" s="1026"/>
      <c r="T33" s="1026"/>
      <c r="U33" s="1026"/>
      <c r="V33" s="1026">
        <v>3733</v>
      </c>
      <c r="W33" s="1026"/>
      <c r="X33" s="1026"/>
      <c r="Y33" s="1026"/>
      <c r="Z33" s="1026"/>
      <c r="AA33" s="1026">
        <v>552</v>
      </c>
      <c r="AB33" s="1026"/>
      <c r="AC33" s="1026"/>
      <c r="AD33" s="1026"/>
      <c r="AE33" s="1027"/>
      <c r="AF33" s="1022">
        <v>622</v>
      </c>
      <c r="AG33" s="1023"/>
      <c r="AH33" s="1023"/>
      <c r="AI33" s="1023"/>
      <c r="AJ33" s="1024"/>
      <c r="AK33" s="967">
        <v>2425</v>
      </c>
      <c r="AL33" s="958"/>
      <c r="AM33" s="958"/>
      <c r="AN33" s="958"/>
      <c r="AO33" s="958"/>
      <c r="AP33" s="958">
        <v>23482</v>
      </c>
      <c r="AQ33" s="958"/>
      <c r="AR33" s="958"/>
      <c r="AS33" s="958"/>
      <c r="AT33" s="958"/>
      <c r="AU33" s="958">
        <v>16320</v>
      </c>
      <c r="AV33" s="958"/>
      <c r="AW33" s="958"/>
      <c r="AX33" s="958"/>
      <c r="AY33" s="958"/>
      <c r="AZ33" s="1028" t="s">
        <v>552</v>
      </c>
      <c r="BA33" s="1028"/>
      <c r="BB33" s="1028"/>
      <c r="BC33" s="1028"/>
      <c r="BD33" s="1028"/>
      <c r="BE33" s="959" t="s">
        <v>392</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t="s">
        <v>395</v>
      </c>
      <c r="C34" s="1018"/>
      <c r="D34" s="1018"/>
      <c r="E34" s="1018"/>
      <c r="F34" s="1018"/>
      <c r="G34" s="1018"/>
      <c r="H34" s="1018"/>
      <c r="I34" s="1018"/>
      <c r="J34" s="1018"/>
      <c r="K34" s="1018"/>
      <c r="L34" s="1018"/>
      <c r="M34" s="1018"/>
      <c r="N34" s="1018"/>
      <c r="O34" s="1018"/>
      <c r="P34" s="1019"/>
      <c r="Q34" s="1025">
        <v>4689</v>
      </c>
      <c r="R34" s="1026"/>
      <c r="S34" s="1026"/>
      <c r="T34" s="1026"/>
      <c r="U34" s="1026"/>
      <c r="V34" s="1026">
        <v>4784</v>
      </c>
      <c r="W34" s="1026"/>
      <c r="X34" s="1026"/>
      <c r="Y34" s="1026"/>
      <c r="Z34" s="1026"/>
      <c r="AA34" s="1026">
        <v>-94</v>
      </c>
      <c r="AB34" s="1026"/>
      <c r="AC34" s="1026"/>
      <c r="AD34" s="1026"/>
      <c r="AE34" s="1027"/>
      <c r="AF34" s="1022">
        <v>1013</v>
      </c>
      <c r="AG34" s="1023"/>
      <c r="AH34" s="1023"/>
      <c r="AI34" s="1023"/>
      <c r="AJ34" s="1024"/>
      <c r="AK34" s="967">
        <v>428</v>
      </c>
      <c r="AL34" s="958"/>
      <c r="AM34" s="958"/>
      <c r="AN34" s="958"/>
      <c r="AO34" s="958"/>
      <c r="AP34" s="958">
        <v>542</v>
      </c>
      <c r="AQ34" s="958"/>
      <c r="AR34" s="958"/>
      <c r="AS34" s="958"/>
      <c r="AT34" s="958"/>
      <c r="AU34" s="958">
        <v>289</v>
      </c>
      <c r="AV34" s="958"/>
      <c r="AW34" s="958"/>
      <c r="AX34" s="958"/>
      <c r="AY34" s="958"/>
      <c r="AZ34" s="1028" t="s">
        <v>552</v>
      </c>
      <c r="BA34" s="1028"/>
      <c r="BB34" s="1028"/>
      <c r="BC34" s="1028"/>
      <c r="BD34" s="1028"/>
      <c r="BE34" s="959" t="s">
        <v>392</v>
      </c>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376</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2436</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400</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548</v>
      </c>
      <c r="C68" s="973"/>
      <c r="D68" s="973"/>
      <c r="E68" s="973"/>
      <c r="F68" s="973"/>
      <c r="G68" s="973"/>
      <c r="H68" s="973"/>
      <c r="I68" s="973"/>
      <c r="J68" s="973"/>
      <c r="K68" s="973"/>
      <c r="L68" s="973"/>
      <c r="M68" s="973"/>
      <c r="N68" s="973"/>
      <c r="O68" s="973"/>
      <c r="P68" s="974"/>
      <c r="Q68" s="975">
        <v>11414</v>
      </c>
      <c r="R68" s="969"/>
      <c r="S68" s="969"/>
      <c r="T68" s="969"/>
      <c r="U68" s="969"/>
      <c r="V68" s="969">
        <v>7873</v>
      </c>
      <c r="W68" s="969"/>
      <c r="X68" s="969"/>
      <c r="Y68" s="969"/>
      <c r="Z68" s="969"/>
      <c r="AA68" s="969">
        <v>3541</v>
      </c>
      <c r="AB68" s="969"/>
      <c r="AC68" s="969"/>
      <c r="AD68" s="969"/>
      <c r="AE68" s="969"/>
      <c r="AF68" s="969">
        <v>3541</v>
      </c>
      <c r="AG68" s="969"/>
      <c r="AH68" s="969"/>
      <c r="AI68" s="969"/>
      <c r="AJ68" s="969"/>
      <c r="AK68" s="969" t="s">
        <v>552</v>
      </c>
      <c r="AL68" s="969"/>
      <c r="AM68" s="969"/>
      <c r="AN68" s="969"/>
      <c r="AO68" s="969"/>
      <c r="AP68" s="969" t="s">
        <v>552</v>
      </c>
      <c r="AQ68" s="969"/>
      <c r="AR68" s="969"/>
      <c r="AS68" s="969"/>
      <c r="AT68" s="969"/>
      <c r="AU68" s="969" t="s">
        <v>552</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549</v>
      </c>
      <c r="C69" s="962"/>
      <c r="D69" s="962"/>
      <c r="E69" s="962"/>
      <c r="F69" s="962"/>
      <c r="G69" s="962"/>
      <c r="H69" s="962"/>
      <c r="I69" s="962"/>
      <c r="J69" s="962"/>
      <c r="K69" s="962"/>
      <c r="L69" s="962"/>
      <c r="M69" s="962"/>
      <c r="N69" s="962"/>
      <c r="O69" s="962"/>
      <c r="P69" s="963"/>
      <c r="Q69" s="964">
        <v>5</v>
      </c>
      <c r="R69" s="958"/>
      <c r="S69" s="958"/>
      <c r="T69" s="958"/>
      <c r="U69" s="958"/>
      <c r="V69" s="958">
        <v>1</v>
      </c>
      <c r="W69" s="958"/>
      <c r="X69" s="958"/>
      <c r="Y69" s="958"/>
      <c r="Z69" s="958"/>
      <c r="AA69" s="958">
        <v>4</v>
      </c>
      <c r="AB69" s="958"/>
      <c r="AC69" s="958"/>
      <c r="AD69" s="958"/>
      <c r="AE69" s="958"/>
      <c r="AF69" s="958">
        <v>4</v>
      </c>
      <c r="AG69" s="958"/>
      <c r="AH69" s="958"/>
      <c r="AI69" s="958"/>
      <c r="AJ69" s="958"/>
      <c r="AK69" s="958" t="s">
        <v>552</v>
      </c>
      <c r="AL69" s="958"/>
      <c r="AM69" s="958"/>
      <c r="AN69" s="958"/>
      <c r="AO69" s="958"/>
      <c r="AP69" s="958" t="s">
        <v>552</v>
      </c>
      <c r="AQ69" s="958"/>
      <c r="AR69" s="958"/>
      <c r="AS69" s="958"/>
      <c r="AT69" s="958"/>
      <c r="AU69" s="958" t="s">
        <v>552</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550</v>
      </c>
      <c r="C70" s="962"/>
      <c r="D70" s="962"/>
      <c r="E70" s="962"/>
      <c r="F70" s="962"/>
      <c r="G70" s="962"/>
      <c r="H70" s="962"/>
      <c r="I70" s="962"/>
      <c r="J70" s="962"/>
      <c r="K70" s="962"/>
      <c r="L70" s="962"/>
      <c r="M70" s="962"/>
      <c r="N70" s="962"/>
      <c r="O70" s="962"/>
      <c r="P70" s="963"/>
      <c r="Q70" s="964">
        <v>684</v>
      </c>
      <c r="R70" s="958"/>
      <c r="S70" s="958"/>
      <c r="T70" s="958"/>
      <c r="U70" s="958"/>
      <c r="V70" s="958">
        <v>181</v>
      </c>
      <c r="W70" s="958"/>
      <c r="X70" s="958"/>
      <c r="Y70" s="958"/>
      <c r="Z70" s="958"/>
      <c r="AA70" s="958">
        <v>503</v>
      </c>
      <c r="AB70" s="958"/>
      <c r="AC70" s="958"/>
      <c r="AD70" s="958"/>
      <c r="AE70" s="958"/>
      <c r="AF70" s="958">
        <v>503</v>
      </c>
      <c r="AG70" s="958"/>
      <c r="AH70" s="958"/>
      <c r="AI70" s="958"/>
      <c r="AJ70" s="958"/>
      <c r="AK70" s="958" t="s">
        <v>552</v>
      </c>
      <c r="AL70" s="958"/>
      <c r="AM70" s="958"/>
      <c r="AN70" s="958"/>
      <c r="AO70" s="958"/>
      <c r="AP70" s="958" t="s">
        <v>552</v>
      </c>
      <c r="AQ70" s="958"/>
      <c r="AR70" s="958"/>
      <c r="AS70" s="958"/>
      <c r="AT70" s="958"/>
      <c r="AU70" s="958" t="s">
        <v>552</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551</v>
      </c>
      <c r="C71" s="962"/>
      <c r="D71" s="962"/>
      <c r="E71" s="962"/>
      <c r="F71" s="962"/>
      <c r="G71" s="962"/>
      <c r="H71" s="962"/>
      <c r="I71" s="962"/>
      <c r="J71" s="962"/>
      <c r="K71" s="962"/>
      <c r="L71" s="962"/>
      <c r="M71" s="962"/>
      <c r="N71" s="962"/>
      <c r="O71" s="962"/>
      <c r="P71" s="963"/>
      <c r="Q71" s="964">
        <v>871279</v>
      </c>
      <c r="R71" s="958"/>
      <c r="S71" s="958"/>
      <c r="T71" s="958"/>
      <c r="U71" s="958"/>
      <c r="V71" s="958">
        <v>850651</v>
      </c>
      <c r="W71" s="958"/>
      <c r="X71" s="958"/>
      <c r="Y71" s="958"/>
      <c r="Z71" s="958"/>
      <c r="AA71" s="958">
        <v>20628</v>
      </c>
      <c r="AB71" s="958"/>
      <c r="AC71" s="958"/>
      <c r="AD71" s="958"/>
      <c r="AE71" s="958"/>
      <c r="AF71" s="958">
        <v>20628</v>
      </c>
      <c r="AG71" s="958"/>
      <c r="AH71" s="958"/>
      <c r="AI71" s="958"/>
      <c r="AJ71" s="958"/>
      <c r="AK71" s="958">
        <v>10502</v>
      </c>
      <c r="AL71" s="958"/>
      <c r="AM71" s="958"/>
      <c r="AN71" s="958"/>
      <c r="AO71" s="958"/>
      <c r="AP71" s="958" t="s">
        <v>552</v>
      </c>
      <c r="AQ71" s="958"/>
      <c r="AR71" s="958"/>
      <c r="AS71" s="958"/>
      <c r="AT71" s="958"/>
      <c r="AU71" s="958" t="s">
        <v>552</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376</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24" customFormat="1" ht="26.25" customHeight="1" x14ac:dyDescent="0.1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3090151</v>
      </c>
      <c r="AB110" s="876"/>
      <c r="AC110" s="876"/>
      <c r="AD110" s="876"/>
      <c r="AE110" s="877"/>
      <c r="AF110" s="878">
        <v>3216420</v>
      </c>
      <c r="AG110" s="876"/>
      <c r="AH110" s="876"/>
      <c r="AI110" s="876"/>
      <c r="AJ110" s="877"/>
      <c r="AK110" s="878">
        <v>6452729</v>
      </c>
      <c r="AL110" s="876"/>
      <c r="AM110" s="876"/>
      <c r="AN110" s="876"/>
      <c r="AO110" s="877"/>
      <c r="AP110" s="879">
        <v>34</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45556917</v>
      </c>
      <c r="BR110" s="829"/>
      <c r="BS110" s="829"/>
      <c r="BT110" s="829"/>
      <c r="BU110" s="829"/>
      <c r="BV110" s="829">
        <v>45742179</v>
      </c>
      <c r="BW110" s="829"/>
      <c r="BX110" s="829"/>
      <c r="BY110" s="829"/>
      <c r="BZ110" s="829"/>
      <c r="CA110" s="829">
        <v>42034492</v>
      </c>
      <c r="CB110" s="829"/>
      <c r="CC110" s="829"/>
      <c r="CD110" s="829"/>
      <c r="CE110" s="829"/>
      <c r="CF110" s="853">
        <v>221.3</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19899294</v>
      </c>
      <c r="BR112" s="804"/>
      <c r="BS112" s="804"/>
      <c r="BT112" s="804"/>
      <c r="BU112" s="804"/>
      <c r="BV112" s="804">
        <v>17914906</v>
      </c>
      <c r="BW112" s="804"/>
      <c r="BX112" s="804"/>
      <c r="BY112" s="804"/>
      <c r="BZ112" s="804"/>
      <c r="CA112" s="804">
        <v>16663819</v>
      </c>
      <c r="CB112" s="804"/>
      <c r="CC112" s="804"/>
      <c r="CD112" s="804"/>
      <c r="CE112" s="804"/>
      <c r="CF112" s="862">
        <v>87.7</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2039287</v>
      </c>
      <c r="AB113" s="906"/>
      <c r="AC113" s="906"/>
      <c r="AD113" s="906"/>
      <c r="AE113" s="907"/>
      <c r="AF113" s="908">
        <v>1980567</v>
      </c>
      <c r="AG113" s="906"/>
      <c r="AH113" s="906"/>
      <c r="AI113" s="906"/>
      <c r="AJ113" s="907"/>
      <c r="AK113" s="908">
        <v>1860706</v>
      </c>
      <c r="AL113" s="906"/>
      <c r="AM113" s="906"/>
      <c r="AN113" s="906"/>
      <c r="AO113" s="907"/>
      <c r="AP113" s="909">
        <v>9.8000000000000007</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6179962</v>
      </c>
      <c r="BR114" s="804"/>
      <c r="BS114" s="804"/>
      <c r="BT114" s="804"/>
      <c r="BU114" s="804"/>
      <c r="BV114" s="804">
        <v>5971534</v>
      </c>
      <c r="BW114" s="804"/>
      <c r="BX114" s="804"/>
      <c r="BY114" s="804"/>
      <c r="BZ114" s="804"/>
      <c r="CA114" s="804">
        <v>5857218</v>
      </c>
      <c r="CB114" s="804"/>
      <c r="CC114" s="804"/>
      <c r="CD114" s="804"/>
      <c r="CE114" s="804"/>
      <c r="CF114" s="862">
        <v>30.8</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5129438</v>
      </c>
      <c r="AB117" s="890"/>
      <c r="AC117" s="890"/>
      <c r="AD117" s="890"/>
      <c r="AE117" s="891"/>
      <c r="AF117" s="892">
        <v>5196987</v>
      </c>
      <c r="AG117" s="890"/>
      <c r="AH117" s="890"/>
      <c r="AI117" s="890"/>
      <c r="AJ117" s="891"/>
      <c r="AK117" s="892">
        <v>8313435</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442</v>
      </c>
      <c r="BP119" s="865"/>
      <c r="BQ119" s="866">
        <v>71636173</v>
      </c>
      <c r="BR119" s="832"/>
      <c r="BS119" s="832"/>
      <c r="BT119" s="832"/>
      <c r="BU119" s="832"/>
      <c r="BV119" s="832">
        <v>69628619</v>
      </c>
      <c r="BW119" s="832"/>
      <c r="BX119" s="832"/>
      <c r="BY119" s="832"/>
      <c r="BZ119" s="832"/>
      <c r="CA119" s="832">
        <v>64555529</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9631870</v>
      </c>
      <c r="BR120" s="829"/>
      <c r="BS120" s="829"/>
      <c r="BT120" s="829"/>
      <c r="BU120" s="829"/>
      <c r="BV120" s="829">
        <v>11809741</v>
      </c>
      <c r="BW120" s="829"/>
      <c r="BX120" s="829"/>
      <c r="BY120" s="829"/>
      <c r="BZ120" s="829"/>
      <c r="CA120" s="829">
        <v>10269463</v>
      </c>
      <c r="CB120" s="829"/>
      <c r="CC120" s="829"/>
      <c r="CD120" s="829"/>
      <c r="CE120" s="829"/>
      <c r="CF120" s="853">
        <v>54.1</v>
      </c>
      <c r="CG120" s="854"/>
      <c r="CH120" s="854"/>
      <c r="CI120" s="854"/>
      <c r="CJ120" s="854"/>
      <c r="CK120" s="855" t="s">
        <v>446</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19589712</v>
      </c>
      <c r="DH120" s="829"/>
      <c r="DI120" s="829"/>
      <c r="DJ120" s="829"/>
      <c r="DK120" s="829"/>
      <c r="DL120" s="829">
        <v>17659758</v>
      </c>
      <c r="DM120" s="829"/>
      <c r="DN120" s="829"/>
      <c r="DO120" s="829"/>
      <c r="DP120" s="829"/>
      <c r="DQ120" s="829">
        <v>16320068</v>
      </c>
      <c r="DR120" s="829"/>
      <c r="DS120" s="829"/>
      <c r="DT120" s="829"/>
      <c r="DU120" s="829"/>
      <c r="DV120" s="830">
        <v>85.9</v>
      </c>
      <c r="DW120" s="830"/>
      <c r="DX120" s="830"/>
      <c r="DY120" s="830"/>
      <c r="DZ120" s="831"/>
    </row>
    <row r="121" spans="1:130" s="224"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10326278</v>
      </c>
      <c r="BR121" s="804"/>
      <c r="BS121" s="804"/>
      <c r="BT121" s="804"/>
      <c r="BU121" s="804"/>
      <c r="BV121" s="804">
        <v>9325269</v>
      </c>
      <c r="BW121" s="804"/>
      <c r="BX121" s="804"/>
      <c r="BY121" s="804"/>
      <c r="BZ121" s="804"/>
      <c r="CA121" s="804">
        <v>8737725</v>
      </c>
      <c r="CB121" s="804"/>
      <c r="CC121" s="804"/>
      <c r="CD121" s="804"/>
      <c r="CE121" s="804"/>
      <c r="CF121" s="862">
        <v>46</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300596</v>
      </c>
      <c r="DH121" s="804"/>
      <c r="DI121" s="804"/>
      <c r="DJ121" s="804"/>
      <c r="DK121" s="804"/>
      <c r="DL121" s="804">
        <v>217102</v>
      </c>
      <c r="DM121" s="804"/>
      <c r="DN121" s="804"/>
      <c r="DO121" s="804"/>
      <c r="DP121" s="804"/>
      <c r="DQ121" s="804">
        <v>288746</v>
      </c>
      <c r="DR121" s="804"/>
      <c r="DS121" s="804"/>
      <c r="DT121" s="804"/>
      <c r="DU121" s="804"/>
      <c r="DV121" s="781">
        <v>1.5</v>
      </c>
      <c r="DW121" s="781"/>
      <c r="DX121" s="781"/>
      <c r="DY121" s="781"/>
      <c r="DZ121" s="782"/>
    </row>
    <row r="122" spans="1:130" s="224" customFormat="1" ht="26.25" customHeight="1" x14ac:dyDescent="0.1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37871233</v>
      </c>
      <c r="BR122" s="832"/>
      <c r="BS122" s="832"/>
      <c r="BT122" s="832"/>
      <c r="BU122" s="832"/>
      <c r="BV122" s="832">
        <v>37197799</v>
      </c>
      <c r="BW122" s="832"/>
      <c r="BX122" s="832"/>
      <c r="BY122" s="832"/>
      <c r="BZ122" s="832"/>
      <c r="CA122" s="832">
        <v>35743501</v>
      </c>
      <c r="CB122" s="832"/>
      <c r="CC122" s="832"/>
      <c r="CD122" s="832"/>
      <c r="CE122" s="832"/>
      <c r="CF122" s="833">
        <v>188.2</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v>8986</v>
      </c>
      <c r="DH122" s="804"/>
      <c r="DI122" s="804"/>
      <c r="DJ122" s="804"/>
      <c r="DK122" s="804"/>
      <c r="DL122" s="804">
        <v>38046</v>
      </c>
      <c r="DM122" s="804"/>
      <c r="DN122" s="804"/>
      <c r="DO122" s="804"/>
      <c r="DP122" s="804"/>
      <c r="DQ122" s="804">
        <v>55005</v>
      </c>
      <c r="DR122" s="804"/>
      <c r="DS122" s="804"/>
      <c r="DT122" s="804"/>
      <c r="DU122" s="804"/>
      <c r="DV122" s="781">
        <v>0.3</v>
      </c>
      <c r="DW122" s="781"/>
      <c r="DX122" s="781"/>
      <c r="DY122" s="781"/>
      <c r="DZ122" s="782"/>
    </row>
    <row r="123" spans="1:130" s="224" customFormat="1" ht="26.25" customHeight="1" x14ac:dyDescent="0.1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450</v>
      </c>
      <c r="BP123" s="865"/>
      <c r="BQ123" s="819">
        <v>57829381</v>
      </c>
      <c r="BR123" s="820"/>
      <c r="BS123" s="820"/>
      <c r="BT123" s="820"/>
      <c r="BU123" s="820"/>
      <c r="BV123" s="820">
        <v>58332809</v>
      </c>
      <c r="BW123" s="820"/>
      <c r="BX123" s="820"/>
      <c r="BY123" s="820"/>
      <c r="BZ123" s="820"/>
      <c r="CA123" s="820">
        <v>54750689</v>
      </c>
      <c r="CB123" s="820"/>
      <c r="CC123" s="820"/>
      <c r="CD123" s="820"/>
      <c r="CE123" s="820"/>
      <c r="CF123" s="735"/>
      <c r="CG123" s="736"/>
      <c r="CH123" s="736"/>
      <c r="CI123" s="736"/>
      <c r="CJ123" s="821"/>
      <c r="CK123" s="856"/>
      <c r="CL123" s="842"/>
      <c r="CM123" s="842"/>
      <c r="CN123" s="842"/>
      <c r="CO123" s="843"/>
      <c r="CP123" s="822" t="s">
        <v>393</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72.400000000000006</v>
      </c>
      <c r="BR124" s="818"/>
      <c r="BS124" s="818"/>
      <c r="BT124" s="818"/>
      <c r="BU124" s="818"/>
      <c r="BV124" s="818">
        <v>61</v>
      </c>
      <c r="BW124" s="818"/>
      <c r="BX124" s="818"/>
      <c r="BY124" s="818"/>
      <c r="BZ124" s="818"/>
      <c r="CA124" s="818">
        <v>51.6</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1036236</v>
      </c>
      <c r="AB128" s="788"/>
      <c r="AC128" s="788"/>
      <c r="AD128" s="788"/>
      <c r="AE128" s="789"/>
      <c r="AF128" s="790">
        <v>1021836</v>
      </c>
      <c r="AG128" s="788"/>
      <c r="AH128" s="788"/>
      <c r="AI128" s="788"/>
      <c r="AJ128" s="789"/>
      <c r="AK128" s="790">
        <v>4155614</v>
      </c>
      <c r="AL128" s="788"/>
      <c r="AM128" s="788"/>
      <c r="AN128" s="788"/>
      <c r="AO128" s="789"/>
      <c r="AP128" s="791"/>
      <c r="AQ128" s="792"/>
      <c r="AR128" s="792"/>
      <c r="AS128" s="792"/>
      <c r="AT128" s="793"/>
      <c r="AU128" s="226"/>
      <c r="AV128" s="226"/>
      <c r="AW128" s="226"/>
      <c r="AX128" s="794" t="s">
        <v>464</v>
      </c>
      <c r="AY128" s="795"/>
      <c r="AZ128" s="795"/>
      <c r="BA128" s="795"/>
      <c r="BB128" s="795"/>
      <c r="BC128" s="795"/>
      <c r="BD128" s="795"/>
      <c r="BE128" s="796"/>
      <c r="BF128" s="773" t="s">
        <v>122</v>
      </c>
      <c r="BG128" s="774"/>
      <c r="BH128" s="774"/>
      <c r="BI128" s="774"/>
      <c r="BJ128" s="774"/>
      <c r="BK128" s="774"/>
      <c r="BL128" s="797"/>
      <c r="BM128" s="773">
        <v>12.3</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22225353</v>
      </c>
      <c r="AB129" s="767"/>
      <c r="AC129" s="767"/>
      <c r="AD129" s="767"/>
      <c r="AE129" s="768"/>
      <c r="AF129" s="769">
        <v>21676947</v>
      </c>
      <c r="AG129" s="767"/>
      <c r="AH129" s="767"/>
      <c r="AI129" s="767"/>
      <c r="AJ129" s="768"/>
      <c r="AK129" s="769">
        <v>22103401</v>
      </c>
      <c r="AL129" s="767"/>
      <c r="AM129" s="767"/>
      <c r="AN129" s="767"/>
      <c r="AO129" s="768"/>
      <c r="AP129" s="770"/>
      <c r="AQ129" s="771"/>
      <c r="AR129" s="771"/>
      <c r="AS129" s="771"/>
      <c r="AT129" s="772"/>
      <c r="AU129" s="227"/>
      <c r="AV129" s="227"/>
      <c r="AW129" s="227"/>
      <c r="AX129" s="738" t="s">
        <v>467</v>
      </c>
      <c r="AY129" s="739"/>
      <c r="AZ129" s="739"/>
      <c r="BA129" s="739"/>
      <c r="BB129" s="739"/>
      <c r="BC129" s="739"/>
      <c r="BD129" s="739"/>
      <c r="BE129" s="740"/>
      <c r="BF129" s="757" t="s">
        <v>122</v>
      </c>
      <c r="BG129" s="758"/>
      <c r="BH129" s="758"/>
      <c r="BI129" s="758"/>
      <c r="BJ129" s="758"/>
      <c r="BK129" s="758"/>
      <c r="BL129" s="759"/>
      <c r="BM129" s="757">
        <v>17.3</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3179900</v>
      </c>
      <c r="AB130" s="767"/>
      <c r="AC130" s="767"/>
      <c r="AD130" s="767"/>
      <c r="AE130" s="768"/>
      <c r="AF130" s="769">
        <v>3175064</v>
      </c>
      <c r="AG130" s="767"/>
      <c r="AH130" s="767"/>
      <c r="AI130" s="767"/>
      <c r="AJ130" s="768"/>
      <c r="AK130" s="769">
        <v>3108923</v>
      </c>
      <c r="AL130" s="767"/>
      <c r="AM130" s="767"/>
      <c r="AN130" s="767"/>
      <c r="AO130" s="768"/>
      <c r="AP130" s="770"/>
      <c r="AQ130" s="771"/>
      <c r="AR130" s="771"/>
      <c r="AS130" s="771"/>
      <c r="AT130" s="772"/>
      <c r="AU130" s="227"/>
      <c r="AV130" s="227"/>
      <c r="AW130" s="227"/>
      <c r="AX130" s="738" t="s">
        <v>470</v>
      </c>
      <c r="AY130" s="739"/>
      <c r="AZ130" s="739"/>
      <c r="BA130" s="739"/>
      <c r="BB130" s="739"/>
      <c r="BC130" s="739"/>
      <c r="BD130" s="739"/>
      <c r="BE130" s="740"/>
      <c r="BF130" s="741">
        <v>5.2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19045453</v>
      </c>
      <c r="AB131" s="751"/>
      <c r="AC131" s="751"/>
      <c r="AD131" s="751"/>
      <c r="AE131" s="752"/>
      <c r="AF131" s="753">
        <v>18501883</v>
      </c>
      <c r="AG131" s="751"/>
      <c r="AH131" s="751"/>
      <c r="AI131" s="751"/>
      <c r="AJ131" s="752"/>
      <c r="AK131" s="753">
        <v>18994478</v>
      </c>
      <c r="AL131" s="751"/>
      <c r="AM131" s="751"/>
      <c r="AN131" s="751"/>
      <c r="AO131" s="752"/>
      <c r="AP131" s="754"/>
      <c r="AQ131" s="755"/>
      <c r="AR131" s="755"/>
      <c r="AS131" s="755"/>
      <c r="AT131" s="756"/>
      <c r="AU131" s="227"/>
      <c r="AV131" s="227"/>
      <c r="AW131" s="227"/>
      <c r="AX131" s="716" t="s">
        <v>472</v>
      </c>
      <c r="AY131" s="717"/>
      <c r="AZ131" s="717"/>
      <c r="BA131" s="717"/>
      <c r="BB131" s="717"/>
      <c r="BC131" s="717"/>
      <c r="BD131" s="717"/>
      <c r="BE131" s="718"/>
      <c r="BF131" s="719">
        <v>51.6</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4.795380819</v>
      </c>
      <c r="AB132" s="732"/>
      <c r="AC132" s="732"/>
      <c r="AD132" s="732"/>
      <c r="AE132" s="733"/>
      <c r="AF132" s="734">
        <v>5.4053255010000001</v>
      </c>
      <c r="AG132" s="732"/>
      <c r="AH132" s="732"/>
      <c r="AI132" s="732"/>
      <c r="AJ132" s="733"/>
      <c r="AK132" s="734">
        <v>5.5221206919999997</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4.4000000000000004</v>
      </c>
      <c r="AB133" s="711"/>
      <c r="AC133" s="711"/>
      <c r="AD133" s="711"/>
      <c r="AE133" s="712"/>
      <c r="AF133" s="710">
        <v>4.8</v>
      </c>
      <c r="AG133" s="711"/>
      <c r="AH133" s="711"/>
      <c r="AI133" s="711"/>
      <c r="AJ133" s="712"/>
      <c r="AK133" s="710">
        <v>5.2</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GaLwIQiMnKD/SJ3v77ya/PAIB4SrJVCfO3zw2TV/eanD9lq3YGMbs9+p1a0zvNwOafr7hMSQgg7Wovjeing42A==" saltValue="0uoWYzN6sWbgvaLBj+H0i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59055118110236227" bottom="0.39370078740157483" header="0.39370078740157483" footer="0.19685039370078741"/>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CR31" sqref="CR31"/>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e2N3G4xDwHn/R/MnEbxs3WwcO36qmFfT8Hggz6+5StR3rHHcLRxlKovuz2Da42R5DdCfgU97vynhdtTH/6Mq6Q==" saltValue="iBkwri2nFA7ZbRLYgA2AV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ghzYuOGJXi1fgoMRu7Uxzorh090Hna4Lkc2OwDu3TN4C0AP37VXCMeyyHOathOybWLVVazhtP9t9rWdvDuu0w==" saltValue="rCsHkgumidHvPg8tO5AXaA=="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election activeCell="AO9" sqref="AO9"/>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05" t="s">
        <v>479</v>
      </c>
      <c r="AP7" s="265"/>
      <c r="AQ7" s="266" t="s">
        <v>480</v>
      </c>
      <c r="AR7" s="267"/>
    </row>
    <row r="8" spans="1:46" x14ac:dyDescent="0.15">
      <c r="A8" s="259"/>
      <c r="AK8" s="268"/>
      <c r="AL8" s="269"/>
      <c r="AM8" s="269"/>
      <c r="AN8" s="270"/>
      <c r="AO8" s="1106"/>
      <c r="AP8" s="271" t="s">
        <v>481</v>
      </c>
      <c r="AQ8" s="272" t="s">
        <v>482</v>
      </c>
      <c r="AR8" s="273" t="s">
        <v>483</v>
      </c>
    </row>
    <row r="9" spans="1:46" x14ac:dyDescent="0.15">
      <c r="A9" s="259"/>
      <c r="AK9" s="1117" t="s">
        <v>484</v>
      </c>
      <c r="AL9" s="1118"/>
      <c r="AM9" s="1118"/>
      <c r="AN9" s="1119"/>
      <c r="AO9" s="274">
        <v>6487919</v>
      </c>
      <c r="AP9" s="274">
        <v>74266</v>
      </c>
      <c r="AQ9" s="275">
        <v>73824</v>
      </c>
      <c r="AR9" s="276">
        <v>0.6</v>
      </c>
    </row>
    <row r="10" spans="1:46" ht="13.5" customHeight="1" x14ac:dyDescent="0.15">
      <c r="A10" s="259"/>
      <c r="AK10" s="1117" t="s">
        <v>485</v>
      </c>
      <c r="AL10" s="1118"/>
      <c r="AM10" s="1118"/>
      <c r="AN10" s="1119"/>
      <c r="AO10" s="277">
        <v>32</v>
      </c>
      <c r="AP10" s="277">
        <v>0</v>
      </c>
      <c r="AQ10" s="278">
        <v>6244</v>
      </c>
      <c r="AR10" s="279">
        <v>-100</v>
      </c>
    </row>
    <row r="11" spans="1:46" ht="13.5" customHeight="1" x14ac:dyDescent="0.15">
      <c r="A11" s="259"/>
      <c r="AK11" s="1117" t="s">
        <v>486</v>
      </c>
      <c r="AL11" s="1118"/>
      <c r="AM11" s="1118"/>
      <c r="AN11" s="1119"/>
      <c r="AO11" s="277">
        <v>239829</v>
      </c>
      <c r="AP11" s="277">
        <v>2745</v>
      </c>
      <c r="AQ11" s="278">
        <v>1048</v>
      </c>
      <c r="AR11" s="279">
        <v>161.9</v>
      </c>
    </row>
    <row r="12" spans="1:46" ht="13.5" customHeight="1" x14ac:dyDescent="0.15">
      <c r="A12" s="259"/>
      <c r="AK12" s="1117" t="s">
        <v>487</v>
      </c>
      <c r="AL12" s="1118"/>
      <c r="AM12" s="1118"/>
      <c r="AN12" s="1119"/>
      <c r="AO12" s="277" t="s">
        <v>488</v>
      </c>
      <c r="AP12" s="277" t="s">
        <v>488</v>
      </c>
      <c r="AQ12" s="278">
        <v>8</v>
      </c>
      <c r="AR12" s="279" t="s">
        <v>488</v>
      </c>
    </row>
    <row r="13" spans="1:46" ht="13.5" customHeight="1" x14ac:dyDescent="0.15">
      <c r="A13" s="259"/>
      <c r="AK13" s="1117" t="s">
        <v>489</v>
      </c>
      <c r="AL13" s="1118"/>
      <c r="AM13" s="1118"/>
      <c r="AN13" s="1119"/>
      <c r="AO13" s="277">
        <v>271367</v>
      </c>
      <c r="AP13" s="277">
        <v>3106</v>
      </c>
      <c r="AQ13" s="278">
        <v>2350</v>
      </c>
      <c r="AR13" s="279">
        <v>32.200000000000003</v>
      </c>
    </row>
    <row r="14" spans="1:46" ht="13.5" customHeight="1" x14ac:dyDescent="0.15">
      <c r="A14" s="259"/>
      <c r="AK14" s="1117" t="s">
        <v>490</v>
      </c>
      <c r="AL14" s="1118"/>
      <c r="AM14" s="1118"/>
      <c r="AN14" s="1119"/>
      <c r="AO14" s="277">
        <v>113816</v>
      </c>
      <c r="AP14" s="277">
        <v>1303</v>
      </c>
      <c r="AQ14" s="278">
        <v>1698</v>
      </c>
      <c r="AR14" s="279">
        <v>-23.3</v>
      </c>
    </row>
    <row r="15" spans="1:46" ht="13.5" customHeight="1" x14ac:dyDescent="0.15">
      <c r="A15" s="259"/>
      <c r="AK15" s="1120" t="s">
        <v>491</v>
      </c>
      <c r="AL15" s="1121"/>
      <c r="AM15" s="1121"/>
      <c r="AN15" s="1122"/>
      <c r="AO15" s="277">
        <v>-554709</v>
      </c>
      <c r="AP15" s="277">
        <v>-6350</v>
      </c>
      <c r="AQ15" s="278">
        <v>-3564</v>
      </c>
      <c r="AR15" s="279">
        <v>78.2</v>
      </c>
    </row>
    <row r="16" spans="1:46" x14ac:dyDescent="0.15">
      <c r="A16" s="259"/>
      <c r="AK16" s="1120" t="s">
        <v>177</v>
      </c>
      <c r="AL16" s="1121"/>
      <c r="AM16" s="1121"/>
      <c r="AN16" s="1122"/>
      <c r="AO16" s="277">
        <v>6558254</v>
      </c>
      <c r="AP16" s="277">
        <v>75072</v>
      </c>
      <c r="AQ16" s="278">
        <v>81608</v>
      </c>
      <c r="AR16" s="279">
        <v>-8</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23" t="s">
        <v>496</v>
      </c>
      <c r="AL21" s="1124"/>
      <c r="AM21" s="1124"/>
      <c r="AN21" s="1125"/>
      <c r="AO21" s="289">
        <v>7.59</v>
      </c>
      <c r="AP21" s="290">
        <v>7.59</v>
      </c>
      <c r="AQ21" s="291">
        <v>0</v>
      </c>
      <c r="AS21" s="292"/>
      <c r="AT21" s="288"/>
    </row>
    <row r="22" spans="1:46" s="260" customFormat="1" x14ac:dyDescent="0.15">
      <c r="A22" s="288"/>
      <c r="AK22" s="1123" t="s">
        <v>497</v>
      </c>
      <c r="AL22" s="1124"/>
      <c r="AM22" s="1124"/>
      <c r="AN22" s="1125"/>
      <c r="AO22" s="293">
        <v>99.4</v>
      </c>
      <c r="AP22" s="294">
        <v>98.2</v>
      </c>
      <c r="AQ22" s="295">
        <v>1.2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05" t="s">
        <v>479</v>
      </c>
      <c r="AP30" s="265"/>
      <c r="AQ30" s="266" t="s">
        <v>480</v>
      </c>
      <c r="AR30" s="267"/>
    </row>
    <row r="31" spans="1:46" x14ac:dyDescent="0.15">
      <c r="A31" s="259"/>
      <c r="AK31" s="268"/>
      <c r="AL31" s="269"/>
      <c r="AM31" s="269"/>
      <c r="AN31" s="270"/>
      <c r="AO31" s="1106"/>
      <c r="AP31" s="271" t="s">
        <v>481</v>
      </c>
      <c r="AQ31" s="272" t="s">
        <v>482</v>
      </c>
      <c r="AR31" s="273" t="s">
        <v>483</v>
      </c>
    </row>
    <row r="32" spans="1:46" ht="27" customHeight="1" x14ac:dyDescent="0.15">
      <c r="A32" s="259"/>
      <c r="AK32" s="1107" t="s">
        <v>501</v>
      </c>
      <c r="AL32" s="1108"/>
      <c r="AM32" s="1108"/>
      <c r="AN32" s="1109"/>
      <c r="AO32" s="303">
        <v>6452729</v>
      </c>
      <c r="AP32" s="303">
        <v>73864</v>
      </c>
      <c r="AQ32" s="304">
        <v>42992</v>
      </c>
      <c r="AR32" s="305">
        <v>71.8</v>
      </c>
    </row>
    <row r="33" spans="1:46" ht="13.5" customHeight="1" x14ac:dyDescent="0.15">
      <c r="A33" s="259"/>
      <c r="AK33" s="1107" t="s">
        <v>502</v>
      </c>
      <c r="AL33" s="1108"/>
      <c r="AM33" s="1108"/>
      <c r="AN33" s="1109"/>
      <c r="AO33" s="303" t="s">
        <v>488</v>
      </c>
      <c r="AP33" s="303" t="s">
        <v>488</v>
      </c>
      <c r="AQ33" s="304" t="s">
        <v>488</v>
      </c>
      <c r="AR33" s="305" t="s">
        <v>488</v>
      </c>
    </row>
    <row r="34" spans="1:46" ht="27" customHeight="1" x14ac:dyDescent="0.15">
      <c r="A34" s="259"/>
      <c r="AK34" s="1107" t="s">
        <v>503</v>
      </c>
      <c r="AL34" s="1108"/>
      <c r="AM34" s="1108"/>
      <c r="AN34" s="1109"/>
      <c r="AO34" s="303" t="s">
        <v>488</v>
      </c>
      <c r="AP34" s="303" t="s">
        <v>488</v>
      </c>
      <c r="AQ34" s="304">
        <v>43</v>
      </c>
      <c r="AR34" s="305" t="s">
        <v>488</v>
      </c>
    </row>
    <row r="35" spans="1:46" ht="27" customHeight="1" x14ac:dyDescent="0.15">
      <c r="A35" s="259"/>
      <c r="AK35" s="1107" t="s">
        <v>504</v>
      </c>
      <c r="AL35" s="1108"/>
      <c r="AM35" s="1108"/>
      <c r="AN35" s="1109"/>
      <c r="AO35" s="303">
        <v>1860706</v>
      </c>
      <c r="AP35" s="303">
        <v>21299</v>
      </c>
      <c r="AQ35" s="304">
        <v>11969</v>
      </c>
      <c r="AR35" s="305">
        <v>78</v>
      </c>
    </row>
    <row r="36" spans="1:46" ht="27" customHeight="1" x14ac:dyDescent="0.15">
      <c r="A36" s="259"/>
      <c r="AK36" s="1107" t="s">
        <v>505</v>
      </c>
      <c r="AL36" s="1108"/>
      <c r="AM36" s="1108"/>
      <c r="AN36" s="1109"/>
      <c r="AO36" s="303" t="s">
        <v>488</v>
      </c>
      <c r="AP36" s="303" t="s">
        <v>488</v>
      </c>
      <c r="AQ36" s="304">
        <v>2138</v>
      </c>
      <c r="AR36" s="305" t="s">
        <v>488</v>
      </c>
    </row>
    <row r="37" spans="1:46" ht="13.5" customHeight="1" x14ac:dyDescent="0.15">
      <c r="A37" s="259"/>
      <c r="AK37" s="1107" t="s">
        <v>506</v>
      </c>
      <c r="AL37" s="1108"/>
      <c r="AM37" s="1108"/>
      <c r="AN37" s="1109"/>
      <c r="AO37" s="303" t="s">
        <v>488</v>
      </c>
      <c r="AP37" s="303" t="s">
        <v>488</v>
      </c>
      <c r="AQ37" s="304">
        <v>592</v>
      </c>
      <c r="AR37" s="305" t="s">
        <v>488</v>
      </c>
    </row>
    <row r="38" spans="1:46" ht="27" customHeight="1" x14ac:dyDescent="0.15">
      <c r="A38" s="259"/>
      <c r="AK38" s="1110" t="s">
        <v>507</v>
      </c>
      <c r="AL38" s="1111"/>
      <c r="AM38" s="1111"/>
      <c r="AN38" s="1112"/>
      <c r="AO38" s="306" t="s">
        <v>488</v>
      </c>
      <c r="AP38" s="306" t="s">
        <v>488</v>
      </c>
      <c r="AQ38" s="307">
        <v>2</v>
      </c>
      <c r="AR38" s="295" t="s">
        <v>488</v>
      </c>
      <c r="AS38" s="302"/>
    </row>
    <row r="39" spans="1:46" x14ac:dyDescent="0.15">
      <c r="A39" s="259"/>
      <c r="AK39" s="1110" t="s">
        <v>508</v>
      </c>
      <c r="AL39" s="1111"/>
      <c r="AM39" s="1111"/>
      <c r="AN39" s="1112"/>
      <c r="AO39" s="303">
        <v>-4155614</v>
      </c>
      <c r="AP39" s="303">
        <v>-47569</v>
      </c>
      <c r="AQ39" s="304">
        <v>-5777</v>
      </c>
      <c r="AR39" s="305">
        <v>723.4</v>
      </c>
      <c r="AS39" s="302"/>
    </row>
    <row r="40" spans="1:46" ht="27" customHeight="1" x14ac:dyDescent="0.15">
      <c r="A40" s="259"/>
      <c r="AK40" s="1107" t="s">
        <v>509</v>
      </c>
      <c r="AL40" s="1108"/>
      <c r="AM40" s="1108"/>
      <c r="AN40" s="1109"/>
      <c r="AO40" s="303">
        <v>-3108923</v>
      </c>
      <c r="AP40" s="303">
        <v>-35587</v>
      </c>
      <c r="AQ40" s="304">
        <v>-36457</v>
      </c>
      <c r="AR40" s="305">
        <v>-2.4</v>
      </c>
      <c r="AS40" s="302"/>
    </row>
    <row r="41" spans="1:46" x14ac:dyDescent="0.15">
      <c r="A41" s="259"/>
      <c r="AK41" s="1113" t="s">
        <v>287</v>
      </c>
      <c r="AL41" s="1114"/>
      <c r="AM41" s="1114"/>
      <c r="AN41" s="1115"/>
      <c r="AO41" s="303">
        <v>1048898</v>
      </c>
      <c r="AP41" s="303">
        <v>12007</v>
      </c>
      <c r="AQ41" s="304">
        <v>15502</v>
      </c>
      <c r="AR41" s="305">
        <v>-22.5</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00" t="s">
        <v>479</v>
      </c>
      <c r="AN49" s="1102" t="s">
        <v>512</v>
      </c>
      <c r="AO49" s="1103"/>
      <c r="AP49" s="1103"/>
      <c r="AQ49" s="1103"/>
      <c r="AR49" s="1104"/>
    </row>
    <row r="50" spans="1:44" x14ac:dyDescent="0.15">
      <c r="A50" s="259"/>
      <c r="AK50" s="317"/>
      <c r="AL50" s="318"/>
      <c r="AM50" s="1101"/>
      <c r="AN50" s="319" t="s">
        <v>513</v>
      </c>
      <c r="AO50" s="320" t="s">
        <v>514</v>
      </c>
      <c r="AP50" s="321" t="s">
        <v>515</v>
      </c>
      <c r="AQ50" s="322" t="s">
        <v>516</v>
      </c>
      <c r="AR50" s="323" t="s">
        <v>517</v>
      </c>
    </row>
    <row r="51" spans="1:44" x14ac:dyDescent="0.15">
      <c r="A51" s="259"/>
      <c r="AK51" s="315" t="s">
        <v>518</v>
      </c>
      <c r="AL51" s="316"/>
      <c r="AM51" s="324">
        <v>8802609</v>
      </c>
      <c r="AN51" s="325">
        <v>97307</v>
      </c>
      <c r="AO51" s="326">
        <v>80</v>
      </c>
      <c r="AP51" s="327">
        <v>62383</v>
      </c>
      <c r="AQ51" s="328">
        <v>14.1</v>
      </c>
      <c r="AR51" s="329">
        <v>65.900000000000006</v>
      </c>
    </row>
    <row r="52" spans="1:44" x14ac:dyDescent="0.15">
      <c r="A52" s="259"/>
      <c r="AK52" s="330"/>
      <c r="AL52" s="331" t="s">
        <v>519</v>
      </c>
      <c r="AM52" s="332">
        <v>5716937</v>
      </c>
      <c r="AN52" s="333">
        <v>63197</v>
      </c>
      <c r="AO52" s="334">
        <v>89.3</v>
      </c>
      <c r="AP52" s="335">
        <v>35325</v>
      </c>
      <c r="AQ52" s="336">
        <v>7.6</v>
      </c>
      <c r="AR52" s="337">
        <v>81.7</v>
      </c>
    </row>
    <row r="53" spans="1:44" x14ac:dyDescent="0.15">
      <c r="A53" s="259"/>
      <c r="AK53" s="315" t="s">
        <v>520</v>
      </c>
      <c r="AL53" s="316"/>
      <c r="AM53" s="324">
        <v>16169443</v>
      </c>
      <c r="AN53" s="325">
        <v>180137</v>
      </c>
      <c r="AO53" s="326">
        <v>85.1</v>
      </c>
      <c r="AP53" s="327">
        <v>63812</v>
      </c>
      <c r="AQ53" s="328">
        <v>2.2999999999999998</v>
      </c>
      <c r="AR53" s="329">
        <v>82.8</v>
      </c>
    </row>
    <row r="54" spans="1:44" x14ac:dyDescent="0.15">
      <c r="A54" s="259"/>
      <c r="AK54" s="330"/>
      <c r="AL54" s="331" t="s">
        <v>519</v>
      </c>
      <c r="AM54" s="332">
        <v>3299520</v>
      </c>
      <c r="AN54" s="333">
        <v>36759</v>
      </c>
      <c r="AO54" s="334">
        <v>-41.8</v>
      </c>
      <c r="AP54" s="335">
        <v>33848</v>
      </c>
      <c r="AQ54" s="336">
        <v>-4.2</v>
      </c>
      <c r="AR54" s="337">
        <v>-37.6</v>
      </c>
    </row>
    <row r="55" spans="1:44" x14ac:dyDescent="0.15">
      <c r="A55" s="259"/>
      <c r="AK55" s="315" t="s">
        <v>521</v>
      </c>
      <c r="AL55" s="316"/>
      <c r="AM55" s="324">
        <v>14666453</v>
      </c>
      <c r="AN55" s="325">
        <v>164851</v>
      </c>
      <c r="AO55" s="326">
        <v>-8.5</v>
      </c>
      <c r="AP55" s="327">
        <v>54225</v>
      </c>
      <c r="AQ55" s="328">
        <v>-15</v>
      </c>
      <c r="AR55" s="329">
        <v>6.5</v>
      </c>
    </row>
    <row r="56" spans="1:44" x14ac:dyDescent="0.15">
      <c r="A56" s="259"/>
      <c r="AK56" s="330"/>
      <c r="AL56" s="331" t="s">
        <v>519</v>
      </c>
      <c r="AM56" s="332">
        <v>8211981</v>
      </c>
      <c r="AN56" s="333">
        <v>92303</v>
      </c>
      <c r="AO56" s="334">
        <v>151.1</v>
      </c>
      <c r="AP56" s="335">
        <v>27337</v>
      </c>
      <c r="AQ56" s="336">
        <v>-19.2</v>
      </c>
      <c r="AR56" s="337">
        <v>170.3</v>
      </c>
    </row>
    <row r="57" spans="1:44" x14ac:dyDescent="0.15">
      <c r="A57" s="259"/>
      <c r="AK57" s="315" t="s">
        <v>522</v>
      </c>
      <c r="AL57" s="316"/>
      <c r="AM57" s="324">
        <v>5078740</v>
      </c>
      <c r="AN57" s="325">
        <v>57604</v>
      </c>
      <c r="AO57" s="326">
        <v>-65.099999999999994</v>
      </c>
      <c r="AP57" s="327">
        <v>54016</v>
      </c>
      <c r="AQ57" s="328">
        <v>-0.4</v>
      </c>
      <c r="AR57" s="329">
        <v>-64.7</v>
      </c>
    </row>
    <row r="58" spans="1:44" x14ac:dyDescent="0.15">
      <c r="A58" s="259"/>
      <c r="AK58" s="330"/>
      <c r="AL58" s="331" t="s">
        <v>519</v>
      </c>
      <c r="AM58" s="332">
        <v>4536702</v>
      </c>
      <c r="AN58" s="333">
        <v>51456</v>
      </c>
      <c r="AO58" s="334">
        <v>-44.3</v>
      </c>
      <c r="AP58" s="335">
        <v>28078</v>
      </c>
      <c r="AQ58" s="336">
        <v>2.7</v>
      </c>
      <c r="AR58" s="337">
        <v>-47</v>
      </c>
    </row>
    <row r="59" spans="1:44" x14ac:dyDescent="0.15">
      <c r="A59" s="259"/>
      <c r="AK59" s="315" t="s">
        <v>523</v>
      </c>
      <c r="AL59" s="316"/>
      <c r="AM59" s="324">
        <v>3766796</v>
      </c>
      <c r="AN59" s="325">
        <v>43118</v>
      </c>
      <c r="AO59" s="326">
        <v>-25.1</v>
      </c>
      <c r="AP59" s="327">
        <v>52786</v>
      </c>
      <c r="AQ59" s="328">
        <v>-2.2999999999999998</v>
      </c>
      <c r="AR59" s="329">
        <v>-22.8</v>
      </c>
    </row>
    <row r="60" spans="1:44" x14ac:dyDescent="0.15">
      <c r="A60" s="259"/>
      <c r="AK60" s="330"/>
      <c r="AL60" s="331" t="s">
        <v>519</v>
      </c>
      <c r="AM60" s="332">
        <v>2178191</v>
      </c>
      <c r="AN60" s="333">
        <v>24934</v>
      </c>
      <c r="AO60" s="334">
        <v>-51.5</v>
      </c>
      <c r="AP60" s="335">
        <v>28742</v>
      </c>
      <c r="AQ60" s="336">
        <v>2.4</v>
      </c>
      <c r="AR60" s="337">
        <v>-53.9</v>
      </c>
    </row>
    <row r="61" spans="1:44" x14ac:dyDescent="0.15">
      <c r="A61" s="259"/>
      <c r="AK61" s="315" t="s">
        <v>524</v>
      </c>
      <c r="AL61" s="338"/>
      <c r="AM61" s="324">
        <v>9696808</v>
      </c>
      <c r="AN61" s="325">
        <v>108603</v>
      </c>
      <c r="AO61" s="326">
        <v>13.3</v>
      </c>
      <c r="AP61" s="327">
        <v>57444</v>
      </c>
      <c r="AQ61" s="339">
        <v>-0.3</v>
      </c>
      <c r="AR61" s="329">
        <v>13.6</v>
      </c>
    </row>
    <row r="62" spans="1:44" x14ac:dyDescent="0.15">
      <c r="A62" s="259"/>
      <c r="AK62" s="330"/>
      <c r="AL62" s="331" t="s">
        <v>519</v>
      </c>
      <c r="AM62" s="332">
        <v>4788666</v>
      </c>
      <c r="AN62" s="333">
        <v>53730</v>
      </c>
      <c r="AO62" s="334">
        <v>20.6</v>
      </c>
      <c r="AP62" s="335">
        <v>30666</v>
      </c>
      <c r="AQ62" s="336">
        <v>-2.1</v>
      </c>
      <c r="AR62" s="337">
        <v>22.7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XEYx3DxnkAIPA7EVPWWjldjbeThqP0ziZMyWZ6f4f6Sw4kyWHf5qajtWsvNi/qyATmWYT6+hHEe6LvrwCHyQFw==" saltValue="X1+/EQSf9L2vV5+avYIBu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X8mT5ATjxMUqdG3mB/ks+r8MnzLkkJEhSTplISOK4X0YiUmnsMuxIW5lsg9bBlguv3Bu+KyQmji3t5jn1XeAUw==" saltValue="IMD553SMW6HCGa1Dj5Sc8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view="pageBreakPreview" zoomScale="60" zoomScaleNormal="90"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G+Vyt9jlS1XavmIEh2ldmpXCSPdIEavW9Plq1MhPWrshuRR9xqhq8YaB+7UYb+1x4NuXC7Q1V3V7iCNaMSNryw==" saltValue="5o8CXkxuN87UdZ5Y73whf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H46" sqref="H4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15.73</v>
      </c>
      <c r="G47" s="12">
        <v>16.71</v>
      </c>
      <c r="H47" s="12">
        <v>17.77</v>
      </c>
      <c r="I47" s="12">
        <v>22.99</v>
      </c>
      <c r="J47" s="13">
        <v>25.47</v>
      </c>
    </row>
    <row r="48" spans="2:10" ht="57.75" customHeight="1" x14ac:dyDescent="0.15">
      <c r="B48" s="14"/>
      <c r="C48" s="1128" t="s">
        <v>4</v>
      </c>
      <c r="D48" s="1128"/>
      <c r="E48" s="1129"/>
      <c r="F48" s="15">
        <v>3.26</v>
      </c>
      <c r="G48" s="16">
        <v>5.24</v>
      </c>
      <c r="H48" s="16">
        <v>9.3000000000000007</v>
      </c>
      <c r="I48" s="16">
        <v>5.96</v>
      </c>
      <c r="J48" s="17">
        <v>4.59</v>
      </c>
    </row>
    <row r="49" spans="2:10" ht="57.75" customHeight="1" thickBot="1" x14ac:dyDescent="0.2">
      <c r="B49" s="18"/>
      <c r="C49" s="1130" t="s">
        <v>5</v>
      </c>
      <c r="D49" s="1130"/>
      <c r="E49" s="1131"/>
      <c r="F49" s="19">
        <v>3.22</v>
      </c>
      <c r="G49" s="20">
        <v>3.68</v>
      </c>
      <c r="H49" s="20">
        <v>6.08</v>
      </c>
      <c r="I49" s="20">
        <v>1.19</v>
      </c>
      <c r="J49" s="21">
        <v>1.67</v>
      </c>
    </row>
    <row r="50" spans="2:10" x14ac:dyDescent="0.15"/>
  </sheetData>
  <sheetProtection algorithmName="SHA-512" hashValue="5h/w9vyMhy7s7+FKLmbuK8WWZRY3wIINNHbIs+sOIzTNwWLmGx1WFGhvVwOsYPXNJIzWe9uWYjMljemP7k/Kmg==" saltValue="Z6rUl7JDFGGjbCZINkrT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　充紀</cp:lastModifiedBy>
  <cp:lastPrinted>2025-03-16T23:55:21Z</cp:lastPrinted>
  <dcterms:created xsi:type="dcterms:W3CDTF">2025-02-19T03:37:39Z</dcterms:created>
  <dcterms:modified xsi:type="dcterms:W3CDTF">2025-03-17T08:39:32Z</dcterms:modified>
  <cp:category/>
</cp:coreProperties>
</file>