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091_財政状況の公表\2024\08_財政状況資料集\04_県提出分\"/>
    </mc:Choice>
  </mc:AlternateContent>
  <xr:revisionPtr revIDLastSave="0" documentId="13_ncr:1_{086828FA-5613-427F-9760-CDFBB09AF3E9}" xr6:coauthVersionLast="47" xr6:coauthVersionMax="47" xr10:uidLastSave="{00000000-0000-0000-0000-000000000000}"/>
  <bookViews>
    <workbookView xWindow="20370" yWindow="-4755" windowWidth="29040" windowHeight="15720" tabRatio="856"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95FE6FA1_A7F3_4016_9D63_3A4D2C1ED3DF_.wvu.Cols" localSheetId="2" hidden="1">'各会計、関係団体の財政状況及び健全化判断比率'!$EB:$XFD</definedName>
    <definedName name="Z_95FE6FA1_A7F3_4016_9D63_3A4D2C1ED3DF_.wvu.Cols" localSheetId="12" hidden="1">基金残高に係る経年分析!$P:$XFD</definedName>
    <definedName name="Z_95FE6FA1_A7F3_4016_9D63_3A4D2C1ED3DF_.wvu.Cols" localSheetId="4" hidden="1">'経常経費分析表（経常収支比率の分析）'!$DM:$XFD</definedName>
    <definedName name="Z_95FE6FA1_A7F3_4016_9D63_3A4D2C1ED3DF_.wvu.Cols" localSheetId="5" hidden="1">'経常経費分析表（人件費・公債費・普通建設事業費の分析）'!$AU:$XFD</definedName>
    <definedName name="Z_95FE6FA1_A7F3_4016_9D63_3A4D2C1ED3DF_.wvu.Cols" localSheetId="3" hidden="1">財政比較分析表!$DQ:$XFD</definedName>
    <definedName name="Z_95FE6FA1_A7F3_4016_9D63_3A4D2C1ED3DF_.wvu.Cols" localSheetId="10" hidden="1">'実質公債費比率（分子）の構造'!$V:$XFD</definedName>
    <definedName name="Z_95FE6FA1_A7F3_4016_9D63_3A4D2C1ED3DF_.wvu.Cols" localSheetId="8" hidden="1">実質収支比率等に係る経年分析!$Q:$XFD</definedName>
    <definedName name="Z_95FE6FA1_A7F3_4016_9D63_3A4D2C1ED3DF_.wvu.Cols" localSheetId="11" hidden="1">'将来負担比率（分子）の構造'!$T:$XFD</definedName>
    <definedName name="Z_95FE6FA1_A7F3_4016_9D63_3A4D2C1ED3DF_.wvu.Cols" localSheetId="6" hidden="1">'性質別歳出決算分析表（住民一人当たりのコスト）'!$DV:$XFD</definedName>
    <definedName name="Z_95FE6FA1_A7F3_4016_9D63_3A4D2C1ED3DF_.wvu.Cols" localSheetId="0" hidden="1">総括表!$DP:$XFD</definedName>
    <definedName name="Z_95FE6FA1_A7F3_4016_9D63_3A4D2C1ED3DF_.wvu.Cols" localSheetId="1" hidden="1">普通会計の状況!$EN:$XFD</definedName>
    <definedName name="Z_95FE6FA1_A7F3_4016_9D63_3A4D2C1ED3DF_.wvu.Cols" localSheetId="7" hidden="1">'目的別歳出決算分析表（住民一人当たりのコスト）'!$DV:$XFD</definedName>
    <definedName name="Z_95FE6FA1_A7F3_4016_9D63_3A4D2C1ED3DF_.wvu.Cols" localSheetId="9" hidden="1">連結実質赤字比率に係る赤字・黒字の構成分析!$Q:$XFD</definedName>
    <definedName name="Z_95FE6FA1_A7F3_4016_9D63_3A4D2C1ED3DF_.wvu.Rows" localSheetId="2" hidden="1">'各会計、関係団体の財政状況及び健全化判断比率'!$136:$1048576,'各会計、関係団体の財政状況及び健全化判断比率'!$89:$101,'各会計、関係団体の財政状況及び健全化判断比率'!$135:$135</definedName>
    <definedName name="Z_95FE6FA1_A7F3_4016_9D63_3A4D2C1ED3DF_.wvu.Rows" localSheetId="12" hidden="1">基金残高に係る経年分析!$65:$1048576</definedName>
    <definedName name="Z_95FE6FA1_A7F3_4016_9D63_3A4D2C1ED3DF_.wvu.Rows" localSheetId="4" hidden="1">'経常経費分析表（経常収支比率の分析）'!$90:$1048576</definedName>
    <definedName name="Z_95FE6FA1_A7F3_4016_9D63_3A4D2C1ED3DF_.wvu.Rows" localSheetId="5" hidden="1">'経常経費分析表（人件費・公債費・普通建設事業費の分析）'!$74:$1048576,'経常経費分析表（人件費・公債費・普通建設事業費の分析）'!$67:$73</definedName>
    <definedName name="Z_95FE6FA1_A7F3_4016_9D63_3A4D2C1ED3DF_.wvu.Rows" localSheetId="3" hidden="1">財政比較分析表!$106:$1048576,財政比較分析表!$98:$105</definedName>
    <definedName name="Z_95FE6FA1_A7F3_4016_9D63_3A4D2C1ED3DF_.wvu.Rows" localSheetId="10" hidden="1">'実質公債費比率（分子）の構造'!$65:$1048576</definedName>
    <definedName name="Z_95FE6FA1_A7F3_4016_9D63_3A4D2C1ED3DF_.wvu.Rows" localSheetId="8" hidden="1">実質収支比率等に係る経年分析!$51:$1048576</definedName>
    <definedName name="Z_95FE6FA1_A7F3_4016_9D63_3A4D2C1ED3DF_.wvu.Rows" localSheetId="11" hidden="1">'将来負担比率（分子）の構造'!$56:$1048576</definedName>
    <definedName name="Z_95FE6FA1_A7F3_4016_9D63_3A4D2C1ED3DF_.wvu.Rows" localSheetId="6" hidden="1">'性質別歳出決算分析表（住民一人当たりのコスト）'!$122:$1048576,'性質別歳出決算分析表（住民一人当たりのコスト）'!$117:$121</definedName>
    <definedName name="Z_95FE6FA1_A7F3_4016_9D63_3A4D2C1ED3DF_.wvu.Rows" localSheetId="0" hidden="1">総括表!$57:$1048576</definedName>
    <definedName name="Z_95FE6FA1_A7F3_4016_9D63_3A4D2C1ED3DF_.wvu.Rows" localSheetId="1" hidden="1">普通会計の状況!$50:$1048576</definedName>
    <definedName name="Z_95FE6FA1_A7F3_4016_9D63_3A4D2C1ED3DF_.wvu.Rows" localSheetId="7" hidden="1">'目的別歳出決算分析表（住民一人当たりのコスト）'!$117:$1048576</definedName>
    <definedName name="Z_95FE6FA1_A7F3_4016_9D63_3A4D2C1ED3DF_.wvu.Rows" localSheetId="9" hidden="1">連結実質赤字比率に係る赤字・黒字の構成分析!$46:$1048576</definedName>
    <definedName name="Z_FB7E840F_A5E6_439A_92D6_82423EF9E889_.wvu.Cols" localSheetId="2" hidden="1">'各会計、関係団体の財政状況及び健全化判断比率'!$EB:$XFD</definedName>
    <definedName name="Z_FB7E840F_A5E6_439A_92D6_82423EF9E889_.wvu.Cols" localSheetId="12" hidden="1">基金残高に係る経年分析!$P:$XFD</definedName>
    <definedName name="Z_FB7E840F_A5E6_439A_92D6_82423EF9E889_.wvu.Cols" localSheetId="4" hidden="1">'経常経費分析表（経常収支比率の分析）'!$DM:$XFD</definedName>
    <definedName name="Z_FB7E840F_A5E6_439A_92D6_82423EF9E889_.wvu.Cols" localSheetId="5" hidden="1">'経常経費分析表（人件費・公債費・普通建設事業費の分析）'!$AU:$XFD</definedName>
    <definedName name="Z_FB7E840F_A5E6_439A_92D6_82423EF9E889_.wvu.Cols" localSheetId="3" hidden="1">財政比較分析表!$DQ:$XFD</definedName>
    <definedName name="Z_FB7E840F_A5E6_439A_92D6_82423EF9E889_.wvu.Cols" localSheetId="10" hidden="1">'実質公債費比率（分子）の構造'!$V:$XFD</definedName>
    <definedName name="Z_FB7E840F_A5E6_439A_92D6_82423EF9E889_.wvu.Cols" localSheetId="8" hidden="1">実質収支比率等に係る経年分析!$Q:$XFD</definedName>
    <definedName name="Z_FB7E840F_A5E6_439A_92D6_82423EF9E889_.wvu.Cols" localSheetId="11" hidden="1">'将来負担比率（分子）の構造'!$T:$XFD</definedName>
    <definedName name="Z_FB7E840F_A5E6_439A_92D6_82423EF9E889_.wvu.Cols" localSheetId="6" hidden="1">'性質別歳出決算分析表（住民一人当たりのコスト）'!$DV:$XFD</definedName>
    <definedName name="Z_FB7E840F_A5E6_439A_92D6_82423EF9E889_.wvu.Cols" localSheetId="0" hidden="1">総括表!$DP:$XFD</definedName>
    <definedName name="Z_FB7E840F_A5E6_439A_92D6_82423EF9E889_.wvu.Cols" localSheetId="1" hidden="1">普通会計の状況!$EN:$XFD</definedName>
    <definedName name="Z_FB7E840F_A5E6_439A_92D6_82423EF9E889_.wvu.Cols" localSheetId="7" hidden="1">'目的別歳出決算分析表（住民一人当たりのコスト）'!$DV:$XFD</definedName>
    <definedName name="Z_FB7E840F_A5E6_439A_92D6_82423EF9E889_.wvu.Cols" localSheetId="9" hidden="1">連結実質赤字比率に係る赤字・黒字の構成分析!$Q:$XFD</definedName>
    <definedName name="Z_FB7E840F_A5E6_439A_92D6_82423EF9E889_.wvu.Rows" localSheetId="2" hidden="1">'各会計、関係団体の財政状況及び健全化判断比率'!$136:$1048576,'各会計、関係団体の財政状況及び健全化判断比率'!$89:$101,'各会計、関係団体の財政状況及び健全化判断比率'!$135:$135</definedName>
    <definedName name="Z_FB7E840F_A5E6_439A_92D6_82423EF9E889_.wvu.Rows" localSheetId="12" hidden="1">基金残高に係る経年分析!$65:$1048576</definedName>
    <definedName name="Z_FB7E840F_A5E6_439A_92D6_82423EF9E889_.wvu.Rows" localSheetId="4" hidden="1">'経常経費分析表（経常収支比率の分析）'!$90:$1048576</definedName>
    <definedName name="Z_FB7E840F_A5E6_439A_92D6_82423EF9E889_.wvu.Rows" localSheetId="5" hidden="1">'経常経費分析表（人件費・公債費・普通建設事業費の分析）'!$74:$1048576,'経常経費分析表（人件費・公債費・普通建設事業費の分析）'!$67:$73</definedName>
    <definedName name="Z_FB7E840F_A5E6_439A_92D6_82423EF9E889_.wvu.Rows" localSheetId="3" hidden="1">財政比較分析表!$106:$1048576,財政比較分析表!$98:$105</definedName>
    <definedName name="Z_FB7E840F_A5E6_439A_92D6_82423EF9E889_.wvu.Rows" localSheetId="10" hidden="1">'実質公債費比率（分子）の構造'!$65:$1048576</definedName>
    <definedName name="Z_FB7E840F_A5E6_439A_92D6_82423EF9E889_.wvu.Rows" localSheetId="8" hidden="1">実質収支比率等に係る経年分析!$51:$1048576</definedName>
    <definedName name="Z_FB7E840F_A5E6_439A_92D6_82423EF9E889_.wvu.Rows" localSheetId="11" hidden="1">'将来負担比率（分子）の構造'!$56:$1048576</definedName>
    <definedName name="Z_FB7E840F_A5E6_439A_92D6_82423EF9E889_.wvu.Rows" localSheetId="6" hidden="1">'性質別歳出決算分析表（住民一人当たりのコスト）'!$122:$1048576,'性質別歳出決算分析表（住民一人当たりのコスト）'!$117:$121</definedName>
    <definedName name="Z_FB7E840F_A5E6_439A_92D6_82423EF9E889_.wvu.Rows" localSheetId="0" hidden="1">総括表!$57:$1048576</definedName>
    <definedName name="Z_FB7E840F_A5E6_439A_92D6_82423EF9E889_.wvu.Rows" localSheetId="1" hidden="1">普通会計の状況!$50:$1048576</definedName>
    <definedName name="Z_FB7E840F_A5E6_439A_92D6_82423EF9E889_.wvu.Rows" localSheetId="7" hidden="1">'目的別歳出決算分析表（住民一人当たりのコスト）'!$117:$1048576</definedName>
    <definedName name="Z_FB7E840F_A5E6_439A_92D6_82423EF9E889_.wvu.Rows" localSheetId="9" hidden="1">連結実質赤字比率に係る赤字・黒字の構成分析!$46:$1048576</definedName>
  </definedNames>
  <calcPr calcId="191029" concurrentManualCount="2"/>
  <customWorkbookViews>
    <customWorkbookView name="76295 - 個人用ビュー" guid="{95FE6FA1-A7F3-4016-9D63-3A4D2C1ED3DF}" mergeInterval="0" personalView="1" maximized="1" xWindow="1358" yWindow="-317" windowWidth="1936" windowHeight="1048" activeSheetId="1"/>
    <customWorkbookView name="10118 - 個人用ビュー" guid="{FB7E840F-A5E6-439A-92D6-82423EF9E889}" mergeInterval="0" personalView="1" maximized="1" xWindow="3278" yWindow="-8" windowWidth="1936" windowHeight="1048"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 l="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C42" i="1"/>
  <c r="BW41" i="1"/>
  <c r="BE41" i="1"/>
  <c r="AM41" i="1"/>
  <c r="U41" i="1"/>
  <c r="C41" i="1"/>
  <c r="BW40" i="1"/>
  <c r="BE40" i="1"/>
  <c r="AM40" i="1"/>
  <c r="U40" i="1"/>
  <c r="C40" i="1"/>
  <c r="BW39" i="1"/>
  <c r="BE39" i="1"/>
  <c r="AM39" i="1"/>
  <c r="U39" i="1"/>
  <c r="C39" i="1"/>
  <c r="BE38" i="1"/>
  <c r="AM38" i="1"/>
  <c r="U38" i="1"/>
  <c r="C38" i="1"/>
  <c r="BE37" i="1"/>
  <c r="AM37" i="1"/>
  <c r="C37" i="1"/>
  <c r="BE36" i="1"/>
  <c r="C36" i="1"/>
  <c r="BW35" i="1"/>
  <c r="BW36" i="1" s="1"/>
  <c r="BW37" i="1" s="1"/>
  <c r="BW38" i="1" s="1"/>
  <c r="BE35" i="1"/>
  <c r="CO34" i="1"/>
  <c r="CO35" i="1" s="1"/>
  <c r="CO36" i="1" s="1"/>
  <c r="CO37" i="1" s="1"/>
  <c r="CO38" i="1" s="1"/>
  <c r="CO39" i="1" s="1"/>
  <c r="CO40" i="1" s="1"/>
  <c r="CO41" i="1" s="1"/>
  <c r="CO42" i="1" s="1"/>
  <c r="CO43" i="1" s="1"/>
  <c r="BW34" i="1"/>
  <c r="BE34" i="1"/>
  <c r="C34" i="1"/>
  <c r="C35" i="1" l="1"/>
  <c r="U34" i="1" s="1"/>
  <c r="U35" i="1" s="1"/>
  <c r="U36" i="1" s="1"/>
  <c r="U37"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AM34" i="1" l="1"/>
  <c r="AM35" i="1" s="1"/>
  <c r="AM36" i="1" s="1"/>
</calcChain>
</file>

<file path=xl/sharedStrings.xml><?xml version="1.0" encoding="utf-8"?>
<sst xmlns="http://schemas.openxmlformats.org/spreadsheetml/2006/main" count="1068" uniqueCount="576">
  <si>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</si>
  <si>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</si>
  <si>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</si>
  <si>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</si>
  <si>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</si>
  <si>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</si>
  <si>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</si>
  <si>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</si>
  <si>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</si>
  <si>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</si>
  <si>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</si>
  <si>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</si>
  <si>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</si>
  <si>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</si>
  <si>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</si>
  <si>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</si>
  <si>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</si>
  <si>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</si>
  <si>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</si>
  <si>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</si>
  <si>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</si>
  <si>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</si>
  <si>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</si>
  <si>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</si>
  <si>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</si>
  <si>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</si>
  <si>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</si>
  <si>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</si>
  <si>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</si>
  <si>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</si>
  <si>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</si>
  <si>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</si>
  <si>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</si>
  <si>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</si>
  <si>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</si>
  <si>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</si>
  <si>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</si>
  <si>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</si>
  <si>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</si>
  <si>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</si>
  <si>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</si>
  <si>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</si>
  <si>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</si>
  <si>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</si>
  <si>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</si>
  <si>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</si>
  <si>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</si>
  <si>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</si>
  <si>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</si>
  <si>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</si>
  <si>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</si>
  <si>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</si>
  <si>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</si>
  <si>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</si>
  <si>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</si>
  <si>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</si>
  <si>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</si>
  <si>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</si>
  <si>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</si>
  <si>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</si>
  <si>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</si>
  <si>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</si>
  <si>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</si>
  <si>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</si>
  <si>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</si>
  <si>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</si>
  <si>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</si>
  <si>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</si>
  <si>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</si>
  <si>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</si>
  <si>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</si>
  <si>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</si>
  <si>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</si>
  <si>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</si>
  <si>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</si>
  <si>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</si>
  <si>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</si>
  <si>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</si>
  <si>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</si>
  <si>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</si>
  <si>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</si>
  <si>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</si>
  <si>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</si>
  <si>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</si>
  <si>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</si>
  <si>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</si>
  <si>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</si>
  <si>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</si>
  <si>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</si>
  <si>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</si>
  <si>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</si>
  <si>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</si>
  <si>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</si>
  <si>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</si>
  <si>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宝塚市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</si>
  <si>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</si>
  <si>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</si>
  <si>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</si>
  <si>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</si>
  <si>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</si>
  <si>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</si>
  <si>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</si>
  <si>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</si>
  <si>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</si>
  <si>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</si>
  <si>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</si>
  <si>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</si>
  <si>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</si>
  <si>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</si>
  <si>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</si>
  <si>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</si>
  <si>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</si>
  <si>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</si>
  <si>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</si>
  <si>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</si>
  <si>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</si>
  <si>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</si>
  <si>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</si>
  <si>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</si>
  <si>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</si>
  <si>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</si>
  <si>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</si>
  <si>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</si>
  <si>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</si>
  <si>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</si>
  <si>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</si>
  <si>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</si>
  <si>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</si>
  <si>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</si>
  <si>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</si>
  <si>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</si>
  <si>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</si>
  <si>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</si>
  <si>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</si>
  <si>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</si>
  <si>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</si>
  <si>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</si>
  <si>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</si>
  <si>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</si>
  <si>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</si>
  <si>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</si>
  <si>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</si>
  <si>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</si>
  <si>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</si>
  <si>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</si>
  <si>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</si>
  <si>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</si>
  <si>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</si>
  <si>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</si>
  <si>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</si>
  <si>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</si>
  <si>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</si>
  <si>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</si>
  <si>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</si>
  <si>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</si>
  <si>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</si>
  <si>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</si>
  <si>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</si>
  <si>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</si>
  <si>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</si>
  <si>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</si>
  <si>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</si>
  <si>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</si>
  <si>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</si>
  <si>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</si>
  <si>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</si>
  <si>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</si>
  <si>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</si>
  <si>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</si>
  <si>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</si>
  <si>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</si>
  <si>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</si>
  <si>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</si>
  <si>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</si>
  <si>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</si>
  <si>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</si>
  <si>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</si>
  <si>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</si>
  <si>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</si>
  <si>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</si>
  <si>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</si>
  <si>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</si>
  <si>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</si>
  <si>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</si>
  <si>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</si>
  <si>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</si>
  <si>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</si>
  <si>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</si>
  <si>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</si>
  <si>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</si>
  <si>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</si>
  <si>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</si>
  <si>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</si>
  <si>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</si>
  <si>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</si>
  <si>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</si>
  <si>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</si>
  <si>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</si>
  <si>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</si>
  <si>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</si>
  <si>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</si>
  <si>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</si>
  <si>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</si>
  <si>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兵庫県宝塚市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</si>
  <si>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</si>
  <si>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</si>
  <si>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</si>
  <si>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</si>
  <si>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</si>
  <si>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</si>
  <si>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</si>
  <si>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</si>
  <si>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</si>
  <si>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</si>
  <si>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</si>
  <si>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</si>
  <si>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</si>
  <si>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</si>
  <si>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</si>
  <si>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</si>
  <si>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</si>
  <si>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</si>
  <si>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</si>
  <si>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</si>
  <si>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</si>
  <si>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</si>
  <si>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</si>
  <si>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</si>
  <si>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</si>
  <si>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</si>
  <si>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</si>
  <si>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</si>
  <si>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</si>
  <si>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</si>
  <si>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</si>
  <si>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</si>
  <si>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</si>
  <si>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</si>
  <si>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</si>
  <si>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</si>
  <si>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</si>
  <si>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</si>
  <si>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</si>
  <si>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</si>
  <si>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</si>
  <si>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</si>
  <si>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</si>
  <si>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</si>
  <si>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</si>
  <si>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</si>
  <si>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</si>
  <si>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</si>
  <si>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</si>
  <si>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</si>
  <si>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</si>
  <si>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</si>
  <si>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</si>
  <si>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</si>
  <si>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</si>
  <si>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</si>
  <si>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</si>
  <si>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</si>
  <si>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</si>
  <si>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</si>
  <si>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</si>
  <si>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</si>
  <si>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</si>
  <si>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</si>
  <si>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</si>
  <si>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</si>
  <si>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</si>
  <si>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</si>
  <si>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</si>
  <si>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</si>
  <si>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</si>
  <si>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</si>
  <si>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</si>
  <si>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</si>
  <si>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</si>
  <si>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</si>
  <si>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</si>
  <si>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</si>
  <si>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</si>
  <si>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</si>
  <si>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</si>
  <si>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</si>
  <si>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</si>
  <si>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</si>
  <si>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</si>
  <si>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</si>
  <si>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</si>
  <si>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</si>
  <si>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</si>
  <si>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</si>
  <si>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</si>
  <si>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</si>
  <si>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</si>
  <si>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</si>
  <si>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</si>
  <si>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</si>
  <si>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</si>
  <si>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</si>
  <si>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</si>
  <si>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</si>
  <si>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</si>
  <si>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</si>
  <si>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</si>
  <si>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</si>
  <si>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</si>
  <si>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</si>
  <si>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</si>
  <si>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</si>
  <si>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</si>
  <si>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</si>
  <si>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</si>
  <si>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</si>
  <si>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</si>
  <si>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</si>
  <si>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</si>
  <si>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</si>
  <si>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</si>
  <si>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</si>
  <si>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</si>
  <si>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</si>
  <si>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</si>
  <si>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</si>
  <si>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</si>
  <si>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</si>
  <si>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</si>
  <si>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</si>
  <si>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</si>
  <si>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</si>
  <si>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</si>
  <si>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</si>
  <si>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</si>
  <si>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</si>
  <si>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</si>
  <si>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</si>
  <si>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</si>
  <si>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</si>
  <si>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</si>
  <si>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</si>
  <si>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</si>
  <si>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</si>
  <si>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</si>
  <si>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</si>
  <si>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</si>
  <si>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</si>
  <si>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</si>
  <si>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</si>
  <si>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</si>
  <si>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</si>
  <si>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</si>
  <si>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</si>
  <si>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兵庫県宝塚市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</si>
  <si>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</si>
  <si>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</si>
  <si>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</si>
  <si>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</si>
  <si>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</si>
  <si>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</si>
  <si>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</si>
  <si>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</si>
  <si>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</si>
  <si>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</si>
  <si>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</si>
  <si>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</si>
  <si>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</si>
  <si>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</si>
  <si>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</si>
  <si>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</si>
  <si>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</si>
  <si>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</si>
  <si>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</si>
  <si>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</si>
  <si>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宝塚市営霊園事業費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</si>
  <si>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</si>
  <si>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</si>
  <si>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</si>
  <si>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</si>
  <si>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</si>
  <si>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</si>
  <si>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</si>
  <si>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</si>
  <si>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</si>
  <si>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</si>
  <si>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</si>
  <si>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</si>
  <si>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</si>
  <si>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</si>
  <si>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国民健康保険診療施設費</t>
    <phoneticPr fontId="5"/>
  </si>
  <si>
    <t>介護保険事業費</t>
    <phoneticPr fontId="5"/>
  </si>
  <si>
    <t>後期高齢者医療事業費</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</si>
  <si>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</si>
  <si>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</si>
  <si>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</si>
  <si>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</si>
  <si>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</si>
  <si>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</si>
  <si>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</si>
  <si>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</si>
  <si>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</si>
  <si>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</si>
  <si>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</si>
  <si>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</si>
  <si>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</si>
  <si>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</si>
  <si>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</si>
  <si>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</si>
  <si>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</si>
  <si>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</si>
  <si>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</si>
  <si>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</si>
  <si>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</si>
  <si>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</si>
  <si>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</si>
  <si>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</si>
  <si>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</si>
  <si>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</si>
  <si>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</si>
  <si>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</si>
  <si>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</si>
  <si>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</si>
  <si>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</si>
  <si>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</si>
  <si>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</si>
  <si>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</si>
  <si>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</si>
  <si>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</si>
  <si>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</si>
  <si>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</si>
  <si>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</si>
  <si>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</si>
  <si>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</si>
  <si>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</si>
  <si>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</si>
  <si>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</si>
  <si>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</si>
  <si>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</si>
  <si>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</si>
  <si>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</si>
  <si>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</si>
  <si>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</si>
  <si>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</si>
  <si>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</si>
  <si>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</si>
  <si>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</si>
  <si>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</si>
  <si>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</si>
  <si>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</si>
  <si>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</si>
  <si>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</si>
  <si>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</si>
  <si>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</si>
  <si>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</si>
  <si>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</si>
  <si>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</si>
  <si>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</si>
  <si>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</si>
  <si>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</si>
  <si>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</si>
  <si>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</si>
  <si>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</si>
  <si>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</si>
  <si>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</si>
  <si>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</si>
  <si>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</si>
  <si>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</si>
  <si>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</si>
  <si>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</si>
  <si>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</si>
  <si>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</si>
  <si>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</si>
  <si>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</si>
  <si>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</si>
  <si>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</si>
  <si>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</si>
  <si>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</si>
  <si>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</si>
  <si>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</si>
  <si>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</si>
  <si>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</si>
  <si>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</si>
  <si>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</si>
  <si>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</si>
  <si>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</si>
  <si>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</si>
  <si>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</si>
  <si>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</si>
  <si>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</si>
  <si>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</si>
  <si>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</si>
  <si>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</si>
  <si>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</si>
  <si>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</si>
  <si>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</si>
  <si>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</si>
  <si>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</si>
  <si>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</si>
  <si>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</si>
  <si>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</si>
  <si>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</si>
  <si>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</si>
  <si>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</si>
  <si>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</si>
  <si>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</si>
  <si>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</si>
  <si>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</si>
  <si>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</si>
  <si>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</si>
  <si>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</si>
  <si>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</si>
  <si>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</si>
  <si>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</si>
  <si>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</si>
  <si>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</si>
  <si>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</si>
  <si>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</si>
  <si>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</si>
  <si>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</si>
  <si>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</si>
  <si>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</si>
  <si>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</si>
  <si>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</si>
  <si>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</si>
  <si>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</si>
  <si>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</si>
  <si>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</si>
  <si>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</si>
  <si>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</si>
  <si>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</si>
  <si>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</si>
  <si>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0.20</t>
  </si>
  <si>
    <t>▲ 1.67</t>
  </si>
  <si>
    <t>水道事業会計</t>
  </si>
  <si>
    <t>一般会計</t>
  </si>
  <si>
    <t>病院事業会計</t>
  </si>
  <si>
    <t>▲ 3.41</t>
  </si>
  <si>
    <t>▲ 1.99</t>
  </si>
  <si>
    <t>▲ 0.18</t>
  </si>
  <si>
    <t>下水道事業会計</t>
  </si>
  <si>
    <t>国民健康保険事業費</t>
  </si>
  <si>
    <t>介護保険事業費</t>
  </si>
  <si>
    <t>宝塚市営霊園事業費</t>
  </si>
  <si>
    <t>国民健康保険診療施設費</t>
  </si>
  <si>
    <t>その他会計（赤字）</t>
  </si>
  <si>
    <t>その他会計（黒字）</t>
  </si>
  <si>
    <t>R01</t>
    <phoneticPr fontId="5"/>
  </si>
  <si>
    <t>R02</t>
    <phoneticPr fontId="5"/>
  </si>
  <si>
    <t>R03</t>
    <phoneticPr fontId="5"/>
  </si>
  <si>
    <t>R04</t>
    <phoneticPr fontId="5"/>
  </si>
  <si>
    <t>R05</t>
    <phoneticPr fontId="5"/>
  </si>
  <si>
    <t>公共施設等整備保全基金</t>
    <rPh sb="0" eb="11">
      <t>コウキョウシセツトウセイビホゼンキキン</t>
    </rPh>
    <phoneticPr fontId="5"/>
  </si>
  <si>
    <t>新ごみ処理施設建設基金</t>
    <rPh sb="0" eb="1">
      <t>シン</t>
    </rPh>
    <rPh sb="3" eb="11">
      <t>ショリシセツケンセツキキン</t>
    </rPh>
    <phoneticPr fontId="2"/>
  </si>
  <si>
    <t>都市計画事業基金</t>
    <rPh sb="0" eb="8">
      <t>トシケイカクジギョウキキン</t>
    </rPh>
    <phoneticPr fontId="2"/>
  </si>
  <si>
    <t>障碍（がい）福祉基金</t>
    <rPh sb="8" eb="10">
      <t>キキン</t>
    </rPh>
    <phoneticPr fontId="2"/>
  </si>
  <si>
    <t>緑化基金</t>
    <rPh sb="0" eb="4">
      <t>リョクカキキン</t>
    </rPh>
    <phoneticPr fontId="2"/>
  </si>
  <si>
    <t>-</t>
    <phoneticPr fontId="2"/>
  </si>
  <si>
    <t>-</t>
    <phoneticPr fontId="2"/>
  </si>
  <si>
    <t>兵庫県市町村職員退職手当組合</t>
  </si>
  <si>
    <t>丹波少年自然の家事務組合</t>
  </si>
  <si>
    <t>兵庫県後期高齢者医療広域連合（一般会計）</t>
  </si>
  <si>
    <t>兵庫県後期高齢者医療広域連合（特別会計）</t>
  </si>
  <si>
    <t>阪神水道事業団</t>
    <rPh sb="0" eb="2">
      <t>ハンシン</t>
    </rPh>
    <rPh sb="2" eb="4">
      <t>スイドウ</t>
    </rPh>
    <rPh sb="4" eb="7">
      <t>ジギョウダン</t>
    </rPh>
    <phoneticPr fontId="0"/>
  </si>
  <si>
    <t>（株）エフエム宝塚</t>
  </si>
  <si>
    <t>宝塚市土地開発公社</t>
  </si>
  <si>
    <t>宝塚都市環境サービス（株）</t>
  </si>
  <si>
    <t>ソリオ宝塚都市開発株式会社</t>
  </si>
  <si>
    <t>逆瀬川都市開発株式会社</t>
  </si>
  <si>
    <t>宝塚山本ガーデン・クリエイティブ(株)</t>
  </si>
  <si>
    <t>（一財）宝塚市保健福祉サービス公社</t>
  </si>
  <si>
    <t>（公財）宝塚市文化財団</t>
  </si>
  <si>
    <t>（公財）宝塚市スポーツ振興公社</t>
  </si>
  <si>
    <t>（公財）阪神北広域救急医療財団</t>
  </si>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</sst>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DECC-41B1-9DBE-907585664C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33836</c:v>
                </c:pt>
                <c:pt idx="1">
                  <c:v>22996</c:v>
                </c:pt>
                <c:pt idx="2">
                  <c:v>34502</c:v>
                </c:pt>
                <c:pt idx="3">
                  <c:v>33096</c:v>
                </c:pt>
                <c:pt idx="4">
                  <c:v>43745</c:v>
                </c:pt>
              </c:numCache>
            </c:numRef>
          </c:val>
          <c:smooth val="0"/>
          <c:extLst>
            <c:ext xmlns:c16="http://schemas.microsoft.com/office/drawing/2014/chart" uri="{C3380CC4-5D6E-409C-BE32-E72D297353CC}">
              <c16:uniqueId val="{00000001-DECC-41B1-9DBE-907585664C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1.1299999999999999</c:v>
                </c:pt>
                <c:pt idx="1">
                  <c:v>3.34</c:v>
                </c:pt>
                <c:pt idx="2">
                  <c:v>4.9400000000000004</c:v>
                </c:pt>
                <c:pt idx="3">
                  <c:v>2.57</c:v>
                </c:pt>
                <c:pt idx="4">
                  <c:v>2.5299999999999998</c:v>
                </c:pt>
              </c:numCache>
            </c:numRef>
          </c:val>
          <c:extLst>
            <c:ext xmlns:c16="http://schemas.microsoft.com/office/drawing/2014/chart" uri="{C3380CC4-5D6E-409C-BE32-E72D297353CC}">
              <c16:uniqueId val="{00000000-4B50-4D58-A609-50FE68BE3D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12.26</c:v>
                </c:pt>
                <c:pt idx="1">
                  <c:v>12.5</c:v>
                </c:pt>
                <c:pt idx="2">
                  <c:v>13.3</c:v>
                </c:pt>
                <c:pt idx="3">
                  <c:v>16.190000000000001</c:v>
                </c:pt>
                <c:pt idx="4">
                  <c:v>14.29</c:v>
                </c:pt>
              </c:numCache>
            </c:numRef>
          </c:val>
          <c:extLst>
            <c:ext xmlns:c16="http://schemas.microsoft.com/office/drawing/2014/chart" uri="{C3380CC4-5D6E-409C-BE32-E72D297353CC}">
              <c16:uniqueId val="{00000001-4B50-4D58-A609-50FE68BE3D6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c:v>
                </c:pt>
                <c:pt idx="1">
                  <c:v>2.79</c:v>
                </c:pt>
                <c:pt idx="2">
                  <c:v>3.37</c:v>
                </c:pt>
                <c:pt idx="3">
                  <c:v>0.04</c:v>
                </c:pt>
                <c:pt idx="4">
                  <c:v>-1.67</c:v>
                </c:pt>
              </c:numCache>
            </c:numRef>
          </c:val>
          <c:smooth val="0"/>
          <c:extLst>
            <c:ext xmlns:c16="http://schemas.microsoft.com/office/drawing/2014/chart" uri="{C3380CC4-5D6E-409C-BE32-E72D297353CC}">
              <c16:uniqueId val="{00000002-4B50-4D58-A609-50FE68BE3D6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0A6-4161-B9AD-73A9602CB4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A6-4161-B9AD-73A9602CB480}"/>
            </c:ext>
          </c:extLst>
        </c:ser>
        <c:ser>
          <c:idx val="2"/>
          <c:order val="2"/>
          <c:tx>
            <c:strRef>
              <c:f>データシート!$A$29</c:f>
              <c:strCache>
                <c:ptCount val="1"/>
                <c:pt idx="0">
                  <c:v>国民健康保険診療施設費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0A6-4161-B9AD-73A9602CB480}"/>
            </c:ext>
          </c:extLst>
        </c:ser>
        <c:ser>
          <c:idx val="3"/>
          <c:order val="3"/>
          <c:tx>
            <c:strRef>
              <c:f>データシート!$A$30</c:f>
              <c:strCache>
                <c:ptCount val="1"/>
                <c:pt idx="0">
                  <c:v>宝塚市営霊園事業費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3-50A6-4161-B9AD-73A9602CB480}"/>
            </c:ext>
          </c:extLst>
        </c:ser>
        <c:ser>
          <c:idx val="4"/>
          <c:order val="4"/>
          <c:tx>
            <c:strRef>
              <c:f>データシート!$A$31</c:f>
              <c:strCache>
                <c:ptCount val="1"/>
                <c:pt idx="0">
                  <c:v>介護保険事業費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0.91</c:v>
                </c:pt>
                <c:pt idx="2">
                  <c:v>#N/A</c:v>
                </c:pt>
                <c:pt idx="3">
                  <c:v>1.69</c:v>
                </c:pt>
                <c:pt idx="4">
                  <c:v>#N/A</c:v>
                </c:pt>
                <c:pt idx="5">
                  <c:v>0.75</c:v>
                </c:pt>
                <c:pt idx="6">
                  <c:v>#N/A</c:v>
                </c:pt>
                <c:pt idx="7">
                  <c:v>0.86</c:v>
                </c:pt>
                <c:pt idx="8">
                  <c:v>#N/A</c:v>
                </c:pt>
                <c:pt idx="9">
                  <c:v>0.31</c:v>
                </c:pt>
              </c:numCache>
            </c:numRef>
          </c:val>
          <c:extLst>
            <c:ext xmlns:c16="http://schemas.microsoft.com/office/drawing/2014/chart" uri="{C3380CC4-5D6E-409C-BE32-E72D297353CC}">
              <c16:uniqueId val="{00000004-50A6-4161-B9AD-73A9602CB480}"/>
            </c:ext>
          </c:extLst>
        </c:ser>
        <c:ser>
          <c:idx val="5"/>
          <c:order val="5"/>
          <c:tx>
            <c:strRef>
              <c:f>データシート!$A$32</c:f>
              <c:strCache>
                <c:ptCount val="1"/>
                <c:pt idx="0">
                  <c:v>国民健康保険事業費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1.05</c:v>
                </c:pt>
                <c:pt idx="2">
                  <c:v>#N/A</c:v>
                </c:pt>
                <c:pt idx="3">
                  <c:v>1.31</c:v>
                </c:pt>
                <c:pt idx="4">
                  <c:v>#N/A</c:v>
                </c:pt>
                <c:pt idx="5">
                  <c:v>1.7</c:v>
                </c:pt>
                <c:pt idx="6">
                  <c:v>#N/A</c:v>
                </c:pt>
                <c:pt idx="7">
                  <c:v>1.07</c:v>
                </c:pt>
                <c:pt idx="8">
                  <c:v>#N/A</c:v>
                </c:pt>
                <c:pt idx="9">
                  <c:v>0.41</c:v>
                </c:pt>
              </c:numCache>
            </c:numRef>
          </c:val>
          <c:extLst>
            <c:ext xmlns:c16="http://schemas.microsoft.com/office/drawing/2014/chart" uri="{C3380CC4-5D6E-409C-BE32-E72D297353CC}">
              <c16:uniqueId val="{00000005-50A6-4161-B9AD-73A9602CB48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c:v>
                </c:pt>
                <c:pt idx="2">
                  <c:v>#N/A</c:v>
                </c:pt>
                <c:pt idx="3">
                  <c:v>0.86</c:v>
                </c:pt>
                <c:pt idx="4">
                  <c:v>#N/A</c:v>
                </c:pt>
                <c:pt idx="5">
                  <c:v>0.87</c:v>
                </c:pt>
                <c:pt idx="6">
                  <c:v>#N/A</c:v>
                </c:pt>
                <c:pt idx="7">
                  <c:v>1.1200000000000001</c:v>
                </c:pt>
                <c:pt idx="8">
                  <c:v>#N/A</c:v>
                </c:pt>
                <c:pt idx="9">
                  <c:v>1.06</c:v>
                </c:pt>
              </c:numCache>
            </c:numRef>
          </c:val>
          <c:extLst>
            <c:ext xmlns:c16="http://schemas.microsoft.com/office/drawing/2014/chart" uri="{C3380CC4-5D6E-409C-BE32-E72D297353CC}">
              <c16:uniqueId val="{00000006-50A6-4161-B9AD-73A9602CB480}"/>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3.41</c:v>
                </c:pt>
                <c:pt idx="1">
                  <c:v>#N/A</c:v>
                </c:pt>
                <c:pt idx="2">
                  <c:v>1.99</c:v>
                </c:pt>
                <c:pt idx="3">
                  <c:v>#N/A</c:v>
                </c:pt>
                <c:pt idx="4">
                  <c:v>0.18</c:v>
                </c:pt>
                <c:pt idx="5">
                  <c:v>#N/A</c:v>
                </c:pt>
                <c:pt idx="6">
                  <c:v>#N/A</c:v>
                </c:pt>
                <c:pt idx="7">
                  <c:v>1.71</c:v>
                </c:pt>
                <c:pt idx="8">
                  <c:v>#N/A</c:v>
                </c:pt>
                <c:pt idx="9">
                  <c:v>2.39</c:v>
                </c:pt>
              </c:numCache>
            </c:numRef>
          </c:val>
          <c:extLst>
            <c:ext xmlns:c16="http://schemas.microsoft.com/office/drawing/2014/chart" uri="{C3380CC4-5D6E-409C-BE32-E72D297353CC}">
              <c16:uniqueId val="{00000007-50A6-4161-B9AD-73A9602CB48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1.1299999999999999</c:v>
                </c:pt>
                <c:pt idx="2">
                  <c:v>#N/A</c:v>
                </c:pt>
                <c:pt idx="3">
                  <c:v>3.34</c:v>
                </c:pt>
                <c:pt idx="4">
                  <c:v>#N/A</c:v>
                </c:pt>
                <c:pt idx="5">
                  <c:v>4.93</c:v>
                </c:pt>
                <c:pt idx="6">
                  <c:v>#N/A</c:v>
                </c:pt>
                <c:pt idx="7">
                  <c:v>2.56</c:v>
                </c:pt>
                <c:pt idx="8">
                  <c:v>#N/A</c:v>
                </c:pt>
                <c:pt idx="9">
                  <c:v>2.46</c:v>
                </c:pt>
              </c:numCache>
            </c:numRef>
          </c:val>
          <c:extLst>
            <c:ext xmlns:c16="http://schemas.microsoft.com/office/drawing/2014/chart" uri="{C3380CC4-5D6E-409C-BE32-E72D297353CC}">
              <c16:uniqueId val="{00000008-50A6-4161-B9AD-73A9602CB48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8.9600000000000009</c:v>
                </c:pt>
                <c:pt idx="2">
                  <c:v>#N/A</c:v>
                </c:pt>
                <c:pt idx="3">
                  <c:v>8.73</c:v>
                </c:pt>
                <c:pt idx="4">
                  <c:v>#N/A</c:v>
                </c:pt>
                <c:pt idx="5">
                  <c:v>8.31</c:v>
                </c:pt>
                <c:pt idx="6">
                  <c:v>#N/A</c:v>
                </c:pt>
                <c:pt idx="7">
                  <c:v>6.6</c:v>
                </c:pt>
                <c:pt idx="8">
                  <c:v>#N/A</c:v>
                </c:pt>
                <c:pt idx="9">
                  <c:v>4.8</c:v>
                </c:pt>
              </c:numCache>
            </c:numRef>
          </c:val>
          <c:extLst>
            <c:ext xmlns:c16="http://schemas.microsoft.com/office/drawing/2014/chart" uri="{C3380CC4-5D6E-409C-BE32-E72D297353CC}">
              <c16:uniqueId val="{00000009-50A6-4161-B9AD-73A9602CB4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6845</c:v>
                </c:pt>
                <c:pt idx="5">
                  <c:v>6628</c:v>
                </c:pt>
                <c:pt idx="8">
                  <c:v>6489</c:v>
                </c:pt>
                <c:pt idx="11">
                  <c:v>6373</c:v>
                </c:pt>
                <c:pt idx="14">
                  <c:v>6414</c:v>
                </c:pt>
              </c:numCache>
            </c:numRef>
          </c:val>
          <c:extLst>
            <c:ext xmlns:c16="http://schemas.microsoft.com/office/drawing/2014/chart" uri="{C3380CC4-5D6E-409C-BE32-E72D297353CC}">
              <c16:uniqueId val="{00000000-E285-40C7-BE8A-76E78BBDF0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0</c:v>
                </c:pt>
                <c:pt idx="9">
                  <c:v>3</c:v>
                </c:pt>
                <c:pt idx="12">
                  <c:v>0</c:v>
                </c:pt>
              </c:numCache>
            </c:numRef>
          </c:val>
          <c:extLst>
            <c:ext xmlns:c16="http://schemas.microsoft.com/office/drawing/2014/chart" uri="{C3380CC4-5D6E-409C-BE32-E72D297353CC}">
              <c16:uniqueId val="{00000001-E285-40C7-BE8A-76E78BBDF0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435</c:v>
                </c:pt>
                <c:pt idx="3">
                  <c:v>379</c:v>
                </c:pt>
                <c:pt idx="6">
                  <c:v>537</c:v>
                </c:pt>
                <c:pt idx="9">
                  <c:v>434</c:v>
                </c:pt>
                <c:pt idx="12">
                  <c:v>403</c:v>
                </c:pt>
              </c:numCache>
            </c:numRef>
          </c:val>
          <c:extLst>
            <c:ext xmlns:c16="http://schemas.microsoft.com/office/drawing/2014/chart" uri="{C3380CC4-5D6E-409C-BE32-E72D297353CC}">
              <c16:uniqueId val="{00000002-E285-40C7-BE8A-76E78BBDF0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c:v>
                </c:pt>
                <c:pt idx="3">
                  <c:v>10</c:v>
                </c:pt>
                <c:pt idx="6">
                  <c:v>4</c:v>
                </c:pt>
                <c:pt idx="9">
                  <c:v>2</c:v>
                </c:pt>
                <c:pt idx="12">
                  <c:v>4</c:v>
                </c:pt>
              </c:numCache>
            </c:numRef>
          </c:val>
          <c:extLst>
            <c:ext xmlns:c16="http://schemas.microsoft.com/office/drawing/2014/chart" uri="{C3380CC4-5D6E-409C-BE32-E72D297353CC}">
              <c16:uniqueId val="{00000003-E285-40C7-BE8A-76E78BBDF0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1402</c:v>
                </c:pt>
                <c:pt idx="3">
                  <c:v>1382</c:v>
                </c:pt>
                <c:pt idx="6">
                  <c:v>1161</c:v>
                </c:pt>
                <c:pt idx="9">
                  <c:v>1255</c:v>
                </c:pt>
                <c:pt idx="12">
                  <c:v>1265</c:v>
                </c:pt>
              </c:numCache>
            </c:numRef>
          </c:val>
          <c:extLst>
            <c:ext xmlns:c16="http://schemas.microsoft.com/office/drawing/2014/chart" uri="{C3380CC4-5D6E-409C-BE32-E72D297353CC}">
              <c16:uniqueId val="{00000004-E285-40C7-BE8A-76E78BBDF0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85-40C7-BE8A-76E78BBDF0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85-40C7-BE8A-76E78BBDF0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6477</c:v>
                </c:pt>
                <c:pt idx="3">
                  <c:v>6513</c:v>
                </c:pt>
                <c:pt idx="6">
                  <c:v>6806</c:v>
                </c:pt>
                <c:pt idx="9">
                  <c:v>6871</c:v>
                </c:pt>
                <c:pt idx="12">
                  <c:v>7003</c:v>
                </c:pt>
              </c:numCache>
            </c:numRef>
          </c:val>
          <c:extLst>
            <c:ext xmlns:c16="http://schemas.microsoft.com/office/drawing/2014/chart" uri="{C3380CC4-5D6E-409C-BE32-E72D297353CC}">
              <c16:uniqueId val="{00000007-E285-40C7-BE8A-76E78BBDF0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1481</c:v>
                </c:pt>
                <c:pt idx="2">
                  <c:v>#N/A</c:v>
                </c:pt>
                <c:pt idx="3">
                  <c:v>#N/A</c:v>
                </c:pt>
                <c:pt idx="4">
                  <c:v>1657</c:v>
                </c:pt>
                <c:pt idx="5">
                  <c:v>#N/A</c:v>
                </c:pt>
                <c:pt idx="6">
                  <c:v>#N/A</c:v>
                </c:pt>
                <c:pt idx="7">
                  <c:v>2019</c:v>
                </c:pt>
                <c:pt idx="8">
                  <c:v>#N/A</c:v>
                </c:pt>
                <c:pt idx="9">
                  <c:v>#N/A</c:v>
                </c:pt>
                <c:pt idx="10">
                  <c:v>2192</c:v>
                </c:pt>
                <c:pt idx="11">
                  <c:v>#N/A</c:v>
                </c:pt>
                <c:pt idx="12">
                  <c:v>#N/A</c:v>
                </c:pt>
                <c:pt idx="13">
                  <c:v>2261</c:v>
                </c:pt>
                <c:pt idx="14">
                  <c:v>#N/A</c:v>
                </c:pt>
              </c:numCache>
            </c:numRef>
          </c:val>
          <c:smooth val="0"/>
          <c:extLst>
            <c:ext xmlns:c16="http://schemas.microsoft.com/office/drawing/2014/chart" uri="{C3380CC4-5D6E-409C-BE32-E72D297353CC}">
              <c16:uniqueId val="{00000008-E285-40C7-BE8A-76E78BBDF0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58215</c:v>
                </c:pt>
                <c:pt idx="5">
                  <c:v>57750</c:v>
                </c:pt>
                <c:pt idx="8">
                  <c:v>57849</c:v>
                </c:pt>
                <c:pt idx="11">
                  <c:v>56638</c:v>
                </c:pt>
                <c:pt idx="14">
                  <c:v>55086</c:v>
                </c:pt>
              </c:numCache>
            </c:numRef>
          </c:val>
          <c:extLst>
            <c:ext xmlns:c16="http://schemas.microsoft.com/office/drawing/2014/chart" uri="{C3380CC4-5D6E-409C-BE32-E72D297353CC}">
              <c16:uniqueId val="{00000000-5452-488B-9BA2-5B58A1EA18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17461</c:v>
                </c:pt>
                <c:pt idx="5">
                  <c:v>15215</c:v>
                </c:pt>
                <c:pt idx="8">
                  <c:v>14074</c:v>
                </c:pt>
                <c:pt idx="11">
                  <c:v>11865</c:v>
                </c:pt>
                <c:pt idx="14">
                  <c:v>10528</c:v>
                </c:pt>
              </c:numCache>
            </c:numRef>
          </c:val>
          <c:extLst>
            <c:ext xmlns:c16="http://schemas.microsoft.com/office/drawing/2014/chart" uri="{C3380CC4-5D6E-409C-BE32-E72D297353CC}">
              <c16:uniqueId val="{00000001-5452-488B-9BA2-5B58A1EA18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13330</c:v>
                </c:pt>
                <c:pt idx="5">
                  <c:v>14186</c:v>
                </c:pt>
                <c:pt idx="8">
                  <c:v>16203</c:v>
                </c:pt>
                <c:pt idx="11">
                  <c:v>20555</c:v>
                </c:pt>
                <c:pt idx="14">
                  <c:v>22216</c:v>
                </c:pt>
              </c:numCache>
            </c:numRef>
          </c:val>
          <c:extLst>
            <c:ext xmlns:c16="http://schemas.microsoft.com/office/drawing/2014/chart" uri="{C3380CC4-5D6E-409C-BE32-E72D297353CC}">
              <c16:uniqueId val="{00000002-5452-488B-9BA2-5B58A1EA18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52-488B-9BA2-5B58A1EA18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52-488B-9BA2-5B58A1EA18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2103</c:v>
                </c:pt>
                <c:pt idx="3">
                  <c:v>2079</c:v>
                </c:pt>
                <c:pt idx="6">
                  <c:v>2227</c:v>
                </c:pt>
                <c:pt idx="9">
                  <c:v>1899</c:v>
                </c:pt>
                <c:pt idx="12">
                  <c:v>1910</c:v>
                </c:pt>
              </c:numCache>
            </c:numRef>
          </c:val>
          <c:extLst>
            <c:ext xmlns:c16="http://schemas.microsoft.com/office/drawing/2014/chart" uri="{C3380CC4-5D6E-409C-BE32-E72D297353CC}">
              <c16:uniqueId val="{00000005-5452-488B-9BA2-5B58A1EA18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6059</c:v>
                </c:pt>
                <c:pt idx="3">
                  <c:v>5826</c:v>
                </c:pt>
                <c:pt idx="6">
                  <c:v>5691</c:v>
                </c:pt>
                <c:pt idx="9">
                  <c:v>5476</c:v>
                </c:pt>
                <c:pt idx="12">
                  <c:v>5610</c:v>
                </c:pt>
              </c:numCache>
            </c:numRef>
          </c:val>
          <c:extLst>
            <c:ext xmlns:c16="http://schemas.microsoft.com/office/drawing/2014/chart" uri="{C3380CC4-5D6E-409C-BE32-E72D297353CC}">
              <c16:uniqueId val="{00000006-5452-488B-9BA2-5B58A1EA18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c:v>
                </c:pt>
                <c:pt idx="3">
                  <c:v>15</c:v>
                </c:pt>
                <c:pt idx="6">
                  <c:v>12</c:v>
                </c:pt>
                <c:pt idx="9">
                  <c:v>9</c:v>
                </c:pt>
                <c:pt idx="12">
                  <c:v>6</c:v>
                </c:pt>
              </c:numCache>
            </c:numRef>
          </c:val>
          <c:extLst>
            <c:ext xmlns:c16="http://schemas.microsoft.com/office/drawing/2014/chart" uri="{C3380CC4-5D6E-409C-BE32-E72D297353CC}">
              <c16:uniqueId val="{00000007-5452-488B-9BA2-5B58A1EA18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12861</c:v>
                </c:pt>
                <c:pt idx="3">
                  <c:v>11361</c:v>
                </c:pt>
                <c:pt idx="6">
                  <c:v>10012</c:v>
                </c:pt>
                <c:pt idx="9">
                  <c:v>9226</c:v>
                </c:pt>
                <c:pt idx="12">
                  <c:v>8156</c:v>
                </c:pt>
              </c:numCache>
            </c:numRef>
          </c:val>
          <c:extLst>
            <c:ext xmlns:c16="http://schemas.microsoft.com/office/drawing/2014/chart" uri="{C3380CC4-5D6E-409C-BE32-E72D297353CC}">
              <c16:uniqueId val="{00000008-5452-488B-9BA2-5B58A1EA18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3169</c:v>
                </c:pt>
                <c:pt idx="3">
                  <c:v>2932</c:v>
                </c:pt>
                <c:pt idx="6">
                  <c:v>2900</c:v>
                </c:pt>
                <c:pt idx="9">
                  <c:v>2654</c:v>
                </c:pt>
                <c:pt idx="12">
                  <c:v>2289</c:v>
                </c:pt>
              </c:numCache>
            </c:numRef>
          </c:val>
          <c:extLst>
            <c:ext xmlns:c16="http://schemas.microsoft.com/office/drawing/2014/chart" uri="{C3380CC4-5D6E-409C-BE32-E72D297353CC}">
              <c16:uniqueId val="{00000009-5452-488B-9BA2-5B58A1EA18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73644</c:v>
                </c:pt>
                <c:pt idx="3">
                  <c:v>72599</c:v>
                </c:pt>
                <c:pt idx="6">
                  <c:v>72364</c:v>
                </c:pt>
                <c:pt idx="9">
                  <c:v>71007</c:v>
                </c:pt>
                <c:pt idx="12">
                  <c:v>70691</c:v>
                </c:pt>
              </c:numCache>
            </c:numRef>
          </c:val>
          <c:extLst>
            <c:ext xmlns:c16="http://schemas.microsoft.com/office/drawing/2014/chart" uri="{C3380CC4-5D6E-409C-BE32-E72D297353CC}">
              <c16:uniqueId val="{0000000A-5452-488B-9BA2-5B58A1EA18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8855</c:v>
                </c:pt>
                <c:pt idx="2">
                  <c:v>#N/A</c:v>
                </c:pt>
                <c:pt idx="3">
                  <c:v>#N/A</c:v>
                </c:pt>
                <c:pt idx="4">
                  <c:v>7661</c:v>
                </c:pt>
                <c:pt idx="5">
                  <c:v>#N/A</c:v>
                </c:pt>
                <c:pt idx="6">
                  <c:v>#N/A</c:v>
                </c:pt>
                <c:pt idx="7">
                  <c:v>5079</c:v>
                </c:pt>
                <c:pt idx="8">
                  <c:v>#N/A</c:v>
                </c:pt>
                <c:pt idx="9">
                  <c:v>#N/A</c:v>
                </c:pt>
                <c:pt idx="10">
                  <c:v>1214</c:v>
                </c:pt>
                <c:pt idx="11">
                  <c:v>#N/A</c:v>
                </c:pt>
                <c:pt idx="12">
                  <c:v>#N/A</c:v>
                </c:pt>
                <c:pt idx="13">
                  <c:v>832</c:v>
                </c:pt>
                <c:pt idx="14">
                  <c:v>#N/A</c:v>
                </c:pt>
              </c:numCache>
            </c:numRef>
          </c:val>
          <c:smooth val="0"/>
          <c:extLst>
            <c:ext xmlns:c16="http://schemas.microsoft.com/office/drawing/2014/chart" uri="{C3380CC4-5D6E-409C-BE32-E72D297353CC}">
              <c16:uniqueId val="{0000000B-5452-488B-9BA2-5B58A1EA18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6418</c:v>
                </c:pt>
                <c:pt idx="1">
                  <c:v>7612</c:v>
                </c:pt>
                <c:pt idx="2">
                  <c:v>6817</c:v>
                </c:pt>
              </c:numCache>
            </c:numRef>
          </c:val>
          <c:extLst>
            <c:ext xmlns:c16="http://schemas.microsoft.com/office/drawing/2014/chart" uri="{C3380CC4-5D6E-409C-BE32-E72D297353CC}">
              <c16:uniqueId val="{00000000-C3B0-4163-B922-A3A55075F5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246</c:v>
                </c:pt>
                <c:pt idx="1">
                  <c:v>446</c:v>
                </c:pt>
                <c:pt idx="2">
                  <c:v>686</c:v>
                </c:pt>
              </c:numCache>
            </c:numRef>
          </c:val>
          <c:extLst>
            <c:ext xmlns:c16="http://schemas.microsoft.com/office/drawing/2014/chart" uri="{C3380CC4-5D6E-409C-BE32-E72D297353CC}">
              <c16:uniqueId val="{00000001-C3B0-4163-B922-A3A55075F5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6160</c:v>
                </c:pt>
                <c:pt idx="1">
                  <c:v>8750</c:v>
                </c:pt>
                <c:pt idx="2">
                  <c:v>10421</c:v>
                </c:pt>
              </c:numCache>
            </c:numRef>
          </c:val>
          <c:extLst>
            <c:ext xmlns:c16="http://schemas.microsoft.com/office/drawing/2014/chart" uri="{C3380CC4-5D6E-409C-BE32-E72D297353CC}">
              <c16:uniqueId val="{00000002-C3B0-4163-B922-A3A55075F5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実質公債費比率の分子については、昨年度より約</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億円の増となった。</a:t>
          </a:r>
        </a:p>
        <a:p>
          <a:r>
            <a:rPr kumimoji="1" lang="ja-JP" altLang="en-US" sz="1100">
              <a:solidFill>
                <a:schemeClr val="dk1"/>
              </a:solidFill>
              <a:effectLst/>
              <a:latin typeface="+mn-lt"/>
              <a:ea typeface="+mn-ea"/>
              <a:cs typeface="+mn-cs"/>
            </a:rPr>
            <a:t>　主な要因は、</a:t>
          </a:r>
          <a:r>
            <a:rPr kumimoji="1" lang="ja-JP" altLang="ja-JP" sz="1100">
              <a:solidFill>
                <a:schemeClr val="dk1"/>
              </a:solidFill>
              <a:effectLst/>
              <a:latin typeface="+mn-lt"/>
              <a:ea typeface="+mn-ea"/>
              <a:cs typeface="+mn-cs"/>
            </a:rPr>
            <a:t>準公債費（債務負担行為）が約</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億円の減</a:t>
          </a:r>
          <a:r>
            <a:rPr kumimoji="1" lang="ja-JP" altLang="en-US" sz="1100">
              <a:solidFill>
                <a:schemeClr val="dk1"/>
              </a:solidFill>
              <a:effectLst/>
              <a:latin typeface="+mn-lt"/>
              <a:ea typeface="+mn-ea"/>
              <a:cs typeface="+mn-cs"/>
            </a:rPr>
            <a:t>となったものの、元利償還金が約</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億円の増、公営企業債の元利償還金に対する繰入金が約</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億円の増となったこと等によるものである。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満期一括償還地方債の財源である減債基金残高については、平成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年度に全額取り崩して以降、満期一括償還での地方債の借入を行っていないため、残高が</a:t>
          </a:r>
          <a:r>
            <a:rPr kumimoji="1" lang="en-US" altLang="ja-JP" sz="1000">
              <a:latin typeface="ＭＳ ゴシック" pitchFamily="49" charset="-128"/>
              <a:ea typeface="ＭＳ ゴシック" pitchFamily="49" charset="-128"/>
            </a:rPr>
            <a:t>0</a:t>
          </a:r>
          <a:r>
            <a:rPr kumimoji="1" lang="ja-JP" altLang="en-US" sz="1000">
              <a:latin typeface="ＭＳ ゴシック" pitchFamily="49" charset="-128"/>
              <a:ea typeface="ＭＳ ゴシック" pitchFamily="49" charset="-128"/>
            </a:rPr>
            <a:t>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latin typeface="+mn-ea"/>
              <a:ea typeface="+mn-ea"/>
            </a:rPr>
            <a:t>将来負担額においては、公営企業債等繰入見込額が約</a:t>
          </a:r>
          <a:r>
            <a:rPr kumimoji="1" lang="en-US" altLang="ja-JP" sz="1400">
              <a:latin typeface="+mn-ea"/>
              <a:ea typeface="+mn-ea"/>
            </a:rPr>
            <a:t>10.7</a:t>
          </a:r>
          <a:r>
            <a:rPr kumimoji="1" lang="ja-JP" altLang="en-US" sz="1400">
              <a:latin typeface="+mn-ea"/>
              <a:ea typeface="+mn-ea"/>
            </a:rPr>
            <a:t>億円減となったことなどにより、将来負担額が約</a:t>
          </a:r>
          <a:r>
            <a:rPr kumimoji="1" lang="en-US" altLang="ja-JP" sz="1400">
              <a:latin typeface="+mn-ea"/>
              <a:ea typeface="+mn-ea"/>
            </a:rPr>
            <a:t>16.1</a:t>
          </a:r>
          <a:r>
            <a:rPr kumimoji="1" lang="ja-JP" altLang="en-US" sz="1400">
              <a:latin typeface="+mn-ea"/>
              <a:ea typeface="+mn-ea"/>
            </a:rPr>
            <a:t>億円の減となった。分子から控除される充当可能財源等については、充当可能特定歳入の減と基準財政需要額算入見込額の減により約</a:t>
          </a:r>
          <a:r>
            <a:rPr kumimoji="1" lang="en-US" altLang="ja-JP" sz="1400">
              <a:latin typeface="+mn-ea"/>
              <a:ea typeface="+mn-ea"/>
            </a:rPr>
            <a:t>12.3</a:t>
          </a:r>
          <a:r>
            <a:rPr kumimoji="1" lang="ja-JP" altLang="en-US" sz="1400">
              <a:latin typeface="+mn-ea"/>
              <a:ea typeface="+mn-ea"/>
            </a:rPr>
            <a:t>億円の減となったが、将来負担額の減少と比較すると少ないため改善となった。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兵庫県宝塚市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億円の減となった一方で、減債基金が約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億円、その他特定目的基金が約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億円増となったことにより、前年比で約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各基金について財政規律に定める基準を遵守し、将来にわたって安定した経営ができるよう努める。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公共施設等整備保全基金：公共施設の整備・保全等</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新ごみ処理施設建設基金：新ごみ処理施設の建設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都市計画事業基金：都市計画・土地区画整理事業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障碍（がい）福祉基金：障碍（がい）福祉施策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緑化基金：緑化の推進・緑の保全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公共施設等整備保全基金：将来に備えた公共施設の維持更新経費や、寄附金を積み立てた結果、前年度比で約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新ごみ処理施設建設基金：基金運用益を積み立てた結果、前年度比で約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都市計画事業基金：都市計画税余剰分を積み立てた結果、前年度比で約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障碍（がい）福祉基金：障碍（がい）福祉施策経費を積み立てた結果、前年度比で約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緑化基金：寄附金を積み立てた結果、前年度比で約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公共施設等整備保全基金：公共施設の維持更新に備えるため、毎年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新ごみ処理施設建設基金：公債費の増加に備え、市債管理基金及び新ごみ処理施設建設基金に計画的に積み立てる。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民生費の増や病院事業会計への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億円の経営支援などにより、決算で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災害などの不測の事態に備えるため、平常時の残高は標準財政規模の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災害などの不測の事態に対応したことにより標準財政規模の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％を下回る場合は、おおむね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年以内に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％以上に戻すよう努める。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普通交付税の再算定により、臨時財政対策債償還基金費相当額を積み立てた結果、前年度比で約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公債費の増加に備え、市債管理基金及び新ごみ処理施設建設基金に計画的に積み立てる。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228,934
225,688
101.80
93,169,972
91,631,804
1,205,135
47,712,448
70,464,470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分子である基準財政収入額は株式等譲渡所得割交付金の増などにより、前年度に比べ約</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億円の増となった。分母である基準財政需要額は臨時財政対策債振替相当額の減などにより、前年度に比べ約</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億円の増となった。</a:t>
          </a:r>
          <a:endParaRPr lang="ja-JP" altLang="ja-JP" sz="1400">
            <a:effectLst/>
          </a:endParaRPr>
        </a:p>
        <a:p>
          <a:r>
            <a:rPr kumimoji="1" lang="ja-JP" altLang="ja-JP" sz="1100">
              <a:solidFill>
                <a:schemeClr val="dk1"/>
              </a:solidFill>
              <a:effectLst/>
              <a:latin typeface="+mn-lt"/>
              <a:ea typeface="+mn-ea"/>
              <a:cs typeface="+mn-cs"/>
            </a:rPr>
            <a:t>　その結果、財政力指数は</a:t>
          </a:r>
          <a:r>
            <a:rPr kumimoji="1" lang="en-US" altLang="ja-JP" sz="1100">
              <a:solidFill>
                <a:schemeClr val="dk1"/>
              </a:solidFill>
              <a:effectLst/>
              <a:latin typeface="+mn-lt"/>
              <a:ea typeface="+mn-ea"/>
              <a:cs typeface="+mn-cs"/>
            </a:rPr>
            <a:t>0.82</a:t>
          </a:r>
          <a:r>
            <a:rPr kumimoji="1" lang="ja-JP" altLang="ja-JP" sz="1100">
              <a:solidFill>
                <a:schemeClr val="dk1"/>
              </a:solidFill>
              <a:effectLst/>
              <a:latin typeface="+mn-lt"/>
              <a:ea typeface="+mn-ea"/>
              <a:cs typeface="+mn-cs"/>
            </a:rPr>
            <a:t>となった。今後も引き続き財源不足の解消を図り、健全で持続可能な収支均衡の財政運営を目指す。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148590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056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52070</xdr:rowOff>
    </xdr:from>
    <xdr:to>
      <xdr:col>19</xdr:col>
      <xdr:colOff>133350</xdr:colOff>
      <xdr:row>41</xdr:row>
      <xdr:rowOff>76200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3810</xdr:rowOff>
    </xdr:from>
    <xdr:to>
      <xdr:col>15</xdr:col>
      <xdr:colOff>82550</xdr:colOff>
      <xdr:row>41</xdr:row>
      <xdr:rowOff>52070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151130</xdr:rowOff>
    </xdr:from>
    <xdr:to>
      <xdr:col>11</xdr:col>
      <xdr:colOff>31750</xdr:colOff>
      <xdr:row>41</xdr:row>
      <xdr:rowOff>3810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69867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1270</xdr:rowOff>
    </xdr:from>
    <xdr:to>
      <xdr:col>15</xdr:col>
      <xdr:colOff>133350</xdr:colOff>
      <xdr:row>41</xdr:row>
      <xdr:rowOff>102870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124460</xdr:rowOff>
    </xdr:from>
    <xdr:to>
      <xdr:col>11</xdr:col>
      <xdr:colOff>82550</xdr:colOff>
      <xdr:row>41</xdr:row>
      <xdr:rowOff>54610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100330</xdr:rowOff>
    </xdr:from>
    <xdr:to>
      <xdr:col>7</xdr:col>
      <xdr:colOff>31750</xdr:colOff>
      <xdr:row>41</xdr:row>
      <xdr:rowOff>30480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15257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分母である経常一般財源（歳入）が前年度より</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0.4</a:t>
          </a:r>
          <a:r>
            <a:rPr lang="ja-JP" altLang="en-US" sz="1100" b="0" i="0" baseline="0">
              <a:solidFill>
                <a:schemeClr val="dk1"/>
              </a:solidFill>
              <a:effectLst/>
              <a:latin typeface="+mn-lt"/>
              <a:ea typeface="+mn-ea"/>
              <a:cs typeface="+mn-cs"/>
            </a:rPr>
            <a:t>億円</a:t>
          </a:r>
          <a:r>
            <a:rPr lang="ja-JP" altLang="ja-JP" sz="1100" b="0" i="0" baseline="0">
              <a:solidFill>
                <a:schemeClr val="dk1"/>
              </a:solidFill>
              <a:effectLst/>
              <a:latin typeface="+mn-lt"/>
              <a:ea typeface="+mn-ea"/>
              <a:cs typeface="+mn-cs"/>
            </a:rPr>
            <a:t>の増となったものの、分子である経常経費充当一般財源（歳出）は前年度に比べ</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11.1</a:t>
          </a:r>
          <a:r>
            <a:rPr lang="ja-JP" altLang="en-US" sz="1100" b="0" i="0" baseline="0">
              <a:solidFill>
                <a:schemeClr val="dk1"/>
              </a:solidFill>
              <a:effectLst/>
              <a:latin typeface="+mn-lt"/>
              <a:ea typeface="+mn-ea"/>
              <a:cs typeface="+mn-cs"/>
            </a:rPr>
            <a:t>億</a:t>
          </a:r>
          <a:r>
            <a:rPr lang="ja-JP" altLang="ja-JP" sz="1100" b="0" i="0" baseline="0">
              <a:solidFill>
                <a:schemeClr val="dk1"/>
              </a:solidFill>
              <a:effectLst/>
              <a:latin typeface="+mn-lt"/>
              <a:ea typeface="+mn-ea"/>
              <a:cs typeface="+mn-cs"/>
            </a:rPr>
            <a:t>円の増となり、経常収支比率が悪化した</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主な要因として経常経費充当一般財源（歳出）では物件費が</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0.6</a:t>
          </a:r>
          <a:r>
            <a:rPr lang="ja-JP" altLang="en-US" sz="1100" b="0" i="0" baseline="0">
              <a:solidFill>
                <a:schemeClr val="dk1"/>
              </a:solidFill>
              <a:effectLst/>
              <a:latin typeface="+mn-lt"/>
              <a:ea typeface="+mn-ea"/>
              <a:cs typeface="+mn-cs"/>
            </a:rPr>
            <a:t>億円</a:t>
          </a:r>
          <a:r>
            <a:rPr lang="ja-JP" altLang="ja-JP" sz="1100" b="0" i="0" baseline="0">
              <a:solidFill>
                <a:schemeClr val="dk1"/>
              </a:solidFill>
              <a:effectLst/>
              <a:latin typeface="+mn-lt"/>
              <a:ea typeface="+mn-ea"/>
              <a:cs typeface="+mn-cs"/>
            </a:rPr>
            <a:t>の減となったものの、扶助費が</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5.8</a:t>
          </a:r>
          <a:r>
            <a:rPr lang="ja-JP" altLang="ja-JP" sz="1100" b="0" i="0" baseline="0">
              <a:solidFill>
                <a:schemeClr val="dk1"/>
              </a:solidFill>
              <a:effectLst/>
              <a:latin typeface="+mn-lt"/>
              <a:ea typeface="+mn-ea"/>
              <a:cs typeface="+mn-cs"/>
            </a:rPr>
            <a:t>億円、公債費が</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億円、繰出金が</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億円の増となったため、歳出全体で</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11.1</a:t>
          </a:r>
          <a:r>
            <a:rPr lang="ja-JP" altLang="ja-JP" sz="1100" b="0" i="0" baseline="0">
              <a:solidFill>
                <a:schemeClr val="dk1"/>
              </a:solidFill>
              <a:effectLst/>
              <a:latin typeface="+mn-lt"/>
              <a:ea typeface="+mn-ea"/>
              <a:cs typeface="+mn-cs"/>
            </a:rPr>
            <a:t>億円の増とな</a:t>
          </a:r>
          <a:r>
            <a:rPr kumimoji="1" lang="ja-JP" altLang="ja-JP" sz="1100">
              <a:solidFill>
                <a:schemeClr val="dk1"/>
              </a:solidFill>
              <a:effectLst/>
              <a:latin typeface="+mn-lt"/>
              <a:ea typeface="+mn-ea"/>
              <a:cs typeface="+mn-cs"/>
            </a:rPr>
            <a:t>ったため経常収支比率が悪化した。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119804</xdr:rowOff>
    </xdr:from>
    <xdr:to>
      <xdr:col>23</xdr:col>
      <xdr:colOff>133350</xdr:colOff>
      <xdr:row>65</xdr:row>
      <xdr:rowOff>117263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92604"/>
          <a:ext cx="8382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119804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6391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65</xdr:row>
      <xdr:rowOff>85090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6391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85090</xdr:rowOff>
    </xdr:from>
    <xdr:to>
      <xdr:col>11</xdr:col>
      <xdr:colOff>31750</xdr:colOff>
      <xdr:row>66</xdr:row>
      <xdr:rowOff>34290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293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66463</xdr:rowOff>
    </xdr:from>
    <xdr:to>
      <xdr:col>23</xdr:col>
      <xdr:colOff>184150</xdr:colOff>
      <xdr:row>65</xdr:row>
      <xdr:rowOff>168063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38540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69004</xdr:rowOff>
    </xdr:from>
    <xdr:to>
      <xdr:col>19</xdr:col>
      <xdr:colOff>184150</xdr:colOff>
      <xdr:row>64</xdr:row>
      <xdr:rowOff>170604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155381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2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人事院勧告で給料月額及び期末勤勉手当の支給月数が引き上げられ、本市においても人事院勧告に準じた改正を行ったため、昨年度と比較して増加している。物件費については、委託料が新型コロナウイルスワクチン接種事業の減などにより</a:t>
          </a:r>
          <a:r>
            <a:rPr kumimoji="1" lang="ja-JP" altLang="en-US" sz="1100">
              <a:solidFill>
                <a:schemeClr val="dk1"/>
              </a:solidFill>
              <a:effectLst/>
              <a:latin typeface="+mn-lt"/>
              <a:ea typeface="+mn-ea"/>
              <a:cs typeface="+mn-cs"/>
            </a:rPr>
            <a:t>減少している。その結果、人口</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人当たり決算額は</a:t>
          </a:r>
          <a:r>
            <a:rPr kumimoji="1" lang="en-US" altLang="ja-JP" sz="1100">
              <a:solidFill>
                <a:schemeClr val="dk1"/>
              </a:solidFill>
              <a:effectLst/>
              <a:latin typeface="+mn-lt"/>
              <a:ea typeface="+mn-ea"/>
              <a:cs typeface="+mn-cs"/>
            </a:rPr>
            <a:t>1,023</a:t>
          </a:r>
          <a:r>
            <a:rPr kumimoji="1" lang="ja-JP" altLang="en-US" sz="1100">
              <a:solidFill>
                <a:schemeClr val="dk1"/>
              </a:solidFill>
              <a:effectLst/>
              <a:latin typeface="+mn-lt"/>
              <a:ea typeface="+mn-ea"/>
              <a:cs typeface="+mn-cs"/>
            </a:rPr>
            <a:t>円減少した。</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今後も社会情勢や財政状況を鑑みながら職員数、給与の適正化を図り、総人件費の抑制に努める。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61517</xdr:rowOff>
    </xdr:from>
    <xdr:to>
      <xdr:col>23</xdr:col>
      <xdr:colOff>133350</xdr:colOff>
      <xdr:row>82</xdr:row>
      <xdr:rowOff>79150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20417"/>
          <a:ext cx="838200" cy="1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118164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7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79150</xdr:rowOff>
    </xdr:from>
    <xdr:to>
      <xdr:col>19</xdr:col>
      <xdr:colOff>133350</xdr:colOff>
      <xdr:row>82</xdr:row>
      <xdr:rowOff>103694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38050"/>
          <a:ext cx="889000" cy="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56326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120659</xdr:rowOff>
    </xdr:from>
    <xdr:to>
      <xdr:col>15</xdr:col>
      <xdr:colOff>82550</xdr:colOff>
      <xdr:row>82</xdr:row>
      <xdr:rowOff>103694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8109"/>
          <a:ext cx="889000" cy="15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65196</xdr:rowOff>
    </xdr:from>
    <xdr:to>
      <xdr:col>11</xdr:col>
      <xdr:colOff>31750</xdr:colOff>
      <xdr:row>81</xdr:row>
      <xdr:rowOff>120659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52646"/>
          <a:ext cx="889000" cy="5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31514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10717</xdr:rowOff>
    </xdr:from>
    <xdr:to>
      <xdr:col>23</xdr:col>
      <xdr:colOff>184150</xdr:colOff>
      <xdr:row>82</xdr:row>
      <xdr:rowOff>112317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27244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28350</xdr:rowOff>
    </xdr:from>
    <xdr:to>
      <xdr:col>19</xdr:col>
      <xdr:colOff>184150</xdr:colOff>
      <xdr:row>82</xdr:row>
      <xdr:rowOff>129950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8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140127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5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52894</xdr:rowOff>
    </xdr:from>
    <xdr:to>
      <xdr:col>15</xdr:col>
      <xdr:colOff>133350</xdr:colOff>
      <xdr:row>82</xdr:row>
      <xdr:rowOff>154494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164671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8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69859</xdr:rowOff>
    </xdr:from>
    <xdr:to>
      <xdr:col>11</xdr:col>
      <xdr:colOff>82550</xdr:colOff>
      <xdr:row>82</xdr:row>
      <xdr:rowOff>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14396</xdr:rowOff>
    </xdr:from>
    <xdr:to>
      <xdr:col>7</xdr:col>
      <xdr:colOff>31750</xdr:colOff>
      <xdr:row>81</xdr:row>
      <xdr:rowOff>115996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100773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8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給与の適正化に努めており、国の水準を下回っている。</a:t>
          </a:r>
          <a:endParaRPr lang="ja-JP" altLang="ja-JP" sz="1400">
            <a:effectLst/>
          </a:endParaRP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77470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7391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87</xdr:row>
      <xdr:rowOff>26670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221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26670</xdr:rowOff>
    </xdr:from>
    <xdr:to>
      <xdr:col>72</xdr:col>
      <xdr:colOff>203200</xdr:colOff>
      <xdr:row>87</xdr:row>
      <xdr:rowOff>147320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428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88</xdr:row>
      <xdr:rowOff>24130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634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121938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113047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96520</xdr:rowOff>
    </xdr:from>
    <xdr:to>
      <xdr:col>68</xdr:col>
      <xdr:colOff>203200</xdr:colOff>
      <xdr:row>88</xdr:row>
      <xdr:rowOff>26670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59707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住民へのきめ細やかなサービスを提供するため、年に一度ヒアリングを行い、適正な人員配置に努めている。また、定員管理方針と定員適正化計画を策定し、体制整備に取り組んでいる。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159596</xdr:rowOff>
    </xdr:from>
    <xdr:to>
      <xdr:col>81</xdr:col>
      <xdr:colOff>44450</xdr:colOff>
      <xdr:row>62</xdr:row>
      <xdr:rowOff>4233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1804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101194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135467</xdr:rowOff>
    </xdr:from>
    <xdr:to>
      <xdr:col>77</xdr:col>
      <xdr:colOff>44450</xdr:colOff>
      <xdr:row>61</xdr:row>
      <xdr:rowOff>159596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9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135467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778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119380</xdr:rowOff>
    </xdr:from>
    <xdr:to>
      <xdr:col>68</xdr:col>
      <xdr:colOff>152400</xdr:colOff>
      <xdr:row>61</xdr:row>
      <xdr:rowOff>119380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77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124883</xdr:rowOff>
    </xdr:from>
    <xdr:to>
      <xdr:col>81</xdr:col>
      <xdr:colOff>95250</xdr:colOff>
      <xdr:row>62</xdr:row>
      <xdr:rowOff>55033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96960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5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108796</xdr:rowOff>
    </xdr:from>
    <xdr:to>
      <xdr:col>77</xdr:col>
      <xdr:colOff>95250</xdr:colOff>
      <xdr:row>62</xdr:row>
      <xdr:rowOff>38946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23723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53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84667</xdr:rowOff>
    </xdr:from>
    <xdr:to>
      <xdr:col>73</xdr:col>
      <xdr:colOff>44450</xdr:colOff>
      <xdr:row>62</xdr:row>
      <xdr:rowOff>14817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171044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154957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154957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前年度より</a:t>
          </a:r>
          <a:r>
            <a:rPr kumimoji="1" lang="en-US" altLang="ja-JP" sz="1100">
              <a:solidFill>
                <a:schemeClr val="tx1"/>
              </a:solidFill>
              <a:effectLst/>
              <a:latin typeface="+mn-lt"/>
              <a:ea typeface="+mn-ea"/>
              <a:cs typeface="+mn-cs"/>
            </a:rPr>
            <a:t>0.4</a:t>
          </a:r>
          <a:r>
            <a:rPr kumimoji="1" lang="ja-JP" altLang="ja-JP" sz="1100">
              <a:solidFill>
                <a:schemeClr val="tx1"/>
              </a:solidFill>
              <a:effectLst/>
              <a:latin typeface="+mn-lt"/>
              <a:ea typeface="+mn-ea"/>
              <a:cs typeface="+mn-cs"/>
            </a:rPr>
            <a:t>ポイントの悪化となった。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単年度比較において、</a:t>
          </a:r>
          <a:r>
            <a:rPr kumimoji="1" lang="ja-JP" altLang="en-US" sz="1100">
              <a:solidFill>
                <a:schemeClr val="tx1"/>
              </a:solidFill>
              <a:effectLst/>
              <a:latin typeface="+mn-lt"/>
              <a:ea typeface="+mn-ea"/>
              <a:cs typeface="+mn-cs"/>
            </a:rPr>
            <a:t>実質公債費比率の分子については、昨年度より約</a:t>
          </a:r>
          <a:r>
            <a:rPr kumimoji="1" lang="en-US" altLang="ja-JP" sz="1100">
              <a:solidFill>
                <a:schemeClr val="tx1"/>
              </a:solidFill>
              <a:effectLst/>
              <a:latin typeface="+mn-lt"/>
              <a:ea typeface="+mn-ea"/>
              <a:cs typeface="+mn-cs"/>
            </a:rPr>
            <a:t>0.7</a:t>
          </a:r>
          <a:r>
            <a:rPr kumimoji="1" lang="ja-JP" altLang="en-US" sz="1100">
              <a:solidFill>
                <a:schemeClr val="tx1"/>
              </a:solidFill>
              <a:effectLst/>
              <a:latin typeface="+mn-lt"/>
              <a:ea typeface="+mn-ea"/>
              <a:cs typeface="+mn-cs"/>
            </a:rPr>
            <a:t>億円の増となった。準公債費（債務負担行為）が約</a:t>
          </a:r>
          <a:r>
            <a:rPr kumimoji="1" lang="en-US" altLang="ja-JP" sz="1100">
              <a:solidFill>
                <a:schemeClr val="tx1"/>
              </a:solidFill>
              <a:effectLst/>
              <a:latin typeface="+mn-lt"/>
              <a:ea typeface="+mn-ea"/>
              <a:cs typeface="+mn-cs"/>
            </a:rPr>
            <a:t>0.3</a:t>
          </a:r>
          <a:r>
            <a:rPr kumimoji="1" lang="ja-JP" altLang="en-US" sz="1100">
              <a:solidFill>
                <a:schemeClr val="tx1"/>
              </a:solidFill>
              <a:effectLst/>
              <a:latin typeface="+mn-lt"/>
              <a:ea typeface="+mn-ea"/>
              <a:cs typeface="+mn-cs"/>
            </a:rPr>
            <a:t>億円の減となったものの、元利償還金が約</a:t>
          </a:r>
          <a:r>
            <a:rPr kumimoji="1" lang="en-US" altLang="ja-JP" sz="1100">
              <a:solidFill>
                <a:schemeClr val="tx1"/>
              </a:solidFill>
              <a:effectLst/>
              <a:latin typeface="+mn-lt"/>
              <a:ea typeface="+mn-ea"/>
              <a:cs typeface="+mn-cs"/>
            </a:rPr>
            <a:t>1.3</a:t>
          </a:r>
          <a:r>
            <a:rPr kumimoji="1" lang="ja-JP" altLang="en-US" sz="1100">
              <a:solidFill>
                <a:schemeClr val="tx1"/>
              </a:solidFill>
              <a:effectLst/>
              <a:latin typeface="+mn-lt"/>
              <a:ea typeface="+mn-ea"/>
              <a:cs typeface="+mn-cs"/>
            </a:rPr>
            <a:t>億円の増、公営企業債の元利償還金に対する繰入金が約</a:t>
          </a:r>
          <a:r>
            <a:rPr kumimoji="1" lang="en-US" altLang="ja-JP" sz="1100">
              <a:solidFill>
                <a:schemeClr val="tx1"/>
              </a:solidFill>
              <a:effectLst/>
              <a:latin typeface="+mn-lt"/>
              <a:ea typeface="+mn-ea"/>
              <a:cs typeface="+mn-cs"/>
            </a:rPr>
            <a:t>0.1</a:t>
          </a:r>
          <a:r>
            <a:rPr kumimoji="1" lang="ja-JP" altLang="en-US" sz="1100">
              <a:solidFill>
                <a:schemeClr val="tx1"/>
              </a:solidFill>
              <a:effectLst/>
              <a:latin typeface="+mn-lt"/>
              <a:ea typeface="+mn-ea"/>
              <a:cs typeface="+mn-cs"/>
            </a:rPr>
            <a:t>億円の増となったこと等によるものである。</a:t>
          </a:r>
        </a:p>
        <a:p>
          <a:r>
            <a:rPr kumimoji="1" lang="ja-JP" altLang="ja-JP" sz="1100">
              <a:solidFill>
                <a:schemeClr val="tx1"/>
              </a:solidFill>
              <a:effectLst/>
              <a:latin typeface="+mn-lt"/>
              <a:ea typeface="+mn-ea"/>
              <a:cs typeface="+mn-cs"/>
            </a:rPr>
            <a:t>分母では標準税収入額が約</a:t>
          </a:r>
          <a:r>
            <a:rPr kumimoji="1" lang="en-US" altLang="ja-JP" sz="1100">
              <a:solidFill>
                <a:schemeClr val="tx1"/>
              </a:solidFill>
              <a:effectLst/>
              <a:latin typeface="+mn-lt"/>
              <a:ea typeface="+mn-ea"/>
              <a:cs typeface="+mn-cs"/>
            </a:rPr>
            <a:t>8.8</a:t>
          </a:r>
          <a:r>
            <a:rPr kumimoji="1" lang="ja-JP" altLang="ja-JP" sz="1100">
              <a:solidFill>
                <a:schemeClr val="tx1"/>
              </a:solidFill>
              <a:effectLst/>
              <a:latin typeface="+mn-lt"/>
              <a:ea typeface="+mn-ea"/>
              <a:cs typeface="+mn-cs"/>
            </a:rPr>
            <a:t>億円、普通交付税が約</a:t>
          </a:r>
          <a:r>
            <a:rPr kumimoji="1" lang="en-US" altLang="ja-JP" sz="1100">
              <a:solidFill>
                <a:schemeClr val="tx1"/>
              </a:solidFill>
              <a:effectLst/>
              <a:latin typeface="+mn-lt"/>
              <a:ea typeface="+mn-ea"/>
              <a:cs typeface="+mn-cs"/>
            </a:rPr>
            <a:t>5.4</a:t>
          </a:r>
          <a:r>
            <a:rPr kumimoji="1" lang="ja-JP" altLang="ja-JP" sz="1100">
              <a:solidFill>
                <a:schemeClr val="tx1"/>
              </a:solidFill>
              <a:effectLst/>
              <a:latin typeface="+mn-lt"/>
              <a:ea typeface="+mn-ea"/>
              <a:cs typeface="+mn-cs"/>
            </a:rPr>
            <a:t>億円の増となったものの、臨時財政対策債発行可能額が約</a:t>
          </a:r>
          <a:r>
            <a:rPr kumimoji="1" lang="en-US" altLang="ja-JP" sz="1100">
              <a:solidFill>
                <a:schemeClr val="tx1"/>
              </a:solidFill>
              <a:effectLst/>
              <a:latin typeface="+mn-lt"/>
              <a:ea typeface="+mn-ea"/>
              <a:cs typeface="+mn-cs"/>
            </a:rPr>
            <a:t>7.3</a:t>
          </a:r>
          <a:r>
            <a:rPr kumimoji="1" lang="ja-JP" altLang="ja-JP" sz="1100">
              <a:solidFill>
                <a:schemeClr val="tx1"/>
              </a:solidFill>
              <a:effectLst/>
              <a:latin typeface="+mn-lt"/>
              <a:ea typeface="+mn-ea"/>
              <a:cs typeface="+mn-cs"/>
            </a:rPr>
            <a:t>億円の減となったこと等により、合計で約</a:t>
          </a:r>
          <a:r>
            <a:rPr kumimoji="1" lang="en-US" altLang="ja-JP" sz="1100">
              <a:solidFill>
                <a:schemeClr val="tx1"/>
              </a:solidFill>
              <a:effectLst/>
              <a:latin typeface="+mn-lt"/>
              <a:ea typeface="+mn-ea"/>
              <a:cs typeface="+mn-cs"/>
            </a:rPr>
            <a:t>6.6</a:t>
          </a:r>
          <a:r>
            <a:rPr kumimoji="1" lang="ja-JP" altLang="ja-JP" sz="1100">
              <a:solidFill>
                <a:schemeClr val="tx1"/>
              </a:solidFill>
              <a:effectLst/>
              <a:latin typeface="+mn-lt"/>
              <a:ea typeface="+mn-ea"/>
              <a:cs typeface="+mn-cs"/>
            </a:rPr>
            <a:t>億円減少した。このため、単年度比較では</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ポイント悪化し、</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ヵ年平均でも</a:t>
          </a:r>
          <a:r>
            <a:rPr kumimoji="1" lang="en-US" altLang="ja-JP" sz="1100">
              <a:solidFill>
                <a:schemeClr val="tx1"/>
              </a:solidFill>
              <a:effectLst/>
              <a:latin typeface="+mn-lt"/>
              <a:ea typeface="+mn-ea"/>
              <a:cs typeface="+mn-cs"/>
            </a:rPr>
            <a:t>0.4</a:t>
          </a:r>
          <a:r>
            <a:rPr kumimoji="1" lang="ja-JP" altLang="ja-JP" sz="1100">
              <a:solidFill>
                <a:schemeClr val="tx1"/>
              </a:solidFill>
              <a:effectLst/>
              <a:latin typeface="+mn-lt"/>
              <a:ea typeface="+mn-ea"/>
              <a:cs typeface="+mn-cs"/>
            </a:rPr>
            <a:t>ポイントの悪化となった。</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138491</xdr:rowOff>
    </xdr:from>
    <xdr:to>
      <xdr:col>81</xdr:col>
      <xdr:colOff>44450</xdr:colOff>
      <xdr:row>41</xdr:row>
      <xdr:rowOff>13002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96491"/>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81038</xdr:rowOff>
    </xdr:from>
    <xdr:to>
      <xdr:col>77</xdr:col>
      <xdr:colOff>44450</xdr:colOff>
      <xdr:row>40</xdr:row>
      <xdr:rowOff>138491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390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35076</xdr:rowOff>
    </xdr:from>
    <xdr:to>
      <xdr:col>72</xdr:col>
      <xdr:colOff>203200</xdr:colOff>
      <xdr:row>40</xdr:row>
      <xdr:rowOff>81038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930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35076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105729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6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87691</xdr:rowOff>
    </xdr:from>
    <xdr:to>
      <xdr:col>77</xdr:col>
      <xdr:colOff>95250</xdr:colOff>
      <xdr:row>41</xdr:row>
      <xdr:rowOff>17841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30238</xdr:rowOff>
    </xdr:from>
    <xdr:to>
      <xdr:col>73</xdr:col>
      <xdr:colOff>44450</xdr:colOff>
      <xdr:row>40</xdr:row>
      <xdr:rowOff>131838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116615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155726</xdr:rowOff>
    </xdr:from>
    <xdr:to>
      <xdr:col>68</xdr:col>
      <xdr:colOff>203200</xdr:colOff>
      <xdr:row>40</xdr:row>
      <xdr:rowOff>85876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70653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9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前年度より</a:t>
          </a:r>
          <a:r>
            <a:rPr kumimoji="1" lang="en-US" altLang="ja-JP" sz="1100">
              <a:latin typeface="+mn-ea"/>
              <a:ea typeface="+mn-ea"/>
            </a:rPr>
            <a:t>0.9</a:t>
          </a:r>
          <a:r>
            <a:rPr kumimoji="1" lang="ja-JP" altLang="en-US" sz="1100">
              <a:latin typeface="+mn-ea"/>
              <a:ea typeface="+mn-ea"/>
            </a:rPr>
            <a:t>ポイントの改善となった。</a:t>
          </a:r>
        </a:p>
        <a:p>
          <a:r>
            <a:rPr kumimoji="1" lang="ja-JP" altLang="en-US" sz="1100">
              <a:latin typeface="+mn-ea"/>
              <a:ea typeface="+mn-ea"/>
            </a:rPr>
            <a:t>　主な改善要因としては、下水道事業等において過去に借りた地方債の償還が順調に進み公営企業債等繰入見込額が約</a:t>
          </a:r>
          <a:r>
            <a:rPr kumimoji="1" lang="en-US" altLang="ja-JP" sz="1100">
              <a:latin typeface="+mn-ea"/>
              <a:ea typeface="+mn-ea"/>
            </a:rPr>
            <a:t>10.7</a:t>
          </a:r>
          <a:r>
            <a:rPr kumimoji="1" lang="ja-JP" altLang="en-US" sz="1100">
              <a:latin typeface="+mn-ea"/>
              <a:ea typeface="+mn-ea"/>
            </a:rPr>
            <a:t>億円減となったことなどにより、分子を構成する将来負担額が約</a:t>
          </a:r>
          <a:r>
            <a:rPr kumimoji="1" lang="en-US" altLang="ja-JP" sz="1100">
              <a:latin typeface="+mn-ea"/>
              <a:ea typeface="+mn-ea"/>
            </a:rPr>
            <a:t>16.1</a:t>
          </a:r>
          <a:r>
            <a:rPr kumimoji="1" lang="ja-JP" altLang="en-US" sz="1100">
              <a:latin typeface="+mn-ea"/>
              <a:ea typeface="+mn-ea"/>
            </a:rPr>
            <a:t>億円の減となったこと、また、分母においては、標準財政規模が約</a:t>
          </a:r>
          <a:r>
            <a:rPr kumimoji="1" lang="en-US" altLang="ja-JP" sz="1100">
              <a:latin typeface="+mn-ea"/>
              <a:ea typeface="+mn-ea"/>
            </a:rPr>
            <a:t>6.9</a:t>
          </a:r>
          <a:r>
            <a:rPr kumimoji="1" lang="ja-JP" altLang="en-US" sz="1100">
              <a:latin typeface="+mn-ea"/>
              <a:ea typeface="+mn-ea"/>
            </a:rPr>
            <a:t>億円の増となったことから改善している。</a:t>
          </a:r>
          <a:endParaRPr kumimoji="1" lang="en-US" altLang="ja-JP" sz="1100">
            <a:latin typeface="+mn-ea"/>
            <a:ea typeface="+mn-ea"/>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8573</xdr:rowOff>
    </xdr:from>
    <xdr:to>
      <xdr:col>81</xdr:col>
      <xdr:colOff>44450</xdr:colOff>
      <xdr:row>14</xdr:row>
      <xdr:rowOff>26670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40887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26670</xdr:rowOff>
    </xdr:from>
    <xdr:to>
      <xdr:col>77</xdr:col>
      <xdr:colOff>44450</xdr:colOff>
      <xdr:row>15</xdr:row>
      <xdr:rowOff>34184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26970"/>
          <a:ext cx="889000" cy="17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53675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62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34184</xdr:rowOff>
    </xdr:from>
    <xdr:to>
      <xdr:col>72</xdr:col>
      <xdr:colOff>203200</xdr:colOff>
      <xdr:row>16</xdr:row>
      <xdr:rowOff>7514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0593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97913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6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7514</xdr:rowOff>
    </xdr:from>
    <xdr:to>
      <xdr:col>68</xdr:col>
      <xdr:colOff>152400</xdr:colOff>
      <xdr:row>16</xdr:row>
      <xdr:rowOff>81915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750714"/>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129223</xdr:rowOff>
    </xdr:from>
    <xdr:to>
      <xdr:col>81</xdr:col>
      <xdr:colOff>95250</xdr:colOff>
      <xdr:row>14</xdr:row>
      <xdr:rowOff>59373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5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50500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27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147320</xdr:rowOff>
    </xdr:from>
    <xdr:to>
      <xdr:col>77</xdr:col>
      <xdr:colOff>95250</xdr:colOff>
      <xdr:row>14</xdr:row>
      <xdr:rowOff>77470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87647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4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154834</xdr:rowOff>
    </xdr:from>
    <xdr:to>
      <xdr:col>73</xdr:col>
      <xdr:colOff>44450</xdr:colOff>
      <xdr:row>15</xdr:row>
      <xdr:rowOff>84984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95161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128164</xdr:rowOff>
    </xdr:from>
    <xdr:to>
      <xdr:col>68</xdr:col>
      <xdr:colOff>203200</xdr:colOff>
      <xdr:row>16</xdr:row>
      <xdr:rowOff>58314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43091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8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31115</xdr:rowOff>
    </xdr:from>
    <xdr:to>
      <xdr:col>64</xdr:col>
      <xdr:colOff>152400</xdr:colOff>
      <xdr:row>16</xdr:row>
      <xdr:rowOff>132715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117492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86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228,934
225,688
101.80
93,169,972
91,631,804
1,205,135
47,712,448
70,464,470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人件費に係る経常収支比率は昨年度と比較して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年人事院勧告で給料月額及び期末勤勉手当の支給月数が引き上げられ、本市においても人事院勧告に準じた改正を行い、人件費が増加したことが要因と考えられる。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112713</xdr:rowOff>
    </xdr:from>
    <xdr:to>
      <xdr:col>24</xdr:col>
      <xdr:colOff>25400</xdr:colOff>
      <xdr:row>40</xdr:row>
      <xdr:rowOff>141288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97071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135590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3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41275</xdr:rowOff>
    </xdr:from>
    <xdr:to>
      <xdr:col>19</xdr:col>
      <xdr:colOff>187325</xdr:colOff>
      <xdr:row>40</xdr:row>
      <xdr:rowOff>112713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899275"/>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41275</xdr:rowOff>
    </xdr:from>
    <xdr:to>
      <xdr:col>15</xdr:col>
      <xdr:colOff>98425</xdr:colOff>
      <xdr:row>41</xdr:row>
      <xdr:rowOff>127000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8992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45102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98425</xdr:rowOff>
    </xdr:from>
    <xdr:to>
      <xdr:col>11</xdr:col>
      <xdr:colOff>9525</xdr:colOff>
      <xdr:row>41</xdr:row>
      <xdr:rowOff>127000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9564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90488</xdr:rowOff>
    </xdr:from>
    <xdr:to>
      <xdr:col>24</xdr:col>
      <xdr:colOff>76200</xdr:colOff>
      <xdr:row>41</xdr:row>
      <xdr:rowOff>20638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94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62565</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92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61913</xdr:rowOff>
    </xdr:from>
    <xdr:to>
      <xdr:col>20</xdr:col>
      <xdr:colOff>38100</xdr:colOff>
      <xdr:row>40</xdr:row>
      <xdr:rowOff>163513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148290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7006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161925</xdr:rowOff>
    </xdr:from>
    <xdr:to>
      <xdr:col>15</xdr:col>
      <xdr:colOff>149225</xdr:colOff>
      <xdr:row>40</xdr:row>
      <xdr:rowOff>92075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76852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9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76200</xdr:rowOff>
    </xdr:from>
    <xdr:to>
      <xdr:col>11</xdr:col>
      <xdr:colOff>60325</xdr:colOff>
      <xdr:row>42</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71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162577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719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47625</xdr:rowOff>
    </xdr:from>
    <xdr:to>
      <xdr:col>6</xdr:col>
      <xdr:colOff>171450</xdr:colOff>
      <xdr:row>40</xdr:row>
      <xdr:rowOff>149225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9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134002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99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物件費にかかる経常収支比率は、昨年度と比較すると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ポイント低くなり、類似団体平均と比べ</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ポイント低い。</a:t>
          </a:r>
          <a:endParaRPr lang="ja-JP" altLang="ja-JP" sz="1400">
            <a:effectLst/>
          </a:endParaRPr>
        </a:p>
        <a:p>
          <a:r>
            <a:rPr kumimoji="1" lang="ja-JP" altLang="ja-JP" sz="1100">
              <a:solidFill>
                <a:schemeClr val="dk1"/>
              </a:solidFill>
              <a:effectLst/>
              <a:latin typeface="+mn-lt"/>
              <a:ea typeface="+mn-ea"/>
              <a:cs typeface="+mn-cs"/>
            </a:rPr>
            <a:t>　今後も行財政改革の取組を通じて経常経費の削減努力を継続し、経費削減に努める。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9" name="物件費グラフ枠">
          <a:extLst>
            <a:ext uri="{FF2B5EF4-FFF2-40B4-BE49-F238E27FC236}">
              <a16:creationId xmlns:a16="http://schemas.microsoft.com/office/drawing/2014/main" id="{00000000-0008-0000-0400-000081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141288</xdr:rowOff>
    </xdr:from>
    <xdr:to>
      <xdr:col>82</xdr:col>
      <xdr:colOff>107950</xdr:colOff>
      <xdr:row>21</xdr:row>
      <xdr:rowOff>84138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6510000" y="2370138"/>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56215</xdr:rowOff>
    </xdr:from>
    <xdr:ext cx="762000" cy="259045"/>
    <xdr:sp macro="" textlink="">
      <xdr:nvSpPr>
        <xdr:cNvPr id="131" name="物件費最小値テキスト">
          <a:extLst>
            <a:ext uri="{FF2B5EF4-FFF2-40B4-BE49-F238E27FC236}">
              <a16:creationId xmlns:a16="http://schemas.microsoft.com/office/drawing/2014/main" id="{00000000-0008-0000-0400-000083000000}"/>
            </a:ext>
          </a:extLst>
        </xdr:cNvPr>
        <xdr:cNvSpPr txBox="1"/>
      </xdr:nvSpPr>
      <xdr:spPr>
        <a:xfrm>
          <a:off x="16598900" y="36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84138</xdr:rowOff>
    </xdr:from>
    <xdr:to>
      <xdr:col>82</xdr:col>
      <xdr:colOff>196850</xdr:colOff>
      <xdr:row>21</xdr:row>
      <xdr:rowOff>84138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36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56215</xdr:rowOff>
    </xdr:from>
    <xdr:ext cx="762000" cy="259045"/>
    <xdr:sp macro="" textlink="">
      <xdr:nvSpPr>
        <xdr:cNvPr id="133" name="物件費最大値テキスト">
          <a:extLst>
            <a:ext uri="{FF2B5EF4-FFF2-40B4-BE49-F238E27FC236}">
              <a16:creationId xmlns:a16="http://schemas.microsoft.com/office/drawing/2014/main" id="{00000000-0008-0000-0400-000085000000}"/>
            </a:ext>
          </a:extLst>
        </xdr:cNvPr>
        <xdr:cNvSpPr txBox="1"/>
      </xdr:nvSpPr>
      <xdr:spPr>
        <a:xfrm>
          <a:off x="16598900" y="211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141288</xdr:rowOff>
    </xdr:from>
    <xdr:to>
      <xdr:col>82</xdr:col>
      <xdr:colOff>196850</xdr:colOff>
      <xdr:row>13</xdr:row>
      <xdr:rowOff>141288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6421100" y="237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155575</xdr:rowOff>
    </xdr:from>
    <xdr:to>
      <xdr:col>82</xdr:col>
      <xdr:colOff>107950</xdr:colOff>
      <xdr:row>14</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5671800" y="23844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76852</xdr:rowOff>
    </xdr:from>
    <xdr:ext cx="762000" cy="259045"/>
    <xdr:sp macro="" textlink="">
      <xdr:nvSpPr>
        <xdr:cNvPr id="136" name="物件費平均値テキスト">
          <a:extLst>
            <a:ext uri="{FF2B5EF4-FFF2-40B4-BE49-F238E27FC236}">
              <a16:creationId xmlns:a16="http://schemas.microsoft.com/office/drawing/2014/main" id="{00000000-0008-0000-0400-000088000000}"/>
            </a:ext>
          </a:extLst>
        </xdr:cNvPr>
        <xdr:cNvSpPr txBox="1"/>
      </xdr:nvSpPr>
      <xdr:spPr>
        <a:xfrm>
          <a:off x="16598900" y="2820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104775</xdr:rowOff>
    </xdr:from>
    <xdr:to>
      <xdr:col>82</xdr:col>
      <xdr:colOff>158750</xdr:colOff>
      <xdr:row>17</xdr:row>
      <xdr:rowOff>34925</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6459200" y="284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41275</xdr:rowOff>
    </xdr:from>
    <xdr:to>
      <xdr:col>78</xdr:col>
      <xdr:colOff>69850</xdr:colOff>
      <xdr:row>14</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4782800" y="22701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41275</xdr:rowOff>
    </xdr:from>
    <xdr:to>
      <xdr:col>73</xdr:col>
      <xdr:colOff>180975</xdr:colOff>
      <xdr:row>13</xdr:row>
      <xdr:rowOff>84138</xdr:rowOff>
    </xdr:to>
    <xdr:cxnSp macro="">
      <xdr:nvCxnSpPr>
        <xdr:cNvPr id="141" name="直線コネクタ 140">
          <a:extLst>
            <a:ext uri="{FF2B5EF4-FFF2-40B4-BE49-F238E27FC236}">
              <a16:creationId xmlns:a16="http://schemas.microsoft.com/office/drawing/2014/main" id="{00000000-0008-0000-0400-00008D000000}"/>
            </a:ext>
          </a:extLst>
        </xdr:cNvPr>
        <xdr:cNvCxnSpPr/>
      </xdr:nvCxnSpPr>
      <xdr:spPr>
        <a:xfrm flipV="1">
          <a:off x="13893800" y="227012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76200</xdr:rowOff>
    </xdr:from>
    <xdr:to>
      <xdr:col>74</xdr:col>
      <xdr:colOff>31750</xdr:colOff>
      <xdr:row>16</xdr:row>
      <xdr:rowOff>6350</xdr:rowOff>
    </xdr:to>
    <xdr:sp macro="" textlink="">
      <xdr:nvSpPr>
        <xdr:cNvPr id="142" name="フローチャート: 判断 141">
          <a:extLst>
            <a:ext uri="{FF2B5EF4-FFF2-40B4-BE49-F238E27FC236}">
              <a16:creationId xmlns:a16="http://schemas.microsoft.com/office/drawing/2014/main" id="{00000000-0008-0000-0400-00008E000000}"/>
            </a:ext>
          </a:extLst>
        </xdr:cNvPr>
        <xdr:cNvSpPr/>
      </xdr:nvSpPr>
      <xdr:spPr>
        <a:xfrm>
          <a:off x="14732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162577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401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84138</xdr:rowOff>
    </xdr:from>
    <xdr:to>
      <xdr:col>69</xdr:col>
      <xdr:colOff>92075</xdr:colOff>
      <xdr:row>15</xdr:row>
      <xdr:rowOff>55563</xdr:rowOff>
    </xdr:to>
    <xdr:cxnSp macro="">
      <xdr:nvCxnSpPr>
        <xdr:cNvPr id="144" name="直線コネクタ 143">
          <a:extLst>
            <a:ext uri="{FF2B5EF4-FFF2-40B4-BE49-F238E27FC236}">
              <a16:creationId xmlns:a16="http://schemas.microsoft.com/office/drawing/2014/main" id="{00000000-0008-0000-0400-000090000000}"/>
            </a:ext>
          </a:extLst>
        </xdr:cNvPr>
        <xdr:cNvCxnSpPr/>
      </xdr:nvCxnSpPr>
      <xdr:spPr>
        <a:xfrm flipV="1">
          <a:off x="13004800" y="2312988"/>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119063</xdr:rowOff>
    </xdr:from>
    <xdr:to>
      <xdr:col>69</xdr:col>
      <xdr:colOff>142875</xdr:colOff>
      <xdr:row>16</xdr:row>
      <xdr:rowOff>49213</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3843000" y="26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33990</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27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147638</xdr:rowOff>
    </xdr:from>
    <xdr:to>
      <xdr:col>65</xdr:col>
      <xdr:colOff>53975</xdr:colOff>
      <xdr:row>17</xdr:row>
      <xdr:rowOff>77788</xdr:rowOff>
    </xdr:to>
    <xdr:sp macro="" textlink="">
      <xdr:nvSpPr>
        <xdr:cNvPr id="147" name="フローチャート: 判断 146">
          <a:extLst>
            <a:ext uri="{FF2B5EF4-FFF2-40B4-BE49-F238E27FC236}">
              <a16:creationId xmlns:a16="http://schemas.microsoft.com/office/drawing/2014/main" id="{00000000-0008-0000-0400-000093000000}"/>
            </a:ext>
          </a:extLst>
        </xdr:cNvPr>
        <xdr:cNvSpPr/>
      </xdr:nvSpPr>
      <xdr:spPr>
        <a:xfrm>
          <a:off x="12954000" y="289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62565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29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104775</xdr:rowOff>
    </xdr:from>
    <xdr:to>
      <xdr:col>82</xdr:col>
      <xdr:colOff>158750</xdr:colOff>
      <xdr:row>14</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64592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13352</xdr:rowOff>
    </xdr:from>
    <xdr:ext cx="762000" cy="259045"/>
    <xdr:sp macro="" textlink="">
      <xdr:nvSpPr>
        <xdr:cNvPr id="155" name="物件費該当値テキスト">
          <a:extLst>
            <a:ext uri="{FF2B5EF4-FFF2-40B4-BE49-F238E27FC236}">
              <a16:creationId xmlns:a16="http://schemas.microsoft.com/office/drawing/2014/main" id="{00000000-0008-0000-0400-00009B000000}"/>
            </a:ext>
          </a:extLst>
        </xdr:cNvPr>
        <xdr:cNvSpPr txBox="1"/>
      </xdr:nvSpPr>
      <xdr:spPr>
        <a:xfrm>
          <a:off x="16598900" y="22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161925</xdr:rowOff>
    </xdr:from>
    <xdr:to>
      <xdr:col>74</xdr:col>
      <xdr:colOff>31750</xdr:colOff>
      <xdr:row>13</xdr:row>
      <xdr:rowOff>92075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4732000" y="22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102252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4401800" y="198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33338</xdr:rowOff>
    </xdr:from>
    <xdr:to>
      <xdr:col>69</xdr:col>
      <xdr:colOff>142875</xdr:colOff>
      <xdr:row>13</xdr:row>
      <xdr:rowOff>134938</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3843000" y="226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145115</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3512800" y="20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4763</xdr:rowOff>
    </xdr:from>
    <xdr:to>
      <xdr:col>65</xdr:col>
      <xdr:colOff>53975</xdr:colOff>
      <xdr:row>15</xdr:row>
      <xdr:rowOff>106363</xdr:rowOff>
    </xdr:to>
    <xdr:sp macro="" textlink="">
      <xdr:nvSpPr>
        <xdr:cNvPr id="162" name="楕円 161">
          <a:extLst>
            <a:ext uri="{FF2B5EF4-FFF2-40B4-BE49-F238E27FC236}">
              <a16:creationId xmlns:a16="http://schemas.microsoft.com/office/drawing/2014/main" id="{00000000-0008-0000-0400-0000A2000000}"/>
            </a:ext>
          </a:extLst>
        </xdr:cNvPr>
        <xdr:cNvSpPr/>
      </xdr:nvSpPr>
      <xdr:spPr>
        <a:xfrm>
          <a:off x="12954000" y="257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116540</xdr:rowOff>
    </xdr:from>
    <xdr:ext cx="762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12623800" y="234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2" name="正方形/長方形 171">
          <a:extLst>
            <a:ext uri="{FF2B5EF4-FFF2-40B4-BE49-F238E27FC236}">
              <a16:creationId xmlns:a16="http://schemas.microsoft.com/office/drawing/2014/main" id="{00000000-0008-0000-0400-0000AC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3" name="正方形/長方形 172">
          <a:extLst>
            <a:ext uri="{FF2B5EF4-FFF2-40B4-BE49-F238E27FC236}">
              <a16:creationId xmlns:a16="http://schemas.microsoft.com/office/drawing/2014/main" id="{00000000-0008-0000-0400-0000AD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扶助費にかかる経常収支比率は昨年度と比べ、</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ポイント高くなった。</a:t>
          </a:r>
          <a:endParaRPr lang="ja-JP" altLang="ja-JP" sz="1400">
            <a:effectLst/>
          </a:endParaRPr>
        </a:p>
        <a:p>
          <a:r>
            <a:rPr kumimoji="1" lang="ja-JP" altLang="ja-JP" sz="1100">
              <a:solidFill>
                <a:schemeClr val="dk1"/>
              </a:solidFill>
              <a:effectLst/>
              <a:latin typeface="+mn-lt"/>
              <a:ea typeface="+mn-ea"/>
              <a:cs typeface="+mn-cs"/>
            </a:rPr>
            <a:t>　主な要因としては、社会福祉費が約</a:t>
          </a:r>
          <a:r>
            <a:rPr kumimoji="1" lang="en-US" altLang="ja-JP" sz="1100">
              <a:solidFill>
                <a:schemeClr val="dk1"/>
              </a:solidFill>
              <a:effectLst/>
              <a:latin typeface="+mn-lt"/>
              <a:ea typeface="+mn-ea"/>
              <a:cs typeface="+mn-cs"/>
            </a:rPr>
            <a:t>31.9</a:t>
          </a:r>
          <a:r>
            <a:rPr kumimoji="1" lang="ja-JP" altLang="ja-JP" sz="1100">
              <a:solidFill>
                <a:schemeClr val="dk1"/>
              </a:solidFill>
              <a:effectLst/>
              <a:latin typeface="+mn-lt"/>
              <a:ea typeface="+mn-ea"/>
              <a:cs typeface="+mn-cs"/>
            </a:rPr>
            <a:t>億円増となったことにより高くなっている。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2" name="扶助費グラフ枠">
          <a:extLst>
            <a:ext uri="{FF2B5EF4-FFF2-40B4-BE49-F238E27FC236}">
              <a16:creationId xmlns:a16="http://schemas.microsoft.com/office/drawing/2014/main" id="{00000000-0008-0000-0400-0000C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4" name="扶助費最小値テキスト">
          <a:extLst>
            <a:ext uri="{FF2B5EF4-FFF2-40B4-BE49-F238E27FC236}">
              <a16:creationId xmlns:a16="http://schemas.microsoft.com/office/drawing/2014/main" id="{00000000-0008-0000-0400-0000C2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6" name="扶助費最大値テキスト">
          <a:extLst>
            <a:ext uri="{FF2B5EF4-FFF2-40B4-BE49-F238E27FC236}">
              <a16:creationId xmlns:a16="http://schemas.microsoft.com/office/drawing/2014/main" id="{00000000-0008-0000-0400-0000C4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58</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3987800" y="9891485"/>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9" name="扶助費平均値テキスト">
          <a:extLst>
            <a:ext uri="{FF2B5EF4-FFF2-40B4-BE49-F238E27FC236}">
              <a16:creationId xmlns:a16="http://schemas.microsoft.com/office/drawing/2014/main" id="{00000000-0008-0000-0400-0000C7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57</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3098800" y="98914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57</xdr:row>
      <xdr:rowOff>167822</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flipV="1">
          <a:off x="2209800" y="99241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45357</xdr:rowOff>
    </xdr:to>
    <xdr:cxnSp macro="">
      <xdr:nvCxnSpPr>
        <xdr:cNvPr id="207" name="直線コネクタ 206">
          <a:extLst>
            <a:ext uri="{FF2B5EF4-FFF2-40B4-BE49-F238E27FC236}">
              <a16:creationId xmlns:a16="http://schemas.microsoft.com/office/drawing/2014/main" id="{00000000-0008-0000-0400-0000CF000000}"/>
            </a:ext>
          </a:extLst>
        </xdr:cNvPr>
        <xdr:cNvCxnSpPr/>
      </xdr:nvCxnSpPr>
      <xdr:spPr>
        <a:xfrm flipV="1">
          <a:off x="1320800" y="99404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10" name="フローチャート: 判断 209">
          <a:extLst>
            <a:ext uri="{FF2B5EF4-FFF2-40B4-BE49-F238E27FC236}">
              <a16:creationId xmlns:a16="http://schemas.microsoft.com/office/drawing/2014/main" id="{00000000-0008-0000-0400-0000D2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92528</xdr:rowOff>
    </xdr:from>
    <xdr:to>
      <xdr:col>24</xdr:col>
      <xdr:colOff>76200</xdr:colOff>
      <xdr:row>59</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64605</xdr:rowOff>
    </xdr:from>
    <xdr:ext cx="762000" cy="259045"/>
    <xdr:sp macro="" textlink="">
      <xdr:nvSpPr>
        <xdr:cNvPr id="218" name="扶助費該当値テキスト">
          <a:extLst>
            <a:ext uri="{FF2B5EF4-FFF2-40B4-BE49-F238E27FC236}">
              <a16:creationId xmlns:a16="http://schemas.microsoft.com/office/drawing/2014/main" id="{00000000-0008-0000-0400-0000DA000000}"/>
            </a:ext>
          </a:extLst>
        </xdr:cNvPr>
        <xdr:cNvSpPr txBox="1"/>
      </xdr:nvSpPr>
      <xdr:spPr>
        <a:xfrm>
          <a:off x="4914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68035</xdr:rowOff>
    </xdr:from>
    <xdr:to>
      <xdr:col>20</xdr:col>
      <xdr:colOff>38100</xdr:colOff>
      <xdr:row>57</xdr:row>
      <xdr:rowOff>169635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166007</xdr:rowOff>
    </xdr:from>
    <xdr:to>
      <xdr:col>6</xdr:col>
      <xdr:colOff>171450</xdr:colOff>
      <xdr:row>58</xdr:row>
      <xdr:rowOff>96157</xdr:rowOff>
    </xdr:to>
    <xdr:sp macro="" textlink="">
      <xdr:nvSpPr>
        <xdr:cNvPr id="225" name="楕円 224">
          <a:extLst>
            <a:ext uri="{FF2B5EF4-FFF2-40B4-BE49-F238E27FC236}">
              <a16:creationId xmlns:a16="http://schemas.microsoft.com/office/drawing/2014/main" id="{00000000-0008-0000-0400-0000E1000000}"/>
            </a:ext>
          </a:extLst>
        </xdr:cNvPr>
        <xdr:cNvSpPr/>
      </xdr:nvSpPr>
      <xdr:spPr>
        <a:xfrm>
          <a:off x="1270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106334</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939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5" name="正方形/長方形 234">
          <a:extLst>
            <a:ext uri="{FF2B5EF4-FFF2-40B4-BE49-F238E27FC236}">
              <a16:creationId xmlns:a16="http://schemas.microsoft.com/office/drawing/2014/main" id="{00000000-0008-0000-0400-0000E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6" name="正方形/長方形 235">
          <a:extLst>
            <a:ext uri="{FF2B5EF4-FFF2-40B4-BE49-F238E27FC236}">
              <a16:creationId xmlns:a16="http://schemas.microsoft.com/office/drawing/2014/main" id="{00000000-0008-0000-0400-0000E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繰出金に係る経常収支比率が高くなり、全体で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ポイント高くなった。また、類似団体平均より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ポイント上回っている。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3" name="その他グラフ枠">
          <a:extLst>
            <a:ext uri="{FF2B5EF4-FFF2-40B4-BE49-F238E27FC236}">
              <a16:creationId xmlns:a16="http://schemas.microsoft.com/office/drawing/2014/main" id="{00000000-0008-0000-0400-0000F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5" name="その他最小値テキスト">
          <a:extLst>
            <a:ext uri="{FF2B5EF4-FFF2-40B4-BE49-F238E27FC236}">
              <a16:creationId xmlns:a16="http://schemas.microsoft.com/office/drawing/2014/main" id="{00000000-0008-0000-0400-0000FF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7" name="その他最大値テキスト">
          <a:extLst>
            <a:ext uri="{FF2B5EF4-FFF2-40B4-BE49-F238E27FC236}">
              <a16:creationId xmlns:a16="http://schemas.microsoft.com/office/drawing/2014/main" id="{00000000-0008-0000-0400-00000101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59</xdr:row>
      <xdr:rowOff>82550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5671800" y="10160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60" name="その他平均値テキスト">
          <a:extLst>
            <a:ext uri="{FF2B5EF4-FFF2-40B4-BE49-F238E27FC236}">
              <a16:creationId xmlns:a16="http://schemas.microsoft.com/office/drawing/2014/main" id="{00000000-0008-0000-0400-00000401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59</xdr:row>
      <xdr:rowOff>57150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4782800" y="10160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57150</xdr:rowOff>
    </xdr:from>
    <xdr:to>
      <xdr:col>73</xdr:col>
      <xdr:colOff>180975</xdr:colOff>
      <xdr:row>59</xdr:row>
      <xdr:rowOff>107950</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893800" y="10172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95250</xdr:rowOff>
    </xdr:from>
    <xdr:to>
      <xdr:col>69</xdr:col>
      <xdr:colOff>92075</xdr:colOff>
      <xdr:row>59</xdr:row>
      <xdr:rowOff>107950</xdr:rowOff>
    </xdr:to>
    <xdr:cxnSp macro="">
      <xdr:nvCxnSpPr>
        <xdr:cNvPr id="268" name="直線コネクタ 267">
          <a:extLst>
            <a:ext uri="{FF2B5EF4-FFF2-40B4-BE49-F238E27FC236}">
              <a16:creationId xmlns:a16="http://schemas.microsoft.com/office/drawing/2014/main" id="{00000000-0008-0000-0400-00000C010000}"/>
            </a:ext>
          </a:extLst>
        </xdr:cNvPr>
        <xdr:cNvCxnSpPr/>
      </xdr:nvCxnSpPr>
      <xdr:spPr>
        <a:xfrm>
          <a:off x="13004800" y="1021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1" name="フローチャート: 判断 270">
          <a:extLst>
            <a:ext uri="{FF2B5EF4-FFF2-40B4-BE49-F238E27FC236}">
              <a16:creationId xmlns:a16="http://schemas.microsoft.com/office/drawing/2014/main" id="{00000000-0008-0000-0400-00000F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31750</xdr:rowOff>
    </xdr:from>
    <xdr:to>
      <xdr:col>82</xdr:col>
      <xdr:colOff>158750</xdr:colOff>
      <xdr:row>59</xdr:row>
      <xdr:rowOff>133350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6459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79" name="その他該当値テキスト">
          <a:extLst>
            <a:ext uri="{FF2B5EF4-FFF2-40B4-BE49-F238E27FC236}">
              <a16:creationId xmlns:a16="http://schemas.microsoft.com/office/drawing/2014/main" id="{00000000-0008-0000-0400-000017010000}"/>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80027</xdr:rowOff>
    </xdr:from>
    <xdr:ext cx="7366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5290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86" name="楕円 285">
          <a:extLst>
            <a:ext uri="{FF2B5EF4-FFF2-40B4-BE49-F238E27FC236}">
              <a16:creationId xmlns:a16="http://schemas.microsoft.com/office/drawing/2014/main" id="{00000000-0008-0000-0400-00001E010000}"/>
            </a:ext>
          </a:extLst>
        </xdr:cNvPr>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6" name="正方形/長方形 295">
          <a:extLst>
            <a:ext uri="{FF2B5EF4-FFF2-40B4-BE49-F238E27FC236}">
              <a16:creationId xmlns:a16="http://schemas.microsoft.com/office/drawing/2014/main" id="{00000000-0008-0000-0400-00002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7" name="正方形/長方形 296">
          <a:extLst>
            <a:ext uri="{FF2B5EF4-FFF2-40B4-BE49-F238E27FC236}">
              <a16:creationId xmlns:a16="http://schemas.microsoft.com/office/drawing/2014/main" id="{00000000-0008-0000-0400-00002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補助費等にかかる経常収支比率は、昨年度と比較すると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ポイント高くなり、類似団体平均と比べ</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ポイント低くなった。</a:t>
          </a:r>
          <a:endParaRPr lang="ja-JP" altLang="ja-JP" sz="1400">
            <a:effectLst/>
          </a:endParaRPr>
        </a:p>
        <a:p>
          <a:r>
            <a:rPr kumimoji="1" lang="ja-JP" altLang="ja-JP" sz="1100">
              <a:solidFill>
                <a:schemeClr val="dk1"/>
              </a:solidFill>
              <a:effectLst/>
              <a:latin typeface="+mn-lt"/>
              <a:ea typeface="+mn-ea"/>
              <a:cs typeface="+mn-cs"/>
            </a:rPr>
            <a:t>　今後も行財政改革の取組を通じて経常経費の削減努力を継続し、経費削減に努める。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4" name="補助費等グラフ枠">
          <a:extLst>
            <a:ext uri="{FF2B5EF4-FFF2-40B4-BE49-F238E27FC236}">
              <a16:creationId xmlns:a16="http://schemas.microsoft.com/office/drawing/2014/main" id="{00000000-0008-0000-0400-00003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6" name="補助費等最小値テキスト">
          <a:extLst>
            <a:ext uri="{FF2B5EF4-FFF2-40B4-BE49-F238E27FC236}">
              <a16:creationId xmlns:a16="http://schemas.microsoft.com/office/drawing/2014/main" id="{00000000-0008-0000-0400-00003C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8" name="補助費等最大値テキスト">
          <a:extLst>
            <a:ext uri="{FF2B5EF4-FFF2-40B4-BE49-F238E27FC236}">
              <a16:creationId xmlns:a16="http://schemas.microsoft.com/office/drawing/2014/main" id="{00000000-0008-0000-0400-00003E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34</xdr:row>
      <xdr:rowOff>119380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5671800" y="5933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101617</xdr:rowOff>
    </xdr:from>
    <xdr:ext cx="762000" cy="259045"/>
    <xdr:sp macro="" textlink="">
      <xdr:nvSpPr>
        <xdr:cNvPr id="321" name="補助費等平均値テキスト">
          <a:extLst>
            <a:ext uri="{FF2B5EF4-FFF2-40B4-BE49-F238E27FC236}">
              <a16:creationId xmlns:a16="http://schemas.microsoft.com/office/drawing/2014/main" id="{00000000-0008-0000-0400-000041010000}"/>
            </a:ext>
          </a:extLst>
        </xdr:cNvPr>
        <xdr:cNvSpPr txBox="1"/>
      </xdr:nvSpPr>
      <xdr:spPr>
        <a:xfrm>
          <a:off x="16598900" y="593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34</xdr:row>
      <xdr:rowOff>104140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4782800" y="591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88900</xdr:rowOff>
    </xdr:from>
    <xdr:to>
      <xdr:col>73</xdr:col>
      <xdr:colOff>180975</xdr:colOff>
      <xdr:row>34</xdr:row>
      <xdr:rowOff>127000</xdr:rowOff>
    </xdr:to>
    <xdr:cxnSp macro="">
      <xdr:nvCxnSpPr>
        <xdr:cNvPr id="326" name="直線コネクタ 325">
          <a:extLst>
            <a:ext uri="{FF2B5EF4-FFF2-40B4-BE49-F238E27FC236}">
              <a16:creationId xmlns:a16="http://schemas.microsoft.com/office/drawing/2014/main" id="{00000000-0008-0000-0400-000046010000}"/>
            </a:ext>
          </a:extLst>
        </xdr:cNvPr>
        <xdr:cNvCxnSpPr/>
      </xdr:nvCxnSpPr>
      <xdr:spPr>
        <a:xfrm flipV="1">
          <a:off x="13893800" y="591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149860</xdr:rowOff>
    </xdr:to>
    <xdr:cxnSp macro="">
      <xdr:nvCxnSpPr>
        <xdr:cNvPr id="329" name="直線コネクタ 328">
          <a:extLst>
            <a:ext uri="{FF2B5EF4-FFF2-40B4-BE49-F238E27FC236}">
              <a16:creationId xmlns:a16="http://schemas.microsoft.com/office/drawing/2014/main" id="{00000000-0008-0000-0400-000049010000}"/>
            </a:ext>
          </a:extLst>
        </xdr:cNvPr>
        <xdr:cNvCxnSpPr/>
      </xdr:nvCxnSpPr>
      <xdr:spPr>
        <a:xfrm flipV="1">
          <a:off x="13004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2" name="フローチャート: 判断 331">
          <a:extLst>
            <a:ext uri="{FF2B5EF4-FFF2-40B4-BE49-F238E27FC236}">
              <a16:creationId xmlns:a16="http://schemas.microsoft.com/office/drawing/2014/main" id="{00000000-0008-0000-0400-00004C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68580</xdr:rowOff>
    </xdr:from>
    <xdr:to>
      <xdr:col>82</xdr:col>
      <xdr:colOff>158750</xdr:colOff>
      <xdr:row>34</xdr:row>
      <xdr:rowOff>170180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6459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85107</xdr:rowOff>
    </xdr:from>
    <xdr:ext cx="762000" cy="259045"/>
    <xdr:sp macro="" textlink="">
      <xdr:nvSpPr>
        <xdr:cNvPr id="340" name="補助費等該当値テキスト">
          <a:extLst>
            <a:ext uri="{FF2B5EF4-FFF2-40B4-BE49-F238E27FC236}">
              <a16:creationId xmlns:a16="http://schemas.microsoft.com/office/drawing/2014/main" id="{00000000-0008-0000-0400-000054010000}"/>
            </a:ext>
          </a:extLst>
        </xdr:cNvPr>
        <xdr:cNvSpPr txBox="1"/>
      </xdr:nvSpPr>
      <xdr:spPr>
        <a:xfrm>
          <a:off x="16598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38100</xdr:rowOff>
    </xdr:from>
    <xdr:to>
      <xdr:col>74</xdr:col>
      <xdr:colOff>31750</xdr:colOff>
      <xdr:row>34</xdr:row>
      <xdr:rowOff>139700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4732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4401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47" name="楕円 346">
          <a:extLst>
            <a:ext uri="{FF2B5EF4-FFF2-40B4-BE49-F238E27FC236}">
              <a16:creationId xmlns:a16="http://schemas.microsoft.com/office/drawing/2014/main" id="{00000000-0008-0000-0400-00005B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7" name="正方形/長方形 356">
          <a:extLst>
            <a:ext uri="{FF2B5EF4-FFF2-40B4-BE49-F238E27FC236}">
              <a16:creationId xmlns:a16="http://schemas.microsoft.com/office/drawing/2014/main" id="{00000000-0008-0000-0400-00006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8" name="正方形/長方形 357">
          <a:extLst>
            <a:ext uri="{FF2B5EF4-FFF2-40B4-BE49-F238E27FC236}">
              <a16:creationId xmlns:a16="http://schemas.microsoft.com/office/drawing/2014/main" id="{00000000-0008-0000-0400-00006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借換対象額の増により、昨年度より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ポイント高くなった。昨今の借入利率の低さから減少傾向にあったが、今後は新ごみ処理施設の建設や新病院建設、公共施設の老朽化対策などにより、公債費は増加していくと予測している。　</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7" name="公債費グラフ枠">
          <a:extLst>
            <a:ext uri="{FF2B5EF4-FFF2-40B4-BE49-F238E27FC236}">
              <a16:creationId xmlns:a16="http://schemas.microsoft.com/office/drawing/2014/main" id="{00000000-0008-0000-0400-00007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9" name="公債費最小値テキスト">
          <a:extLst>
            <a:ext uri="{FF2B5EF4-FFF2-40B4-BE49-F238E27FC236}">
              <a16:creationId xmlns:a16="http://schemas.microsoft.com/office/drawing/2014/main" id="{00000000-0008-0000-0400-00007B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81" name="公債費最大値テキスト">
          <a:extLst>
            <a:ext uri="{FF2B5EF4-FFF2-40B4-BE49-F238E27FC236}">
              <a16:creationId xmlns:a16="http://schemas.microsoft.com/office/drawing/2014/main" id="{00000000-0008-0000-0400-00007D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48079</xdr:rowOff>
    </xdr:from>
    <xdr:to>
      <xdr:col>24</xdr:col>
      <xdr:colOff>25400</xdr:colOff>
      <xdr:row>77</xdr:row>
      <xdr:rowOff>91621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3987800" y="132497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163484</xdr:rowOff>
    </xdr:from>
    <xdr:ext cx="762000" cy="259045"/>
    <xdr:sp macro="" textlink="">
      <xdr:nvSpPr>
        <xdr:cNvPr id="384" name="公債費平均値テキスト">
          <a:extLst>
            <a:ext uri="{FF2B5EF4-FFF2-40B4-BE49-F238E27FC236}">
              <a16:creationId xmlns:a16="http://schemas.microsoft.com/office/drawing/2014/main" id="{00000000-0008-0000-0400-000080010000}"/>
            </a:ext>
          </a:extLst>
        </xdr:cNvPr>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26307</xdr:rowOff>
    </xdr:from>
    <xdr:to>
      <xdr:col>19</xdr:col>
      <xdr:colOff>187325</xdr:colOff>
      <xdr:row>77</xdr:row>
      <xdr:rowOff>48079</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3098800" y="13227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26307</xdr:rowOff>
    </xdr:from>
    <xdr:to>
      <xdr:col>15</xdr:col>
      <xdr:colOff>98425</xdr:colOff>
      <xdr:row>77</xdr:row>
      <xdr:rowOff>48079</xdr:rowOff>
    </xdr:to>
    <xdr:cxnSp macro="">
      <xdr:nvCxnSpPr>
        <xdr:cNvPr id="389" name="直線コネクタ 388">
          <a:extLst>
            <a:ext uri="{FF2B5EF4-FFF2-40B4-BE49-F238E27FC236}">
              <a16:creationId xmlns:a16="http://schemas.microsoft.com/office/drawing/2014/main" id="{00000000-0008-0000-0400-000085010000}"/>
            </a:ext>
          </a:extLst>
        </xdr:cNvPr>
        <xdr:cNvCxnSpPr/>
      </xdr:nvCxnSpPr>
      <xdr:spPr>
        <a:xfrm flipV="1">
          <a:off x="2209800" y="13227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87284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48079</xdr:rowOff>
    </xdr:from>
    <xdr:to>
      <xdr:col>11</xdr:col>
      <xdr:colOff>9525</xdr:colOff>
      <xdr:row>77</xdr:row>
      <xdr:rowOff>69850</xdr:rowOff>
    </xdr:to>
    <xdr:cxnSp macro="">
      <xdr:nvCxnSpPr>
        <xdr:cNvPr id="392" name="直線コネクタ 391">
          <a:extLst>
            <a:ext uri="{FF2B5EF4-FFF2-40B4-BE49-F238E27FC236}">
              <a16:creationId xmlns:a16="http://schemas.microsoft.com/office/drawing/2014/main" id="{00000000-0008-0000-0400-000088010000}"/>
            </a:ext>
          </a:extLst>
        </xdr:cNvPr>
        <xdr:cNvCxnSpPr/>
      </xdr:nvCxnSpPr>
      <xdr:spPr>
        <a:xfrm flipV="1">
          <a:off x="1320800" y="132497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5" name="フローチャート: 判断 394">
          <a:extLst>
            <a:ext uri="{FF2B5EF4-FFF2-40B4-BE49-F238E27FC236}">
              <a16:creationId xmlns:a16="http://schemas.microsoft.com/office/drawing/2014/main" id="{00000000-0008-0000-0400-00008B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40821</xdr:rowOff>
    </xdr:from>
    <xdr:to>
      <xdr:col>24</xdr:col>
      <xdr:colOff>76200</xdr:colOff>
      <xdr:row>77</xdr:row>
      <xdr:rowOff>142421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47752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12898</xdr:rowOff>
    </xdr:from>
    <xdr:ext cx="762000" cy="259045"/>
    <xdr:sp macro="" textlink="">
      <xdr:nvSpPr>
        <xdr:cNvPr id="403" name="公債費該当値テキスト">
          <a:extLst>
            <a:ext uri="{FF2B5EF4-FFF2-40B4-BE49-F238E27FC236}">
              <a16:creationId xmlns:a16="http://schemas.microsoft.com/office/drawing/2014/main" id="{00000000-0008-0000-0400-000093010000}"/>
            </a:ext>
          </a:extLst>
        </xdr:cNvPr>
        <xdr:cNvSpPr txBox="1"/>
      </xdr:nvSpPr>
      <xdr:spPr>
        <a:xfrm>
          <a:off x="4914900" y="1321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168729</xdr:rowOff>
    </xdr:from>
    <xdr:to>
      <xdr:col>20</xdr:col>
      <xdr:colOff>38100</xdr:colOff>
      <xdr:row>77</xdr:row>
      <xdr:rowOff>98879</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937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109056</xdr:rowOff>
    </xdr:from>
    <xdr:ext cx="7366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3606800" y="1296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146957</xdr:rowOff>
    </xdr:from>
    <xdr:to>
      <xdr:col>15</xdr:col>
      <xdr:colOff>149225</xdr:colOff>
      <xdr:row>77</xdr:row>
      <xdr:rowOff>77107</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3048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61884</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2717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168729</xdr:rowOff>
    </xdr:from>
    <xdr:to>
      <xdr:col>11</xdr:col>
      <xdr:colOff>60325</xdr:colOff>
      <xdr:row>77</xdr:row>
      <xdr:rowOff>98879</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2159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109056</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828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410" name="楕円 409">
          <a:extLst>
            <a:ext uri="{FF2B5EF4-FFF2-40B4-BE49-F238E27FC236}">
              <a16:creationId xmlns:a16="http://schemas.microsoft.com/office/drawing/2014/main" id="{00000000-0008-0000-0400-00009A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20" name="正方形/長方形 419">
          <a:extLst>
            <a:ext uri="{FF2B5EF4-FFF2-40B4-BE49-F238E27FC236}">
              <a16:creationId xmlns:a16="http://schemas.microsoft.com/office/drawing/2014/main" id="{00000000-0008-0000-0400-0000A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21" name="正方形/長方形 420">
          <a:extLst>
            <a:ext uri="{FF2B5EF4-FFF2-40B4-BE49-F238E27FC236}">
              <a16:creationId xmlns:a16="http://schemas.microsoft.com/office/drawing/2014/main" id="{00000000-0008-0000-0400-0000A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公債費以外の経常収支比率は全体で</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　要因として、扶助費で</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ポイント高くなったことなどによる。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40" name="公債費以外グラフ枠">
          <a:extLst>
            <a:ext uri="{FF2B5EF4-FFF2-40B4-BE49-F238E27FC236}">
              <a16:creationId xmlns:a16="http://schemas.microsoft.com/office/drawing/2014/main" id="{00000000-0008-0000-0400-0000B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29029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6510000" y="12487728"/>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42" name="公債費以外最小値テキスト">
          <a:extLst>
            <a:ext uri="{FF2B5EF4-FFF2-40B4-BE49-F238E27FC236}">
              <a16:creationId xmlns:a16="http://schemas.microsoft.com/office/drawing/2014/main" id="{00000000-0008-0000-0400-0000BA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44" name="公債費以外最大値テキスト">
          <a:extLst>
            <a:ext uri="{FF2B5EF4-FFF2-40B4-BE49-F238E27FC236}">
              <a16:creationId xmlns:a16="http://schemas.microsoft.com/office/drawing/2014/main" id="{00000000-0008-0000-0400-0000BC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167821</xdr:rowOff>
    </xdr:from>
    <xdr:to>
      <xdr:col>82</xdr:col>
      <xdr:colOff>107950</xdr:colOff>
      <xdr:row>79</xdr:row>
      <xdr:rowOff>9979</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5671800" y="13369471"/>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68234</xdr:rowOff>
    </xdr:from>
    <xdr:ext cx="762000" cy="259045"/>
    <xdr:sp macro="" textlink="">
      <xdr:nvSpPr>
        <xdr:cNvPr id="447" name="公債費以外平均値テキスト">
          <a:extLst>
            <a:ext uri="{FF2B5EF4-FFF2-40B4-BE49-F238E27FC236}">
              <a16:creationId xmlns:a16="http://schemas.microsoft.com/office/drawing/2014/main" id="{00000000-0008-0000-0400-0000BF010000}"/>
            </a:ext>
          </a:extLst>
        </xdr:cNvPr>
        <xdr:cNvSpPr txBox="1"/>
      </xdr:nvSpPr>
      <xdr:spPr>
        <a:xfrm>
          <a:off x="16598900" y="1309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6459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15421</xdr:rowOff>
    </xdr:from>
    <xdr:to>
      <xdr:col>78</xdr:col>
      <xdr:colOff>69850</xdr:colOff>
      <xdr:row>77</xdr:row>
      <xdr:rowOff>167821</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4782800" y="1321707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92529</xdr:rowOff>
    </xdr:from>
    <xdr:to>
      <xdr:col>78</xdr:col>
      <xdr:colOff>120650</xdr:colOff>
      <xdr:row>77</xdr:row>
      <xdr:rowOff>22679</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5621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15421</xdr:rowOff>
    </xdr:from>
    <xdr:to>
      <xdr:col>73</xdr:col>
      <xdr:colOff>180975</xdr:colOff>
      <xdr:row>79</xdr:row>
      <xdr:rowOff>9979</xdr:rowOff>
    </xdr:to>
    <xdr:cxnSp macro="">
      <xdr:nvCxnSpPr>
        <xdr:cNvPr id="452" name="直線コネクタ 451">
          <a:extLst>
            <a:ext uri="{FF2B5EF4-FFF2-40B4-BE49-F238E27FC236}">
              <a16:creationId xmlns:a16="http://schemas.microsoft.com/office/drawing/2014/main" id="{00000000-0008-0000-0400-0000C4010000}"/>
            </a:ext>
          </a:extLst>
        </xdr:cNvPr>
        <xdr:cNvCxnSpPr/>
      </xdr:nvCxnSpPr>
      <xdr:spPr>
        <a:xfrm flipV="1">
          <a:off x="13893800" y="13217071"/>
          <a:ext cx="8890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119743</xdr:rowOff>
    </xdr:from>
    <xdr:to>
      <xdr:col>74</xdr:col>
      <xdr:colOff>31750</xdr:colOff>
      <xdr:row>75</xdr:row>
      <xdr:rowOff>49893</xdr:rowOff>
    </xdr:to>
    <xdr:sp macro="" textlink="">
      <xdr:nvSpPr>
        <xdr:cNvPr id="453" name="フローチャート: 判断 452">
          <a:extLst>
            <a:ext uri="{FF2B5EF4-FFF2-40B4-BE49-F238E27FC236}">
              <a16:creationId xmlns:a16="http://schemas.microsoft.com/office/drawing/2014/main" id="{00000000-0008-0000-0400-0000C5010000}"/>
            </a:ext>
          </a:extLst>
        </xdr:cNvPr>
        <xdr:cNvSpPr/>
      </xdr:nvSpPr>
      <xdr:spPr>
        <a:xfrm>
          <a:off x="14732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60070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9979</xdr:rowOff>
    </xdr:from>
    <xdr:to>
      <xdr:col>69</xdr:col>
      <xdr:colOff>92075</xdr:colOff>
      <xdr:row>79</xdr:row>
      <xdr:rowOff>151493</xdr:rowOff>
    </xdr:to>
    <xdr:cxnSp macro="">
      <xdr:nvCxnSpPr>
        <xdr:cNvPr id="455" name="直線コネクタ 454">
          <a:extLst>
            <a:ext uri="{FF2B5EF4-FFF2-40B4-BE49-F238E27FC236}">
              <a16:creationId xmlns:a16="http://schemas.microsoft.com/office/drawing/2014/main" id="{00000000-0008-0000-0400-0000C7010000}"/>
            </a:ext>
          </a:extLst>
        </xdr:cNvPr>
        <xdr:cNvCxnSpPr/>
      </xdr:nvCxnSpPr>
      <xdr:spPr>
        <a:xfrm flipV="1">
          <a:off x="13004800" y="135545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81643</xdr:rowOff>
    </xdr:from>
    <xdr:to>
      <xdr:col>69</xdr:col>
      <xdr:colOff>142875</xdr:colOff>
      <xdr:row>77</xdr:row>
      <xdr:rowOff>11793</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3843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21970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58" name="フローチャート: 判断 457">
          <a:extLst>
            <a:ext uri="{FF2B5EF4-FFF2-40B4-BE49-F238E27FC236}">
              <a16:creationId xmlns:a16="http://schemas.microsoft.com/office/drawing/2014/main" id="{00000000-0008-0000-0400-0000CA010000}"/>
            </a:ext>
          </a:extLst>
        </xdr:cNvPr>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119941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130629</xdr:rowOff>
    </xdr:from>
    <xdr:to>
      <xdr:col>82</xdr:col>
      <xdr:colOff>158750</xdr:colOff>
      <xdr:row>79</xdr:row>
      <xdr:rowOff>60779</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64592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102706</xdr:rowOff>
    </xdr:from>
    <xdr:ext cx="762000" cy="259045"/>
    <xdr:sp macro="" textlink="">
      <xdr:nvSpPr>
        <xdr:cNvPr id="466" name="公債費以外該当値テキスト">
          <a:extLst>
            <a:ext uri="{FF2B5EF4-FFF2-40B4-BE49-F238E27FC236}">
              <a16:creationId xmlns:a16="http://schemas.microsoft.com/office/drawing/2014/main" id="{00000000-0008-0000-0400-0000D2010000}"/>
            </a:ext>
          </a:extLst>
        </xdr:cNvPr>
        <xdr:cNvSpPr txBox="1"/>
      </xdr:nvSpPr>
      <xdr:spPr>
        <a:xfrm>
          <a:off x="16598900" y="1347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117021</xdr:rowOff>
    </xdr:from>
    <xdr:to>
      <xdr:col>78</xdr:col>
      <xdr:colOff>120650</xdr:colOff>
      <xdr:row>78</xdr:row>
      <xdr:rowOff>47171</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5621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31948</xdr:rowOff>
    </xdr:from>
    <xdr:ext cx="7366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5290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136071</xdr:rowOff>
    </xdr:from>
    <xdr:to>
      <xdr:col>74</xdr:col>
      <xdr:colOff>31750</xdr:colOff>
      <xdr:row>77</xdr:row>
      <xdr:rowOff>66221</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4732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50998</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4401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130629</xdr:rowOff>
    </xdr:from>
    <xdr:to>
      <xdr:col>69</xdr:col>
      <xdr:colOff>142875</xdr:colOff>
      <xdr:row>79</xdr:row>
      <xdr:rowOff>60779</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3843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45556</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3512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73" name="楕円 472">
          <a:extLst>
            <a:ext uri="{FF2B5EF4-FFF2-40B4-BE49-F238E27FC236}">
              <a16:creationId xmlns:a16="http://schemas.microsoft.com/office/drawing/2014/main" id="{00000000-0008-0000-0400-0000D9010000}"/>
            </a:ext>
          </a:extLst>
        </xdr:cNvPr>
        <xdr:cNvSpPr/>
      </xdr:nvSpPr>
      <xdr:spPr>
        <a:xfrm>
          <a:off x="12954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15620</xdr:rowOff>
    </xdr:from>
    <xdr:ext cx="762000" cy="259045"/>
    <xdr:sp macro="" textlink="">
      <xdr:nvSpPr>
        <xdr:cNvPr id="474" name="テキスト ボックス 473">
          <a:extLst>
            <a:ext uri="{FF2B5EF4-FFF2-40B4-BE49-F238E27FC236}">
              <a16:creationId xmlns:a16="http://schemas.microsoft.com/office/drawing/2014/main" id="{00000000-0008-0000-0400-0000DA010000}"/>
            </a:ext>
          </a:extLst>
        </xdr:cNvPr>
        <xdr:cNvSpPr txBox="1"/>
      </xdr:nvSpPr>
      <xdr:spPr>
        <a:xfrm>
          <a:off x="12623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146148</xdr:rowOff>
    </xdr:from>
    <xdr:to>
      <xdr:col>29</xdr:col>
      <xdr:colOff>127000</xdr:colOff>
      <xdr:row>16</xdr:row>
      <xdr:rowOff>35865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65523"/>
          <a:ext cx="647700" cy="61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122224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1346</xdr:rowOff>
    </xdr:from>
    <xdr:to>
      <xdr:col>26</xdr:col>
      <xdr:colOff>50800</xdr:colOff>
      <xdr:row>16</xdr:row>
      <xdr:rowOff>35865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792171"/>
          <a:ext cx="698500" cy="3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126959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8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1346</xdr:rowOff>
    </xdr:from>
    <xdr:to>
      <xdr:col>22</xdr:col>
      <xdr:colOff>114300</xdr:colOff>
      <xdr:row>16</xdr:row>
      <xdr:rowOff>39490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92171"/>
          <a:ext cx="698500" cy="38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147108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39490</xdr:rowOff>
    </xdr:from>
    <xdr:to>
      <xdr:col>18</xdr:col>
      <xdr:colOff>177800</xdr:colOff>
      <xdr:row>16</xdr:row>
      <xdr:rowOff>62905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30315"/>
          <a:ext cx="698500" cy="23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165723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95348</xdr:rowOff>
    </xdr:from>
    <xdr:to>
      <xdr:col>29</xdr:col>
      <xdr:colOff>177800</xdr:colOff>
      <xdr:row>16</xdr:row>
      <xdr:rowOff>25498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14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111875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5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156515</xdr:rowOff>
    </xdr:from>
    <xdr:to>
      <xdr:col>26</xdr:col>
      <xdr:colOff>101600</xdr:colOff>
      <xdr:row>16</xdr:row>
      <xdr:rowOff>86665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75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96842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4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121996</xdr:rowOff>
    </xdr:from>
    <xdr:to>
      <xdr:col>22</xdr:col>
      <xdr:colOff>165100</xdr:colOff>
      <xdr:row>16</xdr:row>
      <xdr:rowOff>52146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41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62323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1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160140</xdr:rowOff>
    </xdr:from>
    <xdr:to>
      <xdr:col>19</xdr:col>
      <xdr:colOff>38100</xdr:colOff>
      <xdr:row>16</xdr:row>
      <xdr:rowOff>90290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79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100467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4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12105</xdr:rowOff>
    </xdr:from>
    <xdr:to>
      <xdr:col>15</xdr:col>
      <xdr:colOff>101600</xdr:colOff>
      <xdr:row>16</xdr:row>
      <xdr:rowOff>113705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02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123882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7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75565</xdr:rowOff>
    </xdr:from>
    <xdr:to>
      <xdr:col>29</xdr:col>
      <xdr:colOff>127000</xdr:colOff>
      <xdr:row>36</xdr:row>
      <xdr:rowOff>92527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28815"/>
          <a:ext cx="647700" cy="1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60342</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13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92527</xdr:rowOff>
    </xdr:from>
    <xdr:to>
      <xdr:col>26</xdr:col>
      <xdr:colOff>50800</xdr:colOff>
      <xdr:row>36</xdr:row>
      <xdr:rowOff>129332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45777"/>
          <a:ext cx="698500" cy="36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129332</xdr:rowOff>
    </xdr:from>
    <xdr:to>
      <xdr:col>22</xdr:col>
      <xdr:colOff>114300</xdr:colOff>
      <xdr:row>37</xdr:row>
      <xdr:rowOff>31262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82582"/>
          <a:ext cx="698500" cy="73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61627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31262</xdr:rowOff>
    </xdr:from>
    <xdr:to>
      <xdr:col>18</xdr:col>
      <xdr:colOff>177800</xdr:colOff>
      <xdr:row>37</xdr:row>
      <xdr:rowOff>66329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55962"/>
          <a:ext cx="698500" cy="35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2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295465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24765</xdr:rowOff>
    </xdr:from>
    <xdr:to>
      <xdr:col>29</xdr:col>
      <xdr:colOff>177800</xdr:colOff>
      <xdr:row>36</xdr:row>
      <xdr:rowOff>126365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78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212742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2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41727</xdr:rowOff>
    </xdr:from>
    <xdr:to>
      <xdr:col>26</xdr:col>
      <xdr:colOff>101600</xdr:colOff>
      <xdr:row>36</xdr:row>
      <xdr:rowOff>143327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9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153504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6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78532</xdr:rowOff>
    </xdr:from>
    <xdr:to>
      <xdr:col>22</xdr:col>
      <xdr:colOff>165100</xdr:colOff>
      <xdr:row>37</xdr:row>
      <xdr:rowOff>8682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31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190309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80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151912</xdr:rowOff>
    </xdr:from>
    <xdr:to>
      <xdr:col>19</xdr:col>
      <xdr:colOff>38100</xdr:colOff>
      <xdr:row>37</xdr:row>
      <xdr:rowOff>82062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05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263689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87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15529</xdr:rowOff>
    </xdr:from>
    <xdr:to>
      <xdr:col>15</xdr:col>
      <xdr:colOff>101600</xdr:colOff>
      <xdr:row>37</xdr:row>
      <xdr:rowOff>117129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40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101906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2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228,934
225,688
101.80
93,169,972
91,631,804
1,205,135
47,712,448
70,464,470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29896</xdr:rowOff>
    </xdr:from>
    <xdr:to>
      <xdr:col>24</xdr:col>
      <xdr:colOff>63500</xdr:colOff>
      <xdr:row>34</xdr:row>
      <xdr:rowOff>87960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59196"/>
          <a:ext cx="8382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122686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2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69482</xdr:rowOff>
    </xdr:from>
    <xdr:to>
      <xdr:col>19</xdr:col>
      <xdr:colOff>177800</xdr:colOff>
      <xdr:row>34</xdr:row>
      <xdr:rowOff>87960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98782"/>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69482</xdr:rowOff>
    </xdr:from>
    <xdr:to>
      <xdr:col>15</xdr:col>
      <xdr:colOff>50800</xdr:colOff>
      <xdr:row>34</xdr:row>
      <xdr:rowOff>97181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98782"/>
          <a:ext cx="8890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96245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97181</xdr:rowOff>
    </xdr:from>
    <xdr:to>
      <xdr:col>10</xdr:col>
      <xdr:colOff>114300</xdr:colOff>
      <xdr:row>36</xdr:row>
      <xdr:rowOff>19838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26481"/>
          <a:ext cx="889000" cy="2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150546</xdr:rowOff>
    </xdr:from>
    <xdr:to>
      <xdr:col>24</xdr:col>
      <xdr:colOff>114300</xdr:colOff>
      <xdr:row>34</xdr:row>
      <xdr:rowOff>80696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0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1973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5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37160</xdr:rowOff>
    </xdr:from>
    <xdr:to>
      <xdr:col>20</xdr:col>
      <xdr:colOff>38100</xdr:colOff>
      <xdr:row>34</xdr:row>
      <xdr:rowOff>138760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155287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4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18682</xdr:rowOff>
    </xdr:from>
    <xdr:to>
      <xdr:col>15</xdr:col>
      <xdr:colOff>101600</xdr:colOff>
      <xdr:row>34</xdr:row>
      <xdr:rowOff>120282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4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136809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2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46381</xdr:rowOff>
    </xdr:from>
    <xdr:to>
      <xdr:col>10</xdr:col>
      <xdr:colOff>165100</xdr:colOff>
      <xdr:row>34</xdr:row>
      <xdr:rowOff>147981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164508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140488</xdr:rowOff>
    </xdr:from>
    <xdr:to>
      <xdr:col>6</xdr:col>
      <xdr:colOff>38100</xdr:colOff>
      <xdr:row>36</xdr:row>
      <xdr:rowOff>70638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87165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1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2197</xdr:rowOff>
    </xdr:from>
    <xdr:to>
      <xdr:col>24</xdr:col>
      <xdr:colOff>62865</xdr:colOff>
      <xdr:row>57</xdr:row>
      <xdr:rowOff>73444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6147"/>
          <a:ext cx="1270" cy="109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77271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73444</xdr:rowOff>
    </xdr:from>
    <xdr:to>
      <xdr:col>24</xdr:col>
      <xdr:colOff>152400</xdr:colOff>
      <xdr:row>57</xdr:row>
      <xdr:rowOff>73444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4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120324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2197</xdr:rowOff>
    </xdr:from>
    <xdr:to>
      <xdr:col>24</xdr:col>
      <xdr:colOff>152400</xdr:colOff>
      <xdr:row>51</xdr:row>
      <xdr:rowOff>2197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6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74016</xdr:rowOff>
    </xdr:from>
    <xdr:to>
      <xdr:col>24</xdr:col>
      <xdr:colOff>63500</xdr:colOff>
      <xdr:row>57</xdr:row>
      <xdr:rowOff>15875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75216"/>
          <a:ext cx="838200" cy="11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83621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70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60744</xdr:rowOff>
    </xdr:from>
    <xdr:to>
      <xdr:col>24</xdr:col>
      <xdr:colOff>114300</xdr:colOff>
      <xdr:row>54</xdr:row>
      <xdr:rowOff>162344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1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60566</xdr:rowOff>
    </xdr:from>
    <xdr:to>
      <xdr:col>19</xdr:col>
      <xdr:colOff>177800</xdr:colOff>
      <xdr:row>56</xdr:row>
      <xdr:rowOff>74016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61766"/>
          <a:ext cx="8890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169176</xdr:rowOff>
    </xdr:from>
    <xdr:to>
      <xdr:col>20</xdr:col>
      <xdr:colOff>38100</xdr:colOff>
      <xdr:row>54</xdr:row>
      <xdr:rowOff>99326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115853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03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60566</xdr:rowOff>
    </xdr:from>
    <xdr:to>
      <xdr:col>15</xdr:col>
      <xdr:colOff>50800</xdr:colOff>
      <xdr:row>58</xdr:row>
      <xdr:rowOff>31534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1766"/>
          <a:ext cx="889000" cy="3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97130</xdr:rowOff>
    </xdr:from>
    <xdr:to>
      <xdr:col>15</xdr:col>
      <xdr:colOff>101600</xdr:colOff>
      <xdr:row>55</xdr:row>
      <xdr:rowOff>27280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43807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60414</xdr:rowOff>
    </xdr:from>
    <xdr:to>
      <xdr:col>10</xdr:col>
      <xdr:colOff>114300</xdr:colOff>
      <xdr:row>58</xdr:row>
      <xdr:rowOff>31534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33064"/>
          <a:ext cx="889000" cy="1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33236</xdr:rowOff>
    </xdr:from>
    <xdr:to>
      <xdr:col>10</xdr:col>
      <xdr:colOff>165100</xdr:colOff>
      <xdr:row>56</xdr:row>
      <xdr:rowOff>134836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151363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24626</xdr:rowOff>
    </xdr:from>
    <xdr:to>
      <xdr:col>6</xdr:col>
      <xdr:colOff>38100</xdr:colOff>
      <xdr:row>56</xdr:row>
      <xdr:rowOff>126226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142753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136525</xdr:rowOff>
    </xdr:from>
    <xdr:to>
      <xdr:col>24</xdr:col>
      <xdr:colOff>114300</xdr:colOff>
      <xdr:row>57</xdr:row>
      <xdr:rowOff>66675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51452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23216</xdr:rowOff>
    </xdr:from>
    <xdr:to>
      <xdr:col>20</xdr:col>
      <xdr:colOff>38100</xdr:colOff>
      <xdr:row>56</xdr:row>
      <xdr:rowOff>124816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115943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1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9766</xdr:rowOff>
    </xdr:from>
    <xdr:to>
      <xdr:col>15</xdr:col>
      <xdr:colOff>101600</xdr:colOff>
      <xdr:row>56</xdr:row>
      <xdr:rowOff>111366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102493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152184</xdr:rowOff>
    </xdr:from>
    <xdr:to>
      <xdr:col>10</xdr:col>
      <xdr:colOff>165100</xdr:colOff>
      <xdr:row>58</xdr:row>
      <xdr:rowOff>82334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73461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9614</xdr:rowOff>
    </xdr:from>
    <xdr:to>
      <xdr:col>6</xdr:col>
      <xdr:colOff>38100</xdr:colOff>
      <xdr:row>57</xdr:row>
      <xdr:rowOff>111214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102341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34773</xdr:rowOff>
    </xdr:from>
    <xdr:to>
      <xdr:col>24</xdr:col>
      <xdr:colOff>63500</xdr:colOff>
      <xdr:row>78</xdr:row>
      <xdr:rowOff>35688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787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18450</xdr:rowOff>
    </xdr:from>
    <xdr:to>
      <xdr:col>19</xdr:col>
      <xdr:colOff>177800</xdr:colOff>
      <xdr:row>78</xdr:row>
      <xdr:rowOff>35688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91550"/>
          <a:ext cx="889000" cy="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10175</xdr:rowOff>
    </xdr:from>
    <xdr:to>
      <xdr:col>15</xdr:col>
      <xdr:colOff>50800</xdr:colOff>
      <xdr:row>78</xdr:row>
      <xdr:rowOff>18450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83275"/>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10175</xdr:rowOff>
    </xdr:from>
    <xdr:to>
      <xdr:col>10</xdr:col>
      <xdr:colOff>114300</xdr:colOff>
      <xdr:row>78</xdr:row>
      <xdr:rowOff>21330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83275"/>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155423</xdr:rowOff>
    </xdr:from>
    <xdr:to>
      <xdr:col>24</xdr:col>
      <xdr:colOff>114300</xdr:colOff>
      <xdr:row>78</xdr:row>
      <xdr:rowOff>85573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70350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156338</xdr:rowOff>
    </xdr:from>
    <xdr:to>
      <xdr:col>20</xdr:col>
      <xdr:colOff>38100</xdr:colOff>
      <xdr:row>78</xdr:row>
      <xdr:rowOff>86488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77615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139100</xdr:rowOff>
    </xdr:from>
    <xdr:to>
      <xdr:col>15</xdr:col>
      <xdr:colOff>101600</xdr:colOff>
      <xdr:row>78</xdr:row>
      <xdr:rowOff>69250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4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60377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130825</xdr:rowOff>
    </xdr:from>
    <xdr:to>
      <xdr:col>10</xdr:col>
      <xdr:colOff>165100</xdr:colOff>
      <xdr:row>78</xdr:row>
      <xdr:rowOff>60975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52102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2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141980</xdr:rowOff>
    </xdr:from>
    <xdr:to>
      <xdr:col>6</xdr:col>
      <xdr:colOff>38100</xdr:colOff>
      <xdr:row>78</xdr:row>
      <xdr:rowOff>72130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63257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3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2377</xdr:rowOff>
    </xdr:from>
    <xdr:to>
      <xdr:col>24</xdr:col>
      <xdr:colOff>63500</xdr:colOff>
      <xdr:row>97</xdr:row>
      <xdr:rowOff>2639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61577"/>
          <a:ext cx="838200" cy="17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124739</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1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122653</xdr:rowOff>
    </xdr:from>
    <xdr:to>
      <xdr:col>19</xdr:col>
      <xdr:colOff>177800</xdr:colOff>
      <xdr:row>97</xdr:row>
      <xdr:rowOff>2639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10403"/>
          <a:ext cx="889000" cy="2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55156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122653</xdr:rowOff>
    </xdr:from>
    <xdr:to>
      <xdr:col>15</xdr:col>
      <xdr:colOff>50800</xdr:colOff>
      <xdr:row>98</xdr:row>
      <xdr:rowOff>26527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10403"/>
          <a:ext cx="889000" cy="4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12512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26527</xdr:rowOff>
    </xdr:from>
    <xdr:to>
      <xdr:col>10</xdr:col>
      <xdr:colOff>114300</xdr:colOff>
      <xdr:row>98</xdr:row>
      <xdr:rowOff>99450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28627"/>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73499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131410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123027</xdr:rowOff>
    </xdr:from>
    <xdr:to>
      <xdr:col>24</xdr:col>
      <xdr:colOff>114300</xdr:colOff>
      <xdr:row>96</xdr:row>
      <xdr:rowOff>53177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145904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6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123289</xdr:rowOff>
    </xdr:from>
    <xdr:to>
      <xdr:col>20</xdr:col>
      <xdr:colOff>38100</xdr:colOff>
      <xdr:row>97</xdr:row>
      <xdr:rowOff>53439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8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44566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7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71853</xdr:rowOff>
    </xdr:from>
    <xdr:to>
      <xdr:col>15</xdr:col>
      <xdr:colOff>101600</xdr:colOff>
      <xdr:row>96</xdr:row>
      <xdr:rowOff>2003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18530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3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147177</xdr:rowOff>
    </xdr:from>
    <xdr:to>
      <xdr:col>10</xdr:col>
      <xdr:colOff>165100</xdr:colOff>
      <xdr:row>98</xdr:row>
      <xdr:rowOff>77327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93854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5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48650</xdr:rowOff>
    </xdr:from>
    <xdr:to>
      <xdr:col>6</xdr:col>
      <xdr:colOff>38100</xdr:colOff>
      <xdr:row>98</xdr:row>
      <xdr:rowOff>150250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5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141377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137275</xdr:rowOff>
    </xdr:from>
    <xdr:to>
      <xdr:col>55</xdr:col>
      <xdr:colOff>0</xdr:colOff>
      <xdr:row>39</xdr:row>
      <xdr:rowOff>6972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652375"/>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9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137275</xdr:rowOff>
    </xdr:from>
    <xdr:to>
      <xdr:col>50</xdr:col>
      <xdr:colOff>114300</xdr:colOff>
      <xdr:row>39</xdr:row>
      <xdr:rowOff>28080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652375"/>
          <a:ext cx="8890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119499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116103</xdr:rowOff>
    </xdr:from>
    <xdr:to>
      <xdr:col>45</xdr:col>
      <xdr:colOff>177800</xdr:colOff>
      <xdr:row>39</xdr:row>
      <xdr:rowOff>28080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431053"/>
          <a:ext cx="889000" cy="128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116103</xdr:rowOff>
    </xdr:from>
    <xdr:to>
      <xdr:col>41</xdr:col>
      <xdr:colOff>50800</xdr:colOff>
      <xdr:row>39</xdr:row>
      <xdr:rowOff>59042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431053"/>
          <a:ext cx="889000" cy="13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80700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79354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127622</xdr:rowOff>
    </xdr:from>
    <xdr:to>
      <xdr:col>55</xdr:col>
      <xdr:colOff>50800</xdr:colOff>
      <xdr:row>39</xdr:row>
      <xdr:rowOff>57772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42549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86475</xdr:rowOff>
    </xdr:from>
    <xdr:to>
      <xdr:col>50</xdr:col>
      <xdr:colOff>165100</xdr:colOff>
      <xdr:row>39</xdr:row>
      <xdr:rowOff>16625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7752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148730</xdr:rowOff>
    </xdr:from>
    <xdr:to>
      <xdr:col>46</xdr:col>
      <xdr:colOff>38100</xdr:colOff>
      <xdr:row>39</xdr:row>
      <xdr:rowOff>78880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6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70007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75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65303</xdr:rowOff>
    </xdr:from>
    <xdr:to>
      <xdr:col>41</xdr:col>
      <xdr:colOff>101600</xdr:colOff>
      <xdr:row>31</xdr:row>
      <xdr:rowOff>166903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158030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7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8242</xdr:rowOff>
    </xdr:from>
    <xdr:to>
      <xdr:col>36</xdr:col>
      <xdr:colOff>165100</xdr:colOff>
      <xdr:row>39</xdr:row>
      <xdr:rowOff>109842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100969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106458</xdr:rowOff>
    </xdr:from>
    <xdr:to>
      <xdr:col>55</xdr:col>
      <xdr:colOff>0</xdr:colOff>
      <xdr:row>57</xdr:row>
      <xdr:rowOff>137871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07658"/>
          <a:ext cx="838200" cy="20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146562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04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111087</xdr:rowOff>
    </xdr:from>
    <xdr:to>
      <xdr:col>50</xdr:col>
      <xdr:colOff>114300</xdr:colOff>
      <xdr:row>57</xdr:row>
      <xdr:rowOff>137871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83737"/>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128293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111087</xdr:rowOff>
    </xdr:from>
    <xdr:to>
      <xdr:col>45</xdr:col>
      <xdr:colOff>177800</xdr:colOff>
      <xdr:row>58</xdr:row>
      <xdr:rowOff>158826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83737"/>
          <a:ext cx="889000" cy="21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61751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123774</xdr:rowOff>
    </xdr:from>
    <xdr:to>
      <xdr:col>41</xdr:col>
      <xdr:colOff>50800</xdr:colOff>
      <xdr:row>58</xdr:row>
      <xdr:rowOff>158826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96424"/>
          <a:ext cx="8890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130160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55658</xdr:rowOff>
    </xdr:from>
    <xdr:to>
      <xdr:col>55</xdr:col>
      <xdr:colOff>50800</xdr:colOff>
      <xdr:row>56</xdr:row>
      <xdr:rowOff>157258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5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34085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3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87071</xdr:rowOff>
    </xdr:from>
    <xdr:to>
      <xdr:col>50</xdr:col>
      <xdr:colOff>165100</xdr:colOff>
      <xdr:row>58</xdr:row>
      <xdr:rowOff>17221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8348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60287</xdr:rowOff>
    </xdr:from>
    <xdr:to>
      <xdr:col>46</xdr:col>
      <xdr:colOff>38100</xdr:colOff>
      <xdr:row>57</xdr:row>
      <xdr:rowOff>161887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153014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108026</xdr:rowOff>
    </xdr:from>
    <xdr:to>
      <xdr:col>41</xdr:col>
      <xdr:colOff>101600</xdr:colOff>
      <xdr:row>59</xdr:row>
      <xdr:rowOff>38176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100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29303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14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72974</xdr:rowOff>
    </xdr:from>
    <xdr:to>
      <xdr:col>36</xdr:col>
      <xdr:colOff>165100</xdr:colOff>
      <xdr:row>58</xdr:row>
      <xdr:rowOff>3124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4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165701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142923</xdr:rowOff>
    </xdr:from>
    <xdr:to>
      <xdr:col>55</xdr:col>
      <xdr:colOff>0</xdr:colOff>
      <xdr:row>78</xdr:row>
      <xdr:rowOff>98758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44573"/>
          <a:ext cx="838200" cy="12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109171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96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142923</xdr:rowOff>
    </xdr:from>
    <xdr:to>
      <xdr:col>50</xdr:col>
      <xdr:colOff>114300</xdr:colOff>
      <xdr:row>78</xdr:row>
      <xdr:rowOff>89247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44573"/>
          <a:ext cx="889000" cy="1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39298</xdr:rowOff>
    </xdr:from>
    <xdr:to>
      <xdr:col>45</xdr:col>
      <xdr:colOff>177800</xdr:colOff>
      <xdr:row>78</xdr:row>
      <xdr:rowOff>89247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12398"/>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119313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92266</xdr:rowOff>
    </xdr:from>
    <xdr:to>
      <xdr:col>41</xdr:col>
      <xdr:colOff>50800</xdr:colOff>
      <xdr:row>78</xdr:row>
      <xdr:rowOff>39298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293916"/>
          <a:ext cx="889000" cy="11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136779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47958</xdr:rowOff>
    </xdr:from>
    <xdr:to>
      <xdr:col>55</xdr:col>
      <xdr:colOff>50800</xdr:colOff>
      <xdr:row>78</xdr:row>
      <xdr:rowOff>149558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134335</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3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92123</xdr:rowOff>
    </xdr:from>
    <xdr:to>
      <xdr:col>50</xdr:col>
      <xdr:colOff>165100</xdr:colOff>
      <xdr:row>78</xdr:row>
      <xdr:rowOff>22273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13400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38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38447</xdr:rowOff>
    </xdr:from>
    <xdr:to>
      <xdr:col>46</xdr:col>
      <xdr:colOff>38100</xdr:colOff>
      <xdr:row>78</xdr:row>
      <xdr:rowOff>140047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1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131174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0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159948</xdr:rowOff>
    </xdr:from>
    <xdr:to>
      <xdr:col>41</xdr:col>
      <xdr:colOff>101600</xdr:colOff>
      <xdr:row>78</xdr:row>
      <xdr:rowOff>90098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81225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45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41466</xdr:rowOff>
    </xdr:from>
    <xdr:to>
      <xdr:col>36</xdr:col>
      <xdr:colOff>165100</xdr:colOff>
      <xdr:row>77</xdr:row>
      <xdr:rowOff>143066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134193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33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79513</xdr:rowOff>
    </xdr:from>
    <xdr:to>
      <xdr:col>55</xdr:col>
      <xdr:colOff>0</xdr:colOff>
      <xdr:row>97</xdr:row>
      <xdr:rowOff>39540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195813"/>
          <a:ext cx="838200" cy="47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216</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62956</xdr:rowOff>
    </xdr:from>
    <xdr:to>
      <xdr:col>50</xdr:col>
      <xdr:colOff>114300</xdr:colOff>
      <xdr:row>97</xdr:row>
      <xdr:rowOff>39540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522156"/>
          <a:ext cx="889000" cy="14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49392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62956</xdr:rowOff>
    </xdr:from>
    <xdr:to>
      <xdr:col>45</xdr:col>
      <xdr:colOff>177800</xdr:colOff>
      <xdr:row>98</xdr:row>
      <xdr:rowOff>74876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522156"/>
          <a:ext cx="889000" cy="35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141916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100904</xdr:rowOff>
    </xdr:from>
    <xdr:to>
      <xdr:col>41</xdr:col>
      <xdr:colOff>50800</xdr:colOff>
      <xdr:row>98</xdr:row>
      <xdr:rowOff>74876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31554"/>
          <a:ext cx="889000" cy="14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69834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31266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28713</xdr:rowOff>
    </xdr:from>
    <xdr:to>
      <xdr:col>55</xdr:col>
      <xdr:colOff>50800</xdr:colOff>
      <xdr:row>94</xdr:row>
      <xdr:rowOff>130313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1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51590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99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160190</xdr:rowOff>
    </xdr:from>
    <xdr:to>
      <xdr:col>50</xdr:col>
      <xdr:colOff>165100</xdr:colOff>
      <xdr:row>97</xdr:row>
      <xdr:rowOff>90340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1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81467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1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12156</xdr:rowOff>
    </xdr:from>
    <xdr:to>
      <xdr:col>46</xdr:col>
      <xdr:colOff>38100</xdr:colOff>
      <xdr:row>96</xdr:row>
      <xdr:rowOff>113756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130283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4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24076</xdr:rowOff>
    </xdr:from>
    <xdr:to>
      <xdr:col>41</xdr:col>
      <xdr:colOff>101600</xdr:colOff>
      <xdr:row>98</xdr:row>
      <xdr:rowOff>125676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116803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1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50104</xdr:rowOff>
    </xdr:from>
    <xdr:to>
      <xdr:col>36</xdr:col>
      <xdr:colOff>165100</xdr:colOff>
      <xdr:row>97</xdr:row>
      <xdr:rowOff>151704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8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142831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7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59004</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574104"/>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8204</xdr:rowOff>
    </xdr:from>
    <xdr:to>
      <xdr:col>67</xdr:col>
      <xdr:colOff>101600</xdr:colOff>
      <xdr:row>38</xdr:row>
      <xdr:rowOff>109804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100931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61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82252</xdr:rowOff>
    </xdr:from>
    <xdr:to>
      <xdr:col>85</xdr:col>
      <xdr:colOff>127000</xdr:colOff>
      <xdr:row>77</xdr:row>
      <xdr:rowOff>99535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83902"/>
          <a:ext cx="8382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99535</xdr:rowOff>
    </xdr:from>
    <xdr:to>
      <xdr:col>81</xdr:col>
      <xdr:colOff>50800</xdr:colOff>
      <xdr:row>77</xdr:row>
      <xdr:rowOff>110234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301185"/>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129188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110234</xdr:rowOff>
    </xdr:from>
    <xdr:to>
      <xdr:col>76</xdr:col>
      <xdr:colOff>114300</xdr:colOff>
      <xdr:row>77</xdr:row>
      <xdr:rowOff>143587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311884"/>
          <a:ext cx="8890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148917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143587</xdr:rowOff>
    </xdr:from>
    <xdr:to>
      <xdr:col>71</xdr:col>
      <xdr:colOff>177800</xdr:colOff>
      <xdr:row>77</xdr:row>
      <xdr:rowOff>146741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345237"/>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165719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15026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31452</xdr:rowOff>
    </xdr:from>
    <xdr:to>
      <xdr:col>85</xdr:col>
      <xdr:colOff>177800</xdr:colOff>
      <xdr:row>77</xdr:row>
      <xdr:rowOff>133052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3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9879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1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48735</xdr:rowOff>
    </xdr:from>
    <xdr:to>
      <xdr:col>81</xdr:col>
      <xdr:colOff>101600</xdr:colOff>
      <xdr:row>77</xdr:row>
      <xdr:rowOff>150335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141462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59434</xdr:rowOff>
    </xdr:from>
    <xdr:to>
      <xdr:col>76</xdr:col>
      <xdr:colOff>165100</xdr:colOff>
      <xdr:row>77</xdr:row>
      <xdr:rowOff>161034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152161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92787</xdr:rowOff>
    </xdr:from>
    <xdr:to>
      <xdr:col>72</xdr:col>
      <xdr:colOff>38100</xdr:colOff>
      <xdr:row>78</xdr:row>
      <xdr:rowOff>22937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14064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95941</xdr:rowOff>
    </xdr:from>
    <xdr:to>
      <xdr:col>67</xdr:col>
      <xdr:colOff>101600</xdr:colOff>
      <xdr:row>78</xdr:row>
      <xdr:rowOff>26091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17218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9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129412</xdr:rowOff>
    </xdr:from>
    <xdr:to>
      <xdr:col>85</xdr:col>
      <xdr:colOff>127000</xdr:colOff>
      <xdr:row>95</xdr:row>
      <xdr:rowOff>64536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074262"/>
          <a:ext cx="838200" cy="27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84472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37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129412</xdr:rowOff>
    </xdr:from>
    <xdr:to>
      <xdr:col>81</xdr:col>
      <xdr:colOff>50800</xdr:colOff>
      <xdr:row>95</xdr:row>
      <xdr:rowOff>127676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074262"/>
          <a:ext cx="889000" cy="34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147521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127676</xdr:rowOff>
    </xdr:from>
    <xdr:to>
      <xdr:col>76</xdr:col>
      <xdr:colOff>114300</xdr:colOff>
      <xdr:row>97</xdr:row>
      <xdr:rowOff>84013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415426"/>
          <a:ext cx="889000" cy="29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127016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0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84013</xdr:rowOff>
    </xdr:from>
    <xdr:to>
      <xdr:col>71</xdr:col>
      <xdr:colOff>177800</xdr:colOff>
      <xdr:row>97</xdr:row>
      <xdr:rowOff>120132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14663"/>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13736</xdr:rowOff>
    </xdr:from>
    <xdr:to>
      <xdr:col>85</xdr:col>
      <xdr:colOff>177800</xdr:colOff>
      <xdr:row>95</xdr:row>
      <xdr:rowOff>115336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3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36613</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1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78612</xdr:rowOff>
    </xdr:from>
    <xdr:to>
      <xdr:col>81</xdr:col>
      <xdr:colOff>101600</xdr:colOff>
      <xdr:row>94</xdr:row>
      <xdr:rowOff>8762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02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25289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579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76876</xdr:rowOff>
    </xdr:from>
    <xdr:to>
      <xdr:col>76</xdr:col>
      <xdr:colOff>165100</xdr:colOff>
      <xdr:row>96</xdr:row>
      <xdr:rowOff>7026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36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169603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5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33213</xdr:rowOff>
    </xdr:from>
    <xdr:to>
      <xdr:col>72</xdr:col>
      <xdr:colOff>38100</xdr:colOff>
      <xdr:row>97</xdr:row>
      <xdr:rowOff>134813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6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125940</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75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69332</xdr:rowOff>
    </xdr:from>
    <xdr:to>
      <xdr:col>67</xdr:col>
      <xdr:colOff>101600</xdr:colOff>
      <xdr:row>97</xdr:row>
      <xdr:rowOff>170932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6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162059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7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30505</xdr:rowOff>
    </xdr:from>
    <xdr:to>
      <xdr:col>116</xdr:col>
      <xdr:colOff>63500</xdr:colOff>
      <xdr:row>59</xdr:row>
      <xdr:rowOff>32410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460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47693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4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96342</xdr:rowOff>
    </xdr:from>
    <xdr:to>
      <xdr:col>111</xdr:col>
      <xdr:colOff>177800</xdr:colOff>
      <xdr:row>59</xdr:row>
      <xdr:rowOff>30505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040442"/>
          <a:ext cx="8890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131513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5055</xdr:rowOff>
    </xdr:from>
    <xdr:to>
      <xdr:col>107</xdr:col>
      <xdr:colOff>50800</xdr:colOff>
      <xdr:row>58</xdr:row>
      <xdr:rowOff>96342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949155"/>
          <a:ext cx="889000" cy="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97070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5055</xdr:rowOff>
    </xdr:from>
    <xdr:to>
      <xdr:col>102</xdr:col>
      <xdr:colOff>114300</xdr:colOff>
      <xdr:row>58</xdr:row>
      <xdr:rowOff>168428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949155"/>
          <a:ext cx="889000" cy="16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130294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97070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153060</xdr:rowOff>
    </xdr:from>
    <xdr:to>
      <xdr:col>116</xdr:col>
      <xdr:colOff>114300</xdr:colOff>
      <xdr:row>59</xdr:row>
      <xdr:rowOff>83210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67987</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1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151155</xdr:rowOff>
    </xdr:from>
    <xdr:to>
      <xdr:col>112</xdr:col>
      <xdr:colOff>38100</xdr:colOff>
      <xdr:row>59</xdr:row>
      <xdr:rowOff>81305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72432</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187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45542</xdr:rowOff>
    </xdr:from>
    <xdr:to>
      <xdr:col>107</xdr:col>
      <xdr:colOff>101600</xdr:colOff>
      <xdr:row>58</xdr:row>
      <xdr:rowOff>147142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9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138269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8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125705</xdr:rowOff>
    </xdr:from>
    <xdr:to>
      <xdr:col>102</xdr:col>
      <xdr:colOff>165100</xdr:colOff>
      <xdr:row>58</xdr:row>
      <xdr:rowOff>55855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8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46982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99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117628</xdr:rowOff>
    </xdr:from>
    <xdr:to>
      <xdr:col>98</xdr:col>
      <xdr:colOff>38100</xdr:colOff>
      <xdr:row>59</xdr:row>
      <xdr:rowOff>47778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38905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154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166767</xdr:rowOff>
    </xdr:from>
    <xdr:to>
      <xdr:col>116</xdr:col>
      <xdr:colOff>63500</xdr:colOff>
      <xdr:row>74</xdr:row>
      <xdr:rowOff>47894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682617"/>
          <a:ext cx="8382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125209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1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47894</xdr:rowOff>
    </xdr:from>
    <xdr:to>
      <xdr:col>111</xdr:col>
      <xdr:colOff>177800</xdr:colOff>
      <xdr:row>74</xdr:row>
      <xdr:rowOff>81864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735194"/>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149852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81864</xdr:rowOff>
    </xdr:from>
    <xdr:to>
      <xdr:col>107</xdr:col>
      <xdr:colOff>50800</xdr:colOff>
      <xdr:row>74</xdr:row>
      <xdr:rowOff>158308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769164"/>
          <a:ext cx="889000" cy="7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158308</xdr:rowOff>
    </xdr:from>
    <xdr:to>
      <xdr:col>102</xdr:col>
      <xdr:colOff>114300</xdr:colOff>
      <xdr:row>75</xdr:row>
      <xdr:rowOff>23297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45608"/>
          <a:ext cx="8890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23984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119128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115967</xdr:rowOff>
    </xdr:from>
    <xdr:to>
      <xdr:col>116</xdr:col>
      <xdr:colOff>114300</xdr:colOff>
      <xdr:row>74</xdr:row>
      <xdr:rowOff>46117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63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138844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48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168544</xdr:rowOff>
    </xdr:from>
    <xdr:to>
      <xdr:col>112</xdr:col>
      <xdr:colOff>38100</xdr:colOff>
      <xdr:row>74</xdr:row>
      <xdr:rowOff>98694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6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115221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45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31064</xdr:rowOff>
    </xdr:from>
    <xdr:to>
      <xdr:col>107</xdr:col>
      <xdr:colOff>101600</xdr:colOff>
      <xdr:row>74</xdr:row>
      <xdr:rowOff>132664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149191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49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107508</xdr:rowOff>
    </xdr:from>
    <xdr:to>
      <xdr:col>102</xdr:col>
      <xdr:colOff>165100</xdr:colOff>
      <xdr:row>75</xdr:row>
      <xdr:rowOff>37658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9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54185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143947</xdr:rowOff>
    </xdr:from>
    <xdr:to>
      <xdr:col>98</xdr:col>
      <xdr:colOff>38100</xdr:colOff>
      <xdr:row>75</xdr:row>
      <xdr:rowOff>74097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90624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人件費については、令和</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年人事院勧告で給料月額及び期末勤勉手当の支給月数が引き上げられ、本市においても人事院勧告に準じた改正を行ったため、昨年度と比較して増加している。今後も社会情勢や財政状況を鑑みながら職員数、給与の適正化を図り、総人件費の抑制に努める。</a:t>
          </a:r>
          <a:endParaRPr kumimoji="1" lang="en-US" altLang="ja-JP" sz="1100">
            <a:solidFill>
              <a:schemeClr val="dk1"/>
            </a:solidFill>
            <a:effectLst/>
            <a:latin typeface="+mn-ea"/>
            <a:ea typeface="+mn-ea"/>
            <a:cs typeface="+mn-cs"/>
          </a:endParaRPr>
        </a:p>
        <a:p>
          <a:r>
            <a:rPr kumimoji="1" lang="ja-JP" altLang="en-US" sz="1100">
              <a:latin typeface="+mn-ea"/>
              <a:ea typeface="+mn-ea"/>
            </a:rPr>
            <a:t>　物件費については、委託料が新型コロナウイルスワクチン接種事業の減などにより、約</a:t>
          </a:r>
          <a:r>
            <a:rPr kumimoji="1" lang="en-US" altLang="ja-JP" sz="1100">
              <a:latin typeface="+mn-ea"/>
              <a:ea typeface="+mn-ea"/>
            </a:rPr>
            <a:t>6.8</a:t>
          </a:r>
          <a:r>
            <a:rPr kumimoji="1" lang="ja-JP" altLang="en-US" sz="1100">
              <a:latin typeface="+mn-ea"/>
              <a:ea typeface="+mn-ea"/>
            </a:rPr>
            <a:t>億円減少したため、住民</a:t>
          </a:r>
          <a:r>
            <a:rPr kumimoji="1" lang="en-US" altLang="ja-JP" sz="1100">
              <a:latin typeface="+mn-ea"/>
              <a:ea typeface="+mn-ea"/>
            </a:rPr>
            <a:t>1</a:t>
          </a:r>
          <a:r>
            <a:rPr kumimoji="1" lang="ja-JP" altLang="en-US" sz="1100">
              <a:latin typeface="+mn-ea"/>
              <a:ea typeface="+mn-ea"/>
            </a:rPr>
            <a:t>人あたりの決算額は前年度と比べて</a:t>
          </a:r>
          <a:r>
            <a:rPr kumimoji="1" lang="en-US" altLang="ja-JP" sz="1100">
              <a:latin typeface="+mn-ea"/>
              <a:ea typeface="+mn-ea"/>
            </a:rPr>
            <a:t>2,974</a:t>
          </a:r>
          <a:r>
            <a:rPr kumimoji="1" lang="ja-JP" altLang="en-US" sz="1100">
              <a:latin typeface="+mn-ea"/>
              <a:ea typeface="+mn-ea"/>
            </a:rPr>
            <a:t>円の減となった。</a:t>
          </a:r>
        </a:p>
        <a:p>
          <a:r>
            <a:rPr kumimoji="1" lang="ja-JP" altLang="en-US" sz="1100">
              <a:latin typeface="+mn-ea"/>
              <a:ea typeface="+mn-ea"/>
            </a:rPr>
            <a:t>　扶助費については、物価高騰等に伴う価格高騰緊急支援給付金給付事業などにより、約</a:t>
          </a:r>
          <a:r>
            <a:rPr kumimoji="1" lang="en-US" altLang="ja-JP" sz="1100">
              <a:latin typeface="+mn-ea"/>
              <a:ea typeface="+mn-ea"/>
            </a:rPr>
            <a:t>22.1</a:t>
          </a:r>
          <a:r>
            <a:rPr kumimoji="1" lang="ja-JP" altLang="en-US" sz="1100">
              <a:latin typeface="+mn-ea"/>
              <a:ea typeface="+mn-ea"/>
            </a:rPr>
            <a:t>億円と大幅な増となったため、住民</a:t>
          </a:r>
          <a:r>
            <a:rPr kumimoji="1" lang="en-US" altLang="ja-JP" sz="1100">
              <a:latin typeface="+mn-ea"/>
              <a:ea typeface="+mn-ea"/>
            </a:rPr>
            <a:t>1</a:t>
          </a:r>
          <a:r>
            <a:rPr kumimoji="1" lang="ja-JP" altLang="en-US" sz="1100">
              <a:latin typeface="+mn-ea"/>
              <a:ea typeface="+mn-ea"/>
            </a:rPr>
            <a:t>人あたりの決算額は前年度と比べて</a:t>
          </a:r>
          <a:r>
            <a:rPr kumimoji="1" lang="en-US" altLang="ja-JP" sz="1100">
              <a:latin typeface="+mn-ea"/>
              <a:ea typeface="+mn-ea"/>
            </a:rPr>
            <a:t>10,516</a:t>
          </a:r>
          <a:r>
            <a:rPr kumimoji="1" lang="ja-JP" altLang="en-US" sz="1100">
              <a:latin typeface="+mn-ea"/>
              <a:ea typeface="+mn-ea"/>
            </a:rPr>
            <a:t>円の増となった。</a:t>
          </a:r>
        </a:p>
        <a:p>
          <a:r>
            <a:rPr kumimoji="1" lang="ja-JP" altLang="en-US" sz="1100">
              <a:latin typeface="+mn-ea"/>
              <a:ea typeface="+mn-ea"/>
            </a:rPr>
            <a:t>　普通建設事業費については、新ごみ処理施設整備事業の工事費などにより約</a:t>
          </a:r>
          <a:r>
            <a:rPr kumimoji="1" lang="en-US" altLang="ja-JP" sz="1100">
              <a:latin typeface="+mn-ea"/>
              <a:ea typeface="+mn-ea"/>
            </a:rPr>
            <a:t>23.8</a:t>
          </a:r>
          <a:r>
            <a:rPr kumimoji="1" lang="ja-JP" altLang="en-US" sz="1100">
              <a:latin typeface="+mn-ea"/>
              <a:ea typeface="+mn-ea"/>
            </a:rPr>
            <a:t>億円増加したため、住民</a:t>
          </a:r>
          <a:r>
            <a:rPr kumimoji="1" lang="en-US" altLang="ja-JP" sz="1100">
              <a:latin typeface="+mn-ea"/>
              <a:ea typeface="+mn-ea"/>
            </a:rPr>
            <a:t>1</a:t>
          </a:r>
          <a:r>
            <a:rPr kumimoji="1" lang="ja-JP" altLang="en-US" sz="1100">
              <a:latin typeface="+mn-ea"/>
              <a:ea typeface="+mn-ea"/>
            </a:rPr>
            <a:t>人あたりの決算額は前年度と比べて</a:t>
          </a:r>
          <a:r>
            <a:rPr kumimoji="1" lang="en-US" altLang="ja-JP" sz="1100">
              <a:latin typeface="+mn-ea"/>
              <a:ea typeface="+mn-ea"/>
            </a:rPr>
            <a:t>10,649</a:t>
          </a:r>
          <a:r>
            <a:rPr kumimoji="1" lang="ja-JP" altLang="en-US" sz="1100">
              <a:latin typeface="+mn-ea"/>
              <a:ea typeface="+mn-ea"/>
            </a:rPr>
            <a:t>円の増となった。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228,934
225,688
101.80
93,169,972
91,631,804
1,205,135
47,712,448
70,464,470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156845</xdr:rowOff>
    </xdr:from>
    <xdr:to>
      <xdr:col>24</xdr:col>
      <xdr:colOff>63500</xdr:colOff>
      <xdr:row>36</xdr:row>
      <xdr:rowOff>8255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814695"/>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69691</xdr:rowOff>
    </xdr:from>
    <xdr:to>
      <xdr:col>19</xdr:col>
      <xdr:colOff>177800</xdr:colOff>
      <xdr:row>36</xdr:row>
      <xdr:rowOff>8255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6070441"/>
          <a:ext cx="889000" cy="1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67010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59690</xdr:rowOff>
    </xdr:from>
    <xdr:to>
      <xdr:col>15</xdr:col>
      <xdr:colOff>50800</xdr:colOff>
      <xdr:row>35</xdr:row>
      <xdr:rowOff>69691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060440"/>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165417</xdr:rowOff>
    </xdr:from>
    <xdr:to>
      <xdr:col>10</xdr:col>
      <xdr:colOff>114300</xdr:colOff>
      <xdr:row>35</xdr:row>
      <xdr:rowOff>59690</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5994717"/>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106045</xdr:rowOff>
    </xdr:from>
    <xdr:to>
      <xdr:col>24</xdr:col>
      <xdr:colOff>114300</xdr:colOff>
      <xdr:row>34</xdr:row>
      <xdr:rowOff>36195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128922</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61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128905</xdr:rowOff>
    </xdr:from>
    <xdr:to>
      <xdr:col>20</xdr:col>
      <xdr:colOff>38100</xdr:colOff>
      <xdr:row>36</xdr:row>
      <xdr:rowOff>59055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50182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622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18891</xdr:rowOff>
    </xdr:from>
    <xdr:to>
      <xdr:col>15</xdr:col>
      <xdr:colOff>101600</xdr:colOff>
      <xdr:row>35</xdr:row>
      <xdr:rowOff>120491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0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137018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79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8890</xdr:rowOff>
    </xdr:from>
    <xdr:to>
      <xdr:col>10</xdr:col>
      <xdr:colOff>165100</xdr:colOff>
      <xdr:row>35</xdr:row>
      <xdr:rowOff>110490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127017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114617</xdr:rowOff>
    </xdr:from>
    <xdr:to>
      <xdr:col>6</xdr:col>
      <xdr:colOff>38100</xdr:colOff>
      <xdr:row>35</xdr:row>
      <xdr:rowOff>44767</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61294</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71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155499</xdr:rowOff>
    </xdr:from>
    <xdr:to>
      <xdr:col>24</xdr:col>
      <xdr:colOff>63500</xdr:colOff>
      <xdr:row>58</xdr:row>
      <xdr:rowOff>54572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928149"/>
          <a:ext cx="8382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167226</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155499</xdr:rowOff>
    </xdr:from>
    <xdr:to>
      <xdr:col>19</xdr:col>
      <xdr:colOff>177800</xdr:colOff>
      <xdr:row>58</xdr:row>
      <xdr:rowOff>68796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928149"/>
          <a:ext cx="889000" cy="8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63161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81038</xdr:rowOff>
    </xdr:from>
    <xdr:to>
      <xdr:col>15</xdr:col>
      <xdr:colOff>50800</xdr:colOff>
      <xdr:row>58</xdr:row>
      <xdr:rowOff>68796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824988"/>
          <a:ext cx="889000" cy="11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101122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81038</xdr:rowOff>
    </xdr:from>
    <xdr:to>
      <xdr:col>10</xdr:col>
      <xdr:colOff>114300</xdr:colOff>
      <xdr:row>58</xdr:row>
      <xdr:rowOff>77762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824988"/>
          <a:ext cx="889000" cy="119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140352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3772</xdr:rowOff>
    </xdr:from>
    <xdr:to>
      <xdr:col>24</xdr:col>
      <xdr:colOff>114300</xdr:colOff>
      <xdr:row>58</xdr:row>
      <xdr:rowOff>105372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9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153649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104699</xdr:rowOff>
    </xdr:from>
    <xdr:to>
      <xdr:col>20</xdr:col>
      <xdr:colOff>38100</xdr:colOff>
      <xdr:row>58</xdr:row>
      <xdr:rowOff>34849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51376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65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17996</xdr:rowOff>
    </xdr:from>
    <xdr:to>
      <xdr:col>15</xdr:col>
      <xdr:colOff>101600</xdr:colOff>
      <xdr:row>58</xdr:row>
      <xdr:rowOff>119596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9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110723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05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30238</xdr:rowOff>
    </xdr:from>
    <xdr:to>
      <xdr:col>10</xdr:col>
      <xdr:colOff>165100</xdr:colOff>
      <xdr:row>51</xdr:row>
      <xdr:rowOff>131838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7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122965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86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26962</xdr:rowOff>
    </xdr:from>
    <xdr:to>
      <xdr:col>6</xdr:col>
      <xdr:colOff>38100</xdr:colOff>
      <xdr:row>58</xdr:row>
      <xdr:rowOff>128562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145089</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74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6769</xdr:rowOff>
    </xdr:from>
    <xdr:to>
      <xdr:col>24</xdr:col>
      <xdr:colOff>63500</xdr:colOff>
      <xdr:row>75</xdr:row>
      <xdr:rowOff>169794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865519"/>
          <a:ext cx="838200" cy="16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133818</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992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61878</xdr:rowOff>
    </xdr:from>
    <xdr:to>
      <xdr:col>19</xdr:col>
      <xdr:colOff>177800</xdr:colOff>
      <xdr:row>75</xdr:row>
      <xdr:rowOff>169794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2920628"/>
          <a:ext cx="889000" cy="10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51275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325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61878</xdr:rowOff>
    </xdr:from>
    <xdr:to>
      <xdr:col>15</xdr:col>
      <xdr:colOff>50800</xdr:colOff>
      <xdr:row>77</xdr:row>
      <xdr:rowOff>160127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2920628"/>
          <a:ext cx="889000" cy="4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124705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160127</xdr:rowOff>
    </xdr:from>
    <xdr:to>
      <xdr:col>10</xdr:col>
      <xdr:colOff>114300</xdr:colOff>
      <xdr:row>78</xdr:row>
      <xdr:rowOff>21301</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361777"/>
          <a:ext cx="889000" cy="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67017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127419</xdr:rowOff>
    </xdr:from>
    <xdr:to>
      <xdr:col>24</xdr:col>
      <xdr:colOff>114300</xdr:colOff>
      <xdr:row>75</xdr:row>
      <xdr:rowOff>57569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8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150296</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66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118994</xdr:rowOff>
    </xdr:from>
    <xdr:to>
      <xdr:col>20</xdr:col>
      <xdr:colOff>38100</xdr:colOff>
      <xdr:row>76</xdr:row>
      <xdr:rowOff>49144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297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65671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27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11078</xdr:rowOff>
    </xdr:from>
    <xdr:to>
      <xdr:col>15</xdr:col>
      <xdr:colOff>101600</xdr:colOff>
      <xdr:row>75</xdr:row>
      <xdr:rowOff>112678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286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129205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264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109327</xdr:rowOff>
    </xdr:from>
    <xdr:to>
      <xdr:col>10</xdr:col>
      <xdr:colOff>165100</xdr:colOff>
      <xdr:row>78</xdr:row>
      <xdr:rowOff>39477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3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56004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0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141951</xdr:rowOff>
    </xdr:from>
    <xdr:to>
      <xdr:col>6</xdr:col>
      <xdr:colOff>38100</xdr:colOff>
      <xdr:row>78</xdr:row>
      <xdr:rowOff>72101</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3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88628</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11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64643</xdr:rowOff>
    </xdr:from>
    <xdr:to>
      <xdr:col>24</xdr:col>
      <xdr:colOff>63500</xdr:colOff>
      <xdr:row>96</xdr:row>
      <xdr:rowOff>160959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180943"/>
          <a:ext cx="838200" cy="43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71899</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531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169227</xdr:rowOff>
    </xdr:from>
    <xdr:to>
      <xdr:col>19</xdr:col>
      <xdr:colOff>177800</xdr:colOff>
      <xdr:row>96</xdr:row>
      <xdr:rowOff>160959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456977"/>
          <a:ext cx="889000" cy="1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3458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2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169227</xdr:rowOff>
    </xdr:from>
    <xdr:to>
      <xdr:col>15</xdr:col>
      <xdr:colOff>50800</xdr:colOff>
      <xdr:row>98</xdr:row>
      <xdr:rowOff>36677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456977"/>
          <a:ext cx="889000" cy="38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166730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36677</xdr:rowOff>
    </xdr:from>
    <xdr:to>
      <xdr:col>10</xdr:col>
      <xdr:colOff>114300</xdr:colOff>
      <xdr:row>99</xdr:row>
      <xdr:rowOff>96038</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838777"/>
          <a:ext cx="889000" cy="2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93615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65219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13843</xdr:rowOff>
    </xdr:from>
    <xdr:to>
      <xdr:col>24</xdr:col>
      <xdr:colOff>114300</xdr:colOff>
      <xdr:row>94</xdr:row>
      <xdr:rowOff>115443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1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36720</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598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110159</xdr:rowOff>
    </xdr:from>
    <xdr:to>
      <xdr:col>20</xdr:col>
      <xdr:colOff>38100</xdr:colOff>
      <xdr:row>97</xdr:row>
      <xdr:rowOff>40309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5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31436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118427</xdr:rowOff>
    </xdr:from>
    <xdr:to>
      <xdr:col>15</xdr:col>
      <xdr:colOff>101600</xdr:colOff>
      <xdr:row>96</xdr:row>
      <xdr:rowOff>48577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4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65104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1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157327</xdr:rowOff>
    </xdr:from>
    <xdr:to>
      <xdr:col>10</xdr:col>
      <xdr:colOff>165100</xdr:colOff>
      <xdr:row>98</xdr:row>
      <xdr:rowOff>87477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8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104004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56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45238</xdr:rowOff>
    </xdr:from>
    <xdr:to>
      <xdr:col>6</xdr:col>
      <xdr:colOff>38100</xdr:colOff>
      <xdr:row>99</xdr:row>
      <xdr:rowOff>146838</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70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137965</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711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165100</xdr:rowOff>
    </xdr:from>
    <xdr:to>
      <xdr:col>55</xdr:col>
      <xdr:colOff>0</xdr:colOff>
      <xdr:row>37</xdr:row>
      <xdr:rowOff>45720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337300"/>
          <a:ext cx="8382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125747</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5783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111760</xdr:rowOff>
    </xdr:from>
    <xdr:to>
      <xdr:col>50</xdr:col>
      <xdr:colOff>114300</xdr:colOff>
      <xdr:row>36</xdr:row>
      <xdr:rowOff>165100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283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17797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5675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111760</xdr:rowOff>
    </xdr:from>
    <xdr:to>
      <xdr:col>45</xdr:col>
      <xdr:colOff>177800</xdr:colOff>
      <xdr:row>36</xdr:row>
      <xdr:rowOff>137160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2839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12717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137160</xdr:rowOff>
    </xdr:from>
    <xdr:to>
      <xdr:col>41</xdr:col>
      <xdr:colOff>50800</xdr:colOff>
      <xdr:row>37</xdr:row>
      <xdr:rowOff>3810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309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149877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116857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166370</xdr:rowOff>
    </xdr:from>
    <xdr:to>
      <xdr:col>55</xdr:col>
      <xdr:colOff>50800</xdr:colOff>
      <xdr:row>37</xdr:row>
      <xdr:rowOff>96520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144797</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31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114300</xdr:rowOff>
    </xdr:from>
    <xdr:to>
      <xdr:col>50</xdr:col>
      <xdr:colOff>165100</xdr:colOff>
      <xdr:row>37</xdr:row>
      <xdr:rowOff>44450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35577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60960</xdr:rowOff>
    </xdr:from>
    <xdr:to>
      <xdr:col>46</xdr:col>
      <xdr:colOff>38100</xdr:colOff>
      <xdr:row>36</xdr:row>
      <xdr:rowOff>162560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153687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86360</xdr:rowOff>
    </xdr:from>
    <xdr:to>
      <xdr:col>41</xdr:col>
      <xdr:colOff>101600</xdr:colOff>
      <xdr:row>37</xdr:row>
      <xdr:rowOff>16510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7637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351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124460</xdr:rowOff>
    </xdr:from>
    <xdr:to>
      <xdr:col>36</xdr:col>
      <xdr:colOff>165100</xdr:colOff>
      <xdr:row>37</xdr:row>
      <xdr:rowOff>54610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45737</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38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89865</xdr:rowOff>
    </xdr:from>
    <xdr:to>
      <xdr:col>55</xdr:col>
      <xdr:colOff>0</xdr:colOff>
      <xdr:row>58</xdr:row>
      <xdr:rowOff>92334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033965"/>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42329</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4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86664</xdr:rowOff>
    </xdr:from>
    <xdr:to>
      <xdr:col>50</xdr:col>
      <xdr:colOff>114300</xdr:colOff>
      <xdr:row>58</xdr:row>
      <xdr:rowOff>89865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030764"/>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81042</xdr:rowOff>
    </xdr:from>
    <xdr:to>
      <xdr:col>45</xdr:col>
      <xdr:colOff>177800</xdr:colOff>
      <xdr:row>58</xdr:row>
      <xdr:rowOff>86664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25142"/>
          <a:ext cx="889000" cy="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159158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81042</xdr:rowOff>
    </xdr:from>
    <xdr:to>
      <xdr:col>41</xdr:col>
      <xdr:colOff>50800</xdr:colOff>
      <xdr:row>58</xdr:row>
      <xdr:rowOff>88402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10025142"/>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41534</xdr:rowOff>
    </xdr:from>
    <xdr:to>
      <xdr:col>55</xdr:col>
      <xdr:colOff>50800</xdr:colOff>
      <xdr:row>58</xdr:row>
      <xdr:rowOff>143134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8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127911</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0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39065</xdr:rowOff>
    </xdr:from>
    <xdr:to>
      <xdr:col>50</xdr:col>
      <xdr:colOff>165100</xdr:colOff>
      <xdr:row>58</xdr:row>
      <xdr:rowOff>140665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131792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07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35864</xdr:rowOff>
    </xdr:from>
    <xdr:to>
      <xdr:col>46</xdr:col>
      <xdr:colOff>38100</xdr:colOff>
      <xdr:row>58</xdr:row>
      <xdr:rowOff>137464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128591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30242</xdr:rowOff>
    </xdr:from>
    <xdr:to>
      <xdr:col>41</xdr:col>
      <xdr:colOff>101600</xdr:colOff>
      <xdr:row>58</xdr:row>
      <xdr:rowOff>131842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122969</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06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37602</xdr:rowOff>
    </xdr:from>
    <xdr:to>
      <xdr:col>36</xdr:col>
      <xdr:colOff>165100</xdr:colOff>
      <xdr:row>58</xdr:row>
      <xdr:rowOff>139202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8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130329</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160365</xdr:rowOff>
    </xdr:from>
    <xdr:to>
      <xdr:col>55</xdr:col>
      <xdr:colOff>0</xdr:colOff>
      <xdr:row>78</xdr:row>
      <xdr:rowOff>36875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62015"/>
          <a:ext cx="838200" cy="4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9136</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86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138009</xdr:rowOff>
    </xdr:from>
    <xdr:to>
      <xdr:col>50</xdr:col>
      <xdr:colOff>114300</xdr:colOff>
      <xdr:row>77</xdr:row>
      <xdr:rowOff>160365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39659"/>
          <a:ext cx="889000" cy="2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53316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7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138009</xdr:rowOff>
    </xdr:from>
    <xdr:to>
      <xdr:col>45</xdr:col>
      <xdr:colOff>177800</xdr:colOff>
      <xdr:row>77</xdr:row>
      <xdr:rowOff>141255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39659"/>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74439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7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141255</xdr:rowOff>
    </xdr:from>
    <xdr:to>
      <xdr:col>41</xdr:col>
      <xdr:colOff>50800</xdr:colOff>
      <xdr:row>78</xdr:row>
      <xdr:rowOff>9672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42905"/>
          <a:ext cx="889000" cy="3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87972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8785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286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157525</xdr:rowOff>
    </xdr:from>
    <xdr:to>
      <xdr:col>55</xdr:col>
      <xdr:colOff>50800</xdr:colOff>
      <xdr:row>78</xdr:row>
      <xdr:rowOff>87675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72452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7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109565</xdr:rowOff>
    </xdr:from>
    <xdr:to>
      <xdr:col>50</xdr:col>
      <xdr:colOff>165100</xdr:colOff>
      <xdr:row>78</xdr:row>
      <xdr:rowOff>39715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30842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0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87209</xdr:rowOff>
    </xdr:from>
    <xdr:to>
      <xdr:col>46</xdr:col>
      <xdr:colOff>38100</xdr:colOff>
      <xdr:row>78</xdr:row>
      <xdr:rowOff>17359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8486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38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90455</xdr:rowOff>
    </xdr:from>
    <xdr:to>
      <xdr:col>41</xdr:col>
      <xdr:colOff>101600</xdr:colOff>
      <xdr:row>78</xdr:row>
      <xdr:rowOff>20605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11732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38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130322</xdr:rowOff>
    </xdr:from>
    <xdr:to>
      <xdr:col>36</xdr:col>
      <xdr:colOff>165100</xdr:colOff>
      <xdr:row>78</xdr:row>
      <xdr:rowOff>60472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3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51599</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2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112427</xdr:rowOff>
    </xdr:from>
    <xdr:to>
      <xdr:col>55</xdr:col>
      <xdr:colOff>0</xdr:colOff>
      <xdr:row>97</xdr:row>
      <xdr:rowOff>77178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71627"/>
          <a:ext cx="838200" cy="13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112427</xdr:rowOff>
    </xdr:from>
    <xdr:to>
      <xdr:col>50</xdr:col>
      <xdr:colOff>114300</xdr:colOff>
      <xdr:row>97</xdr:row>
      <xdr:rowOff>74230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71627"/>
          <a:ext cx="889000" cy="13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74230</xdr:rowOff>
    </xdr:from>
    <xdr:to>
      <xdr:col>45</xdr:col>
      <xdr:colOff>177800</xdr:colOff>
      <xdr:row>97</xdr:row>
      <xdr:rowOff>133048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04880"/>
          <a:ext cx="889000" cy="5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49339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109891</xdr:rowOff>
    </xdr:from>
    <xdr:to>
      <xdr:col>41</xdr:col>
      <xdr:colOff>50800</xdr:colOff>
      <xdr:row>97</xdr:row>
      <xdr:rowOff>133048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40541"/>
          <a:ext cx="889000" cy="2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26378</xdr:rowOff>
    </xdr:from>
    <xdr:to>
      <xdr:col>55</xdr:col>
      <xdr:colOff>50800</xdr:colOff>
      <xdr:row>97</xdr:row>
      <xdr:rowOff>127978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4805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3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61627</xdr:rowOff>
    </xdr:from>
    <xdr:to>
      <xdr:col>50</xdr:col>
      <xdr:colOff>165100</xdr:colOff>
      <xdr:row>96</xdr:row>
      <xdr:rowOff>163227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23430</xdr:rowOff>
    </xdr:from>
    <xdr:to>
      <xdr:col>46</xdr:col>
      <xdr:colOff>38100</xdr:colOff>
      <xdr:row>97</xdr:row>
      <xdr:rowOff>125030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5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116157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82248</xdr:rowOff>
    </xdr:from>
    <xdr:to>
      <xdr:col>41</xdr:col>
      <xdr:colOff>101600</xdr:colOff>
      <xdr:row>98</xdr:row>
      <xdr:rowOff>12398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1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3525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0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59091</xdr:rowOff>
    </xdr:from>
    <xdr:to>
      <xdr:col>36</xdr:col>
      <xdr:colOff>165100</xdr:colOff>
      <xdr:row>97</xdr:row>
      <xdr:rowOff>160691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8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151818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45242</xdr:rowOff>
    </xdr:from>
    <xdr:to>
      <xdr:col>85</xdr:col>
      <xdr:colOff>127000</xdr:colOff>
      <xdr:row>38</xdr:row>
      <xdr:rowOff>116932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60342"/>
          <a:ext cx="838200" cy="7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11467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1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156068</xdr:rowOff>
    </xdr:from>
    <xdr:to>
      <xdr:col>81</xdr:col>
      <xdr:colOff>50800</xdr:colOff>
      <xdr:row>38</xdr:row>
      <xdr:rowOff>116932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56818"/>
          <a:ext cx="889000" cy="47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31279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156068</xdr:rowOff>
    </xdr:from>
    <xdr:to>
      <xdr:col>76</xdr:col>
      <xdr:colOff>114300</xdr:colOff>
      <xdr:row>38</xdr:row>
      <xdr:rowOff>19182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156818"/>
          <a:ext cx="889000" cy="37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170837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19182</xdr:rowOff>
    </xdr:from>
    <xdr:to>
      <xdr:col>71</xdr:col>
      <xdr:colOff>177800</xdr:colOff>
      <xdr:row>38</xdr:row>
      <xdr:rowOff>72675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34282"/>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36217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43898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165892</xdr:rowOff>
    </xdr:from>
    <xdr:to>
      <xdr:col>85</xdr:col>
      <xdr:colOff>177800</xdr:colOff>
      <xdr:row>38</xdr:row>
      <xdr:rowOff>96042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0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80820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66132</xdr:rowOff>
    </xdr:from>
    <xdr:to>
      <xdr:col>81</xdr:col>
      <xdr:colOff>101600</xdr:colOff>
      <xdr:row>38</xdr:row>
      <xdr:rowOff>167732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158859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7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105268</xdr:rowOff>
    </xdr:from>
    <xdr:to>
      <xdr:col>76</xdr:col>
      <xdr:colOff>165100</xdr:colOff>
      <xdr:row>36</xdr:row>
      <xdr:rowOff>35418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0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51945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8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139832</xdr:rowOff>
    </xdr:from>
    <xdr:to>
      <xdr:col>72</xdr:col>
      <xdr:colOff>38100</xdr:colOff>
      <xdr:row>38</xdr:row>
      <xdr:rowOff>69982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8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61109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21875</xdr:rowOff>
    </xdr:from>
    <xdr:to>
      <xdr:col>67</xdr:col>
      <xdr:colOff>101600</xdr:colOff>
      <xdr:row>38</xdr:row>
      <xdr:rowOff>123475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114602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2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170980</xdr:rowOff>
    </xdr:from>
    <xdr:to>
      <xdr:col>85</xdr:col>
      <xdr:colOff>127000</xdr:colOff>
      <xdr:row>57</xdr:row>
      <xdr:rowOff>30658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72180"/>
          <a:ext cx="8382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118463</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25133</xdr:rowOff>
    </xdr:from>
    <xdr:to>
      <xdr:col>81</xdr:col>
      <xdr:colOff>50800</xdr:colOff>
      <xdr:row>57</xdr:row>
      <xdr:rowOff>30658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797783"/>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41539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25133</xdr:rowOff>
    </xdr:from>
    <xdr:to>
      <xdr:col>76</xdr:col>
      <xdr:colOff>114300</xdr:colOff>
      <xdr:row>57</xdr:row>
      <xdr:rowOff>57271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797783"/>
          <a:ext cx="889000" cy="3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164851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57271</xdr:rowOff>
    </xdr:from>
    <xdr:to>
      <xdr:col>71</xdr:col>
      <xdr:colOff>177800</xdr:colOff>
      <xdr:row>57</xdr:row>
      <xdr:rowOff>84836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29921"/>
          <a:ext cx="8890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135894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120180</xdr:rowOff>
    </xdr:from>
    <xdr:to>
      <xdr:col>85</xdr:col>
      <xdr:colOff>177800</xdr:colOff>
      <xdr:row>57</xdr:row>
      <xdr:rowOff>50330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98607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9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151308</xdr:rowOff>
    </xdr:from>
    <xdr:to>
      <xdr:col>81</xdr:col>
      <xdr:colOff>101600</xdr:colOff>
      <xdr:row>57</xdr:row>
      <xdr:rowOff>81458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72585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8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145783</xdr:rowOff>
    </xdr:from>
    <xdr:to>
      <xdr:col>76</xdr:col>
      <xdr:colOff>165100</xdr:colOff>
      <xdr:row>57</xdr:row>
      <xdr:rowOff>75933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4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67060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3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6471</xdr:rowOff>
    </xdr:from>
    <xdr:to>
      <xdr:col>72</xdr:col>
      <xdr:colOff>38100</xdr:colOff>
      <xdr:row>57</xdr:row>
      <xdr:rowOff>108071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7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99198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8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34036</xdr:rowOff>
    </xdr:from>
    <xdr:to>
      <xdr:col>67</xdr:col>
      <xdr:colOff>101600</xdr:colOff>
      <xdr:row>57</xdr:row>
      <xdr:rowOff>135636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0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126763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9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59004</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32104"/>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8204</xdr:rowOff>
    </xdr:from>
    <xdr:to>
      <xdr:col>67</xdr:col>
      <xdr:colOff>101600</xdr:colOff>
      <xdr:row>78</xdr:row>
      <xdr:rowOff>109804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100931</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474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82252</xdr:rowOff>
    </xdr:from>
    <xdr:to>
      <xdr:col>85</xdr:col>
      <xdr:colOff>127000</xdr:colOff>
      <xdr:row>97</xdr:row>
      <xdr:rowOff>99535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12902"/>
          <a:ext cx="8382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99535</xdr:rowOff>
    </xdr:from>
    <xdr:to>
      <xdr:col>81</xdr:col>
      <xdr:colOff>50800</xdr:colOff>
      <xdr:row>97</xdr:row>
      <xdr:rowOff>110234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30185"/>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110234</xdr:rowOff>
    </xdr:from>
    <xdr:to>
      <xdr:col>76</xdr:col>
      <xdr:colOff>114300</xdr:colOff>
      <xdr:row>97</xdr:row>
      <xdr:rowOff>143587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40884"/>
          <a:ext cx="8890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148917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143587</xdr:rowOff>
    </xdr:from>
    <xdr:to>
      <xdr:col>71</xdr:col>
      <xdr:colOff>177800</xdr:colOff>
      <xdr:row>97</xdr:row>
      <xdr:rowOff>146741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74237"/>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165719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15003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31452</xdr:rowOff>
    </xdr:from>
    <xdr:to>
      <xdr:col>85</xdr:col>
      <xdr:colOff>177800</xdr:colOff>
      <xdr:row>97</xdr:row>
      <xdr:rowOff>133052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9879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4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48735</xdr:rowOff>
    </xdr:from>
    <xdr:to>
      <xdr:col>81</xdr:col>
      <xdr:colOff>101600</xdr:colOff>
      <xdr:row>97</xdr:row>
      <xdr:rowOff>150335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7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141462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59434</xdr:rowOff>
    </xdr:from>
    <xdr:to>
      <xdr:col>76</xdr:col>
      <xdr:colOff>165100</xdr:colOff>
      <xdr:row>97</xdr:row>
      <xdr:rowOff>161034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152161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92787</xdr:rowOff>
    </xdr:from>
    <xdr:to>
      <xdr:col>72</xdr:col>
      <xdr:colOff>38100</xdr:colOff>
      <xdr:row>98</xdr:row>
      <xdr:rowOff>22937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14064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1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95941</xdr:rowOff>
    </xdr:from>
    <xdr:to>
      <xdr:col>67</xdr:col>
      <xdr:colOff>101600</xdr:colOff>
      <xdr:row>98</xdr:row>
      <xdr:rowOff>26091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17218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1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52832</xdr:rowOff>
    </xdr:from>
    <xdr:to>
      <xdr:col>116</xdr:col>
      <xdr:colOff>63500</xdr:colOff>
      <xdr:row>30</xdr:row>
      <xdr:rowOff>64262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519633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115333</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58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64262</xdr:rowOff>
    </xdr:from>
    <xdr:to>
      <xdr:col>111</xdr:col>
      <xdr:colOff>177800</xdr:colOff>
      <xdr:row>30</xdr:row>
      <xdr:rowOff>73406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520776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60469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57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73406</xdr:rowOff>
    </xdr:from>
    <xdr:to>
      <xdr:col>107</xdr:col>
      <xdr:colOff>50800</xdr:colOff>
      <xdr:row>30</xdr:row>
      <xdr:rowOff>82550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52169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33037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548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82550</xdr:rowOff>
    </xdr:from>
    <xdr:to>
      <xdr:col>102</xdr:col>
      <xdr:colOff>114300</xdr:colOff>
      <xdr:row>30</xdr:row>
      <xdr:rowOff>87122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52260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5605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520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65041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580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2032</xdr:rowOff>
    </xdr:from>
    <xdr:to>
      <xdr:col>116</xdr:col>
      <xdr:colOff>114300</xdr:colOff>
      <xdr:row>30</xdr:row>
      <xdr:rowOff>103632</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514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115079</xdr:rowOff>
    </xdr:from>
    <xdr:ext cx="378565"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5087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13462</xdr:rowOff>
    </xdr:from>
    <xdr:to>
      <xdr:col>112</xdr:col>
      <xdr:colOff>38100</xdr:colOff>
      <xdr:row>30</xdr:row>
      <xdr:rowOff>115062</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515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28</xdr:row>
      <xdr:rowOff>131589</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493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22606</xdr:rowOff>
    </xdr:from>
    <xdr:to>
      <xdr:col>107</xdr:col>
      <xdr:colOff>101600</xdr:colOff>
      <xdr:row>30</xdr:row>
      <xdr:rowOff>124206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516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140733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4941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31750</xdr:rowOff>
    </xdr:from>
    <xdr:to>
      <xdr:col>102</xdr:col>
      <xdr:colOff>165100</xdr:colOff>
      <xdr:row>30</xdr:row>
      <xdr:rowOff>133350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51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149877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4950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36322</xdr:rowOff>
    </xdr:from>
    <xdr:to>
      <xdr:col>98</xdr:col>
      <xdr:colOff>38100</xdr:colOff>
      <xdr:row>30</xdr:row>
      <xdr:rowOff>137922</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51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28</xdr:row>
      <xdr:rowOff>154449</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495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は議場放送設備の更新などにより、前年度よりも増加した。総務費は、新庁舎・ひろば整備事業工事の完了による減などにより、前年度よりも減少した。民生費は価格高騰重点支援給付金給付事業による増などにより、前年度より増加した。衛生費は、新ごみ処理施設整備工事費の増などにより、前年度よりも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商工費は、コロナ対策として実施したキャッシュレスポイント還元事業の終了による減などにより、前年度よりも減少した。土木費は公共施設等整備保全金への積立金の減などにより、前年度より減少した。教育費は、小中学校の整備に係る工事費などが増となったため、前年度より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諸支出金については、前年度並みであるものの普通財産にかかる償還があるため、類似団体の中で最も高い割合となっている。</a:t>
          </a:r>
          <a:endParaRPr lang="ja-JP" altLang="ja-JP" sz="1400">
            <a:effectLst/>
          </a:endParaRPr>
        </a:p>
        <a:p>
          <a:r>
            <a:rPr kumimoji="1" lang="ja-JP" altLang="ja-JP" sz="1100">
              <a:solidFill>
                <a:schemeClr val="dk1"/>
              </a:solidFill>
              <a:effectLst/>
              <a:latin typeface="+mn-lt"/>
              <a:ea typeface="+mn-ea"/>
              <a:cs typeface="+mn-cs"/>
            </a:rPr>
            <a:t>他にも労働費、農林水産業費、消防費などが類似団体平均よりも低い数値となっている。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実質収支比率は分母である標準財政規模が前年度に比べ約</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億円増の約</a:t>
          </a:r>
          <a:r>
            <a:rPr kumimoji="1" lang="en-US" altLang="ja-JP" sz="1100">
              <a:solidFill>
                <a:schemeClr val="dk1"/>
              </a:solidFill>
              <a:effectLst/>
              <a:latin typeface="+mn-lt"/>
              <a:ea typeface="+mn-ea"/>
              <a:cs typeface="+mn-cs"/>
            </a:rPr>
            <a:t>477.1</a:t>
          </a:r>
          <a:r>
            <a:rPr kumimoji="1" lang="ja-JP" altLang="ja-JP" sz="1100">
              <a:solidFill>
                <a:schemeClr val="dk1"/>
              </a:solidFill>
              <a:effectLst/>
              <a:latin typeface="+mn-lt"/>
              <a:ea typeface="+mn-ea"/>
              <a:cs typeface="+mn-cs"/>
            </a:rPr>
            <a:t>億円となり、標準財政規模比における比率は</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dk1"/>
              </a:solidFill>
              <a:effectLst/>
              <a:latin typeface="+mn-lt"/>
              <a:ea typeface="+mn-ea"/>
              <a:cs typeface="+mn-cs"/>
            </a:rPr>
            <a:t>　財政調整基金残高については、決算における現在高が約</a:t>
          </a:r>
          <a:r>
            <a:rPr kumimoji="1" lang="en-US" altLang="ja-JP" sz="1100">
              <a:solidFill>
                <a:schemeClr val="dk1"/>
              </a:solidFill>
              <a:effectLst/>
              <a:latin typeface="+mn-lt"/>
              <a:ea typeface="+mn-ea"/>
              <a:cs typeface="+mn-cs"/>
            </a:rPr>
            <a:t>68.2</a:t>
          </a:r>
          <a:r>
            <a:rPr kumimoji="1" lang="ja-JP" altLang="ja-JP" sz="1100">
              <a:solidFill>
                <a:schemeClr val="dk1"/>
              </a:solidFill>
              <a:effectLst/>
              <a:latin typeface="+mn-lt"/>
              <a:ea typeface="+mn-ea"/>
              <a:cs typeface="+mn-cs"/>
            </a:rPr>
            <a:t>億円となったことなどから、標準財政規模比における比率は前年度に比べ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ポイント減となった。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水道事業会計について、費用が収益を上回り、約</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億円の純損失が生じた。資金には剰余額があるため黒字となっているが、黒字額が減少した。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について、診療収入は入院患者数の増加等により増加したが、物価高騰等による費用支出が上回った。ただ、一般会計からの経営支援補助金の受入れがあったことにより、結果として黒字額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4"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93169972</v>
      </c>
      <c r="BO4" s="449"/>
      <c r="BP4" s="449"/>
      <c r="BQ4" s="449"/>
      <c r="BR4" s="449"/>
      <c r="BS4" s="449"/>
      <c r="BT4" s="449"/>
      <c r="BU4" s="450"/>
      <c r="BV4" s="448">
        <v>91037273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2.5</v>
      </c>
      <c r="CU4" s="589"/>
      <c r="CV4" s="589"/>
      <c r="CW4" s="589"/>
      <c r="CX4" s="589"/>
      <c r="CY4" s="589"/>
      <c r="CZ4" s="589"/>
      <c r="DA4" s="590"/>
      <c r="DB4" s="588">
        <v>2.6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91631804</v>
      </c>
      <c r="BO5" s="420"/>
      <c r="BP5" s="420"/>
      <c r="BQ5" s="420"/>
      <c r="BR5" s="420"/>
      <c r="BS5" s="420"/>
      <c r="BT5" s="420"/>
      <c r="BU5" s="421"/>
      <c r="BV5" s="419">
        <v>89536890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95.8</v>
      </c>
      <c r="CU5" s="417"/>
      <c r="CV5" s="417"/>
      <c r="CW5" s="417"/>
      <c r="CX5" s="417"/>
      <c r="CY5" s="417"/>
      <c r="CZ5" s="417"/>
      <c r="DA5" s="418"/>
      <c r="DB5" s="416">
        <v>93.7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1538168</v>
      </c>
      <c r="BO6" s="420"/>
      <c r="BP6" s="420"/>
      <c r="BQ6" s="420"/>
      <c r="BR6" s="420"/>
      <c r="BS6" s="420"/>
      <c r="BT6" s="420"/>
      <c r="BU6" s="421"/>
      <c r="BV6" s="419">
        <v>1500383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98.2</v>
      </c>
      <c r="CU6" s="563"/>
      <c r="CV6" s="563"/>
      <c r="CW6" s="563"/>
      <c r="CX6" s="563"/>
      <c r="CY6" s="563"/>
      <c r="CZ6" s="563"/>
      <c r="DA6" s="564"/>
      <c r="DB6" s="562">
        <v>97.4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333033</v>
      </c>
      <c r="BO7" s="420"/>
      <c r="BP7" s="420"/>
      <c r="BQ7" s="420"/>
      <c r="BR7" s="420"/>
      <c r="BS7" s="420"/>
      <c r="BT7" s="420"/>
      <c r="BU7" s="421"/>
      <c r="BV7" s="419">
        <v>293042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47712448</v>
      </c>
      <c r="CU7" s="420"/>
      <c r="CV7" s="420"/>
      <c r="CW7" s="420"/>
      <c r="CX7" s="420"/>
      <c r="CY7" s="420"/>
      <c r="CZ7" s="420"/>
      <c r="DA7" s="421"/>
      <c r="DB7" s="419">
        <v>47022371</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1205135</v>
      </c>
      <c r="BO8" s="420"/>
      <c r="BP8" s="420"/>
      <c r="BQ8" s="420"/>
      <c r="BR8" s="420"/>
      <c r="BS8" s="420"/>
      <c r="BT8" s="420"/>
      <c r="BU8" s="421"/>
      <c r="BV8" s="419">
        <v>1207341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0.82</v>
      </c>
      <c r="CU8" s="523"/>
      <c r="CV8" s="523"/>
      <c r="CW8" s="523"/>
      <c r="CX8" s="523"/>
      <c r="CY8" s="523"/>
      <c r="CZ8" s="523"/>
      <c r="DA8" s="524"/>
      <c r="DB8" s="522">
        <v>0.85</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226432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-2206</v>
      </c>
      <c r="BO9" s="420"/>
      <c r="BP9" s="420"/>
      <c r="BQ9" s="420"/>
      <c r="BR9" s="420"/>
      <c r="BS9" s="420"/>
      <c r="BT9" s="420"/>
      <c r="BU9" s="421"/>
      <c r="BV9" s="419">
        <v>-1176021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11.2</v>
      </c>
      <c r="CU9" s="417"/>
      <c r="CV9" s="417"/>
      <c r="CW9" s="417"/>
      <c r="CX9" s="417"/>
      <c r="CY9" s="417"/>
      <c r="CZ9" s="417"/>
      <c r="DA9" s="418"/>
      <c r="DB9" s="416">
        <v>11.1</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224903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605187</v>
      </c>
      <c r="BO10" s="420"/>
      <c r="BP10" s="420"/>
      <c r="BQ10" s="420"/>
      <c r="BR10" s="420"/>
      <c r="BS10" s="420"/>
      <c r="BT10" s="420"/>
      <c r="BU10" s="421"/>
      <c r="BV10" s="419">
        <v>1193651</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228934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1400000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225688</v>
      </c>
      <c r="S13" s="507"/>
      <c r="T13" s="507"/>
      <c r="U13" s="507"/>
      <c r="V13" s="508"/>
      <c r="W13" s="509" t="s">
        <v>131</v>
      </c>
      <c r="X13" s="405"/>
      <c r="Y13" s="405"/>
      <c r="Z13" s="405"/>
      <c r="AA13" s="405"/>
      <c r="AB13" s="406"/>
      <c r="AC13" s="372">
        <v>814</v>
      </c>
      <c r="AD13" s="373"/>
      <c r="AE13" s="373"/>
      <c r="AF13" s="373"/>
      <c r="AG13" s="374"/>
      <c r="AH13" s="372">
        <v>854</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-797019</v>
      </c>
      <c r="BO13" s="420"/>
      <c r="BP13" s="420"/>
      <c r="BQ13" s="420"/>
      <c r="BR13" s="420"/>
      <c r="BS13" s="420"/>
      <c r="BT13" s="420"/>
      <c r="BU13" s="421"/>
      <c r="BV13" s="419">
        <v>17630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v>
      </c>
      <c r="CU13" s="417"/>
      <c r="CV13" s="417"/>
      <c r="CW13" s="417"/>
      <c r="CX13" s="417"/>
      <c r="CY13" s="417"/>
      <c r="CZ13" s="417"/>
      <c r="DA13" s="418"/>
      <c r="DB13" s="416">
        <v>4.5999999999999996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230788</v>
      </c>
      <c r="S14" s="507"/>
      <c r="T14" s="507"/>
      <c r="U14" s="507"/>
      <c r="V14" s="508"/>
      <c r="W14" s="510"/>
      <c r="X14" s="408"/>
      <c r="Y14" s="408"/>
      <c r="Z14" s="408"/>
      <c r="AA14" s="408"/>
      <c r="AB14" s="409"/>
      <c r="AC14" s="499">
        <v>0.9</v>
      </c>
      <c r="AD14" s="500"/>
      <c r="AE14" s="500"/>
      <c r="AF14" s="500"/>
      <c r="AG14" s="501"/>
      <c r="AH14" s="499">
        <v>0.9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1.9</v>
      </c>
      <c r="CU14" s="517"/>
      <c r="CV14" s="517"/>
      <c r="CW14" s="517"/>
      <c r="CX14" s="517"/>
      <c r="CY14" s="517"/>
      <c r="CZ14" s="517"/>
      <c r="DA14" s="518"/>
      <c r="DB14" s="516">
        <v>2.8</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227553</v>
      </c>
      <c r="S15" s="507"/>
      <c r="T15" s="507"/>
      <c r="U15" s="507"/>
      <c r="V15" s="508"/>
      <c r="W15" s="509" t="s">
        <v>137</v>
      </c>
      <c r="X15" s="405"/>
      <c r="Y15" s="405"/>
      <c r="Z15" s="405"/>
      <c r="AA15" s="405"/>
      <c r="AB15" s="406"/>
      <c r="AC15" s="372">
        <v>17031</v>
      </c>
      <c r="AD15" s="373"/>
      <c r="AE15" s="373"/>
      <c r="AF15" s="373"/>
      <c r="AG15" s="374"/>
      <c r="AH15" s="372">
        <v>18010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30726798</v>
      </c>
      <c r="BO15" s="449"/>
      <c r="BP15" s="449"/>
      <c r="BQ15" s="449"/>
      <c r="BR15" s="449"/>
      <c r="BS15" s="449"/>
      <c r="BT15" s="449"/>
      <c r="BU15" s="450"/>
      <c r="BV15" s="448">
        <v>30091062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18.600000000000001</v>
      </c>
      <c r="AD16" s="500"/>
      <c r="AE16" s="500"/>
      <c r="AF16" s="500"/>
      <c r="AG16" s="501"/>
      <c r="AH16" s="499">
        <v>19.8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37756241</v>
      </c>
      <c r="BO16" s="420"/>
      <c r="BP16" s="420"/>
      <c r="BQ16" s="420"/>
      <c r="BR16" s="420"/>
      <c r="BS16" s="420"/>
      <c r="BT16" s="420"/>
      <c r="BU16" s="421"/>
      <c r="BV16" s="419">
        <v>36376456</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73898</v>
      </c>
      <c r="AD17" s="373"/>
      <c r="AE17" s="373"/>
      <c r="AF17" s="373"/>
      <c r="AG17" s="374"/>
      <c r="AH17" s="372">
        <v>72136</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39718402</v>
      </c>
      <c r="BO17" s="420"/>
      <c r="BP17" s="420"/>
      <c r="BQ17" s="420"/>
      <c r="BR17" s="420"/>
      <c r="BS17" s="420"/>
      <c r="BT17" s="420"/>
      <c r="BU17" s="421"/>
      <c r="BV17" s="419">
        <v>38834651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146</v>
      </c>
      <c r="C18" s="470"/>
      <c r="D18" s="470"/>
      <c r="E18" s="471"/>
      <c r="F18" s="471"/>
      <c r="G18" s="471"/>
      <c r="H18" s="471"/>
      <c r="I18" s="471"/>
      <c r="J18" s="471"/>
      <c r="K18" s="471"/>
      <c r="L18" s="472">
        <v>101.8</v>
      </c>
      <c r="M18" s="472"/>
      <c r="N18" s="472"/>
      <c r="O18" s="472"/>
      <c r="P18" s="472"/>
      <c r="Q18" s="472"/>
      <c r="R18" s="473"/>
      <c r="S18" s="473"/>
      <c r="T18" s="473"/>
      <c r="U18" s="473"/>
      <c r="V18" s="474"/>
      <c r="W18" s="490"/>
      <c r="X18" s="491"/>
      <c r="Y18" s="491"/>
      <c r="Z18" s="491"/>
      <c r="AA18" s="491"/>
      <c r="AB18" s="515"/>
      <c r="AC18" s="389">
        <v>80.5</v>
      </c>
      <c r="AD18" s="390"/>
      <c r="AE18" s="390"/>
      <c r="AF18" s="390"/>
      <c r="AG18" s="475"/>
      <c r="AH18" s="389">
        <v>79.3</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46995330</v>
      </c>
      <c r="BO18" s="420"/>
      <c r="BP18" s="420"/>
      <c r="BQ18" s="420"/>
      <c r="BR18" s="420"/>
      <c r="BS18" s="420"/>
      <c r="BT18" s="420"/>
      <c r="BU18" s="421"/>
      <c r="BV18" s="419">
        <v>45889010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148</v>
      </c>
      <c r="C19" s="470"/>
      <c r="D19" s="470"/>
      <c r="E19" s="471"/>
      <c r="F19" s="471"/>
      <c r="G19" s="471"/>
      <c r="H19" s="471"/>
      <c r="I19" s="471"/>
      <c r="J19" s="471"/>
      <c r="K19" s="471"/>
      <c r="L19" s="479">
        <v>2224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60029487</v>
      </c>
      <c r="BO19" s="420"/>
      <c r="BP19" s="420"/>
      <c r="BQ19" s="420"/>
      <c r="BR19" s="420"/>
      <c r="BS19" s="420"/>
      <c r="BT19" s="420"/>
      <c r="BU19" s="421"/>
      <c r="BV19" s="419">
        <v>59055007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150</v>
      </c>
      <c r="C20" s="470"/>
      <c r="D20" s="470"/>
      <c r="E20" s="471"/>
      <c r="F20" s="471"/>
      <c r="G20" s="471"/>
      <c r="H20" s="471"/>
      <c r="I20" s="471"/>
      <c r="J20" s="471"/>
      <c r="K20" s="471"/>
      <c r="L20" s="479">
        <v>95465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70464470</v>
      </c>
      <c r="BO22" s="449"/>
      <c r="BP22" s="449"/>
      <c r="BQ22" s="449"/>
      <c r="BR22" s="449"/>
      <c r="BS22" s="449"/>
      <c r="BT22" s="449"/>
      <c r="BU22" s="450"/>
      <c r="BV22" s="448">
        <v>70659380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59661939</v>
      </c>
      <c r="BO23" s="420"/>
      <c r="BP23" s="420"/>
      <c r="BQ23" s="420"/>
      <c r="BR23" s="420"/>
      <c r="BS23" s="420"/>
      <c r="BT23" s="420"/>
      <c r="BU23" s="421"/>
      <c r="BV23" s="419">
        <v>59258432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160</v>
      </c>
      <c r="F24" s="376"/>
      <c r="G24" s="376"/>
      <c r="H24" s="376"/>
      <c r="I24" s="376"/>
      <c r="J24" s="376"/>
      <c r="K24" s="377"/>
      <c r="L24" s="372">
        <v>1</v>
      </c>
      <c r="M24" s="373"/>
      <c r="N24" s="373"/>
      <c r="O24" s="373"/>
      <c r="P24" s="374"/>
      <c r="Q24" s="372">
        <v>9651</v>
      </c>
      <c r="R24" s="373"/>
      <c r="S24" s="373"/>
      <c r="T24" s="373"/>
      <c r="U24" s="373"/>
      <c r="V24" s="374"/>
      <c r="W24" s="462"/>
      <c r="X24" s="399"/>
      <c r="Y24" s="400"/>
      <c r="Z24" s="375" t="s">
        <v>161</v>
      </c>
      <c r="AA24" s="376"/>
      <c r="AB24" s="376"/>
      <c r="AC24" s="376"/>
      <c r="AD24" s="376"/>
      <c r="AE24" s="376"/>
      <c r="AF24" s="376"/>
      <c r="AG24" s="377"/>
      <c r="AH24" s="372">
        <v>1430</v>
      </c>
      <c r="AI24" s="373"/>
      <c r="AJ24" s="373"/>
      <c r="AK24" s="373"/>
      <c r="AL24" s="374"/>
      <c r="AM24" s="372">
        <v>4488770</v>
      </c>
      <c r="AN24" s="373"/>
      <c r="AO24" s="373"/>
      <c r="AP24" s="373"/>
      <c r="AQ24" s="373"/>
      <c r="AR24" s="374"/>
      <c r="AS24" s="372">
        <v>3139</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35721052</v>
      </c>
      <c r="BO24" s="420"/>
      <c r="BP24" s="420"/>
      <c r="BQ24" s="420"/>
      <c r="BR24" s="420"/>
      <c r="BS24" s="420"/>
      <c r="BT24" s="420"/>
      <c r="BU24" s="421"/>
      <c r="BV24" s="419">
        <v>33969654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163</v>
      </c>
      <c r="F25" s="376"/>
      <c r="G25" s="376"/>
      <c r="H25" s="376"/>
      <c r="I25" s="376"/>
      <c r="J25" s="376"/>
      <c r="K25" s="377"/>
      <c r="L25" s="372">
        <v>1</v>
      </c>
      <c r="M25" s="373"/>
      <c r="N25" s="373"/>
      <c r="O25" s="373"/>
      <c r="P25" s="374"/>
      <c r="Q25" s="372">
        <v>8194</v>
      </c>
      <c r="R25" s="373"/>
      <c r="S25" s="373"/>
      <c r="T25" s="373"/>
      <c r="U25" s="373"/>
      <c r="V25" s="374"/>
      <c r="W25" s="462"/>
      <c r="X25" s="399"/>
      <c r="Y25" s="400"/>
      <c r="Z25" s="375" t="s">
        <v>164</v>
      </c>
      <c r="AA25" s="376"/>
      <c r="AB25" s="376"/>
      <c r="AC25" s="376"/>
      <c r="AD25" s="376"/>
      <c r="AE25" s="376"/>
      <c r="AF25" s="376"/>
      <c r="AG25" s="377"/>
      <c r="AH25" s="372">
        <v>238</v>
      </c>
      <c r="AI25" s="373"/>
      <c r="AJ25" s="373"/>
      <c r="AK25" s="373"/>
      <c r="AL25" s="374"/>
      <c r="AM25" s="372">
        <v>728518</v>
      </c>
      <c r="AN25" s="373"/>
      <c r="AO25" s="373"/>
      <c r="AP25" s="373"/>
      <c r="AQ25" s="373"/>
      <c r="AR25" s="374"/>
      <c r="AS25" s="372">
        <v>3061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85306505</v>
      </c>
      <c r="BO25" s="449"/>
      <c r="BP25" s="449"/>
      <c r="BQ25" s="449"/>
      <c r="BR25" s="449"/>
      <c r="BS25" s="449"/>
      <c r="BT25" s="449"/>
      <c r="BU25" s="450"/>
      <c r="BV25" s="448">
        <v>87408838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166</v>
      </c>
      <c r="F26" s="376"/>
      <c r="G26" s="376"/>
      <c r="H26" s="376"/>
      <c r="I26" s="376"/>
      <c r="J26" s="376"/>
      <c r="K26" s="377"/>
      <c r="L26" s="372">
        <v>1</v>
      </c>
      <c r="M26" s="373"/>
      <c r="N26" s="373"/>
      <c r="O26" s="373"/>
      <c r="P26" s="374"/>
      <c r="Q26" s="372">
        <v>7201</v>
      </c>
      <c r="R26" s="373"/>
      <c r="S26" s="373"/>
      <c r="T26" s="373"/>
      <c r="U26" s="373"/>
      <c r="V26" s="374"/>
      <c r="W26" s="462"/>
      <c r="X26" s="399"/>
      <c r="Y26" s="400"/>
      <c r="Z26" s="375" t="s">
        <v>167</v>
      </c>
      <c r="AA26" s="430"/>
      <c r="AB26" s="430"/>
      <c r="AC26" s="430"/>
      <c r="AD26" s="430"/>
      <c r="AE26" s="430"/>
      <c r="AF26" s="430"/>
      <c r="AG26" s="431"/>
      <c r="AH26" s="372">
        <v>186</v>
      </c>
      <c r="AI26" s="373"/>
      <c r="AJ26" s="373"/>
      <c r="AK26" s="373"/>
      <c r="AL26" s="374"/>
      <c r="AM26" s="372">
        <v>637050</v>
      </c>
      <c r="AN26" s="373"/>
      <c r="AO26" s="373"/>
      <c r="AP26" s="373"/>
      <c r="AQ26" s="373"/>
      <c r="AR26" s="374"/>
      <c r="AS26" s="372">
        <v>3425</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169</v>
      </c>
      <c r="F27" s="376"/>
      <c r="G27" s="376"/>
      <c r="H27" s="376"/>
      <c r="I27" s="376"/>
      <c r="J27" s="376"/>
      <c r="K27" s="377"/>
      <c r="L27" s="372">
        <v>1</v>
      </c>
      <c r="M27" s="373"/>
      <c r="N27" s="373"/>
      <c r="O27" s="373"/>
      <c r="P27" s="374"/>
      <c r="Q27" s="372">
        <v>6761</v>
      </c>
      <c r="R27" s="373"/>
      <c r="S27" s="373"/>
      <c r="T27" s="373"/>
      <c r="U27" s="373"/>
      <c r="V27" s="374"/>
      <c r="W27" s="462"/>
      <c r="X27" s="399"/>
      <c r="Y27" s="400"/>
      <c r="Z27" s="375" t="s">
        <v>170</v>
      </c>
      <c r="AA27" s="376"/>
      <c r="AB27" s="376"/>
      <c r="AC27" s="376"/>
      <c r="AD27" s="376"/>
      <c r="AE27" s="376"/>
      <c r="AF27" s="376"/>
      <c r="AG27" s="377"/>
      <c r="AH27" s="372">
        <v>79</v>
      </c>
      <c r="AI27" s="373"/>
      <c r="AJ27" s="373"/>
      <c r="AK27" s="373"/>
      <c r="AL27" s="374"/>
      <c r="AM27" s="372">
        <v>266445</v>
      </c>
      <c r="AN27" s="373"/>
      <c r="AO27" s="373"/>
      <c r="AP27" s="373"/>
      <c r="AQ27" s="373"/>
      <c r="AR27" s="374"/>
      <c r="AS27" s="372">
        <v>3373</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500000</v>
      </c>
      <c r="BO27" s="454"/>
      <c r="BP27" s="454"/>
      <c r="BQ27" s="454"/>
      <c r="BR27" s="454"/>
      <c r="BS27" s="454"/>
      <c r="BT27" s="454"/>
      <c r="BU27" s="455"/>
      <c r="BV27" s="453">
        <v>500000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172</v>
      </c>
      <c r="F28" s="376"/>
      <c r="G28" s="376"/>
      <c r="H28" s="376"/>
      <c r="I28" s="376"/>
      <c r="J28" s="376"/>
      <c r="K28" s="377"/>
      <c r="L28" s="372">
        <v>1</v>
      </c>
      <c r="M28" s="373"/>
      <c r="N28" s="373"/>
      <c r="O28" s="373"/>
      <c r="P28" s="374"/>
      <c r="Q28" s="372">
        <v>6074</v>
      </c>
      <c r="R28" s="373"/>
      <c r="S28" s="373"/>
      <c r="T28" s="373"/>
      <c r="U28" s="373"/>
      <c r="V28" s="374"/>
      <c r="W28" s="462"/>
      <c r="X28" s="399"/>
      <c r="Y28" s="400"/>
      <c r="Z28" s="375" t="s">
        <v>173</v>
      </c>
      <c r="AA28" s="376"/>
      <c r="AB28" s="376"/>
      <c r="AC28" s="376"/>
      <c r="AD28" s="376"/>
      <c r="AE28" s="376"/>
      <c r="AF28" s="376"/>
      <c r="AG28" s="377"/>
      <c r="AH28" s="372">
        <v>2</v>
      </c>
      <c r="AI28" s="373"/>
      <c r="AJ28" s="373"/>
      <c r="AK28" s="373"/>
      <c r="AL28" s="374"/>
      <c r="AM28" s="372" t="s">
        <v>174</v>
      </c>
      <c r="AN28" s="373"/>
      <c r="AO28" s="373"/>
      <c r="AP28" s="373"/>
      <c r="AQ28" s="373"/>
      <c r="AR28" s="374"/>
      <c r="AS28" s="372" t="s">
        <v>174</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6816955</v>
      </c>
      <c r="BO28" s="449"/>
      <c r="BP28" s="449"/>
      <c r="BQ28" s="449"/>
      <c r="BR28" s="449"/>
      <c r="BS28" s="449"/>
      <c r="BT28" s="449"/>
      <c r="BU28" s="450"/>
      <c r="BV28" s="448">
        <v>7611768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24</v>
      </c>
      <c r="M29" s="373"/>
      <c r="N29" s="373"/>
      <c r="O29" s="373"/>
      <c r="P29" s="374"/>
      <c r="Q29" s="372">
        <v>5577</v>
      </c>
      <c r="R29" s="373"/>
      <c r="S29" s="373"/>
      <c r="T29" s="373"/>
      <c r="U29" s="373"/>
      <c r="V29" s="374"/>
      <c r="W29" s="463"/>
      <c r="X29" s="464"/>
      <c r="Y29" s="465"/>
      <c r="Z29" s="375" t="s">
        <v>177</v>
      </c>
      <c r="AA29" s="376"/>
      <c r="AB29" s="376"/>
      <c r="AC29" s="376"/>
      <c r="AD29" s="376"/>
      <c r="AE29" s="376"/>
      <c r="AF29" s="376"/>
      <c r="AG29" s="377"/>
      <c r="AH29" s="372">
        <v>1511</v>
      </c>
      <c r="AI29" s="373"/>
      <c r="AJ29" s="373"/>
      <c r="AK29" s="373"/>
      <c r="AL29" s="374"/>
      <c r="AM29" s="372">
        <v>4759147</v>
      </c>
      <c r="AN29" s="373"/>
      <c r="AO29" s="373"/>
      <c r="AP29" s="373"/>
      <c r="AQ29" s="373"/>
      <c r="AR29" s="374"/>
      <c r="AS29" s="372">
        <v>3150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685940</v>
      </c>
      <c r="BO29" s="420"/>
      <c r="BP29" s="420"/>
      <c r="BQ29" s="420"/>
      <c r="BR29" s="420"/>
      <c r="BS29" s="420"/>
      <c r="BT29" s="420"/>
      <c r="BU29" s="421"/>
      <c r="BV29" s="419">
        <v>446036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10421417</v>
      </c>
      <c r="BO30" s="454"/>
      <c r="BP30" s="454"/>
      <c r="BQ30" s="454"/>
      <c r="BR30" s="454"/>
      <c r="BS30" s="454"/>
      <c r="BT30" s="454"/>
      <c r="BU30" s="455"/>
      <c r="BV30" s="453">
        <v>8750350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国民健康保険事業費</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（株）エフエム宝塚</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宝塚市営霊園事業費</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国民健康保険診療施設費</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丹波少年自然の家事務組合</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宝塚市土地開発公社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介護保険事業費</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兵庫県後期高齢者医療広域連合（一般会計）</v>
      </c>
      <c r="BZ36" s="368"/>
      <c r="CA36" s="368"/>
      <c r="CB36" s="368"/>
      <c r="CC36" s="368"/>
      <c r="CD36" s="368"/>
      <c r="CE36" s="368"/>
      <c r="CF36" s="368"/>
      <c r="CG36" s="368"/>
      <c r="CH36" s="368"/>
      <c r="CI36" s="368"/>
      <c r="CJ36" s="368"/>
      <c r="CK36" s="368"/>
      <c r="CL36" s="368"/>
      <c r="CM36" s="368"/>
      <c r="CN36" s="181"/>
      <c r="CO36" s="367">
        <f t="shared" si="3"/>
        <v>17</v>
      </c>
      <c r="CP36" s="367"/>
      <c r="CQ36" s="368" t="str">
        <f>IF('各会計、関係団体の財政状況及び健全化判断比率'!BS9="","",'各会計、関係団体の財政状況及び健全化判断比率'!BS9)</f>
        <v>宝塚都市環境サービス（株）</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後期高齢者医療事業費</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兵庫県後期高齢者医療広域連合（特別会計）</v>
      </c>
      <c r="BZ37" s="368"/>
      <c r="CA37" s="368"/>
      <c r="CB37" s="368"/>
      <c r="CC37" s="368"/>
      <c r="CD37" s="368"/>
      <c r="CE37" s="368"/>
      <c r="CF37" s="368"/>
      <c r="CG37" s="368"/>
      <c r="CH37" s="368"/>
      <c r="CI37" s="368"/>
      <c r="CJ37" s="368"/>
      <c r="CK37" s="368"/>
      <c r="CL37" s="368"/>
      <c r="CM37" s="368"/>
      <c r="CN37" s="181"/>
      <c r="CO37" s="367">
        <f t="shared" si="3"/>
        <v>18</v>
      </c>
      <c r="CP37" s="367"/>
      <c r="CQ37" s="368" t="str">
        <f>IF('各会計、関係団体の財政状況及び健全化判断比率'!BS10="","",'各会計、関係団体の財政状況及び健全化判断比率'!BS10)</f>
        <v>ソリオ宝塚都市開発株式会社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阪神水道事業団</v>
      </c>
      <c r="BZ38" s="368"/>
      <c r="CA38" s="368"/>
      <c r="CB38" s="368"/>
      <c r="CC38" s="368"/>
      <c r="CD38" s="368"/>
      <c r="CE38" s="368"/>
      <c r="CF38" s="368"/>
      <c r="CG38" s="368"/>
      <c r="CH38" s="368"/>
      <c r="CI38" s="368"/>
      <c r="CJ38" s="368"/>
      <c r="CK38" s="368"/>
      <c r="CL38" s="368"/>
      <c r="CM38" s="368"/>
      <c r="CN38" s="181"/>
      <c r="CO38" s="367">
        <f t="shared" si="3"/>
        <v>19</v>
      </c>
      <c r="CP38" s="367"/>
      <c r="CQ38" s="368" t="str">
        <f>IF('各会計、関係団体の財政状況及び健全化判断比率'!BS11="","",'各会計、関係団体の財政状況及び健全化判断比率'!BS11)</f>
        <v>逆瀬川都市開発株式会社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20</v>
      </c>
      <c r="CP39" s="367"/>
      <c r="CQ39" s="368" t="str">
        <f>IF('各会計、関係団体の財政状況及び健全化判断比率'!BS12="","",'各会計、関係団体の財政状況及び健全化判断比率'!BS12)</f>
        <v>宝塚山本ガーデン・クリエイティブ(株)</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21</v>
      </c>
      <c r="CP40" s="367"/>
      <c r="CQ40" s="368" t="str">
        <f>IF('各会計、関係団体の財政状況及び健全化判断比率'!BS13="","",'各会計、関係団体の財政状況及び健全化判断比率'!BS13)</f>
        <v>（一財）宝塚市保健福祉サービス公社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22</v>
      </c>
      <c r="CP41" s="367"/>
      <c r="CQ41" s="368" t="str">
        <f>IF('各会計、関係団体の財政状況及び健全化判断比率'!BS14="","",'各会計、関係団体の財政状況及び健全化判断比率'!BS14)</f>
        <v>（公財）宝塚市文化財団</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23</v>
      </c>
      <c r="CP42" s="367"/>
      <c r="CQ42" s="368" t="str">
        <f>IF('各会計、関係団体の財政状況及び健全化判断比率'!BS15="","",'各会計、関係団体の財政状況及び健全化判断比率'!BS15)</f>
        <v>（公財）宝塚市スポーツ振興公社</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24</v>
      </c>
      <c r="CP43" s="367"/>
      <c r="CQ43" s="368" t="str">
        <f>IF('各会計、関係団体の財政状況及び健全化判断比率'!BS16="","",'各会計、関係団体の財政状況及び健全化判断比率'!BS16)</f>
        <v>（公財）阪神北広域救急医療財団</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hVl4DH62p0YL1ZoSVv76LAFB1GhkEmRmHtRtlLAxvMy1LQImkiUN/YpLfh1f0NzROWASTFCiyM7j8aG93tnhA==" saltValue="PxR5vS0gGnotwyNJJ5LphA==" spinCount="100000" sheet="1" objects="1" scenarios="1"/>
  <customSheetViews>
    <customSheetView guid="{95FE6FA1-A7F3-4016-9D63-3A4D2C1ED3DF}"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 guid="{FB7E840F-A5E6-439A-92D6-82423EF9E889}" showGridLines="0" fitToPage="1" hiddenRows="1" hiddenColumns="1" topLeftCell="A10">
      <pageMargins left="0" right="0" top="0.39370078740157483" bottom="0.39370078740157483" header="0.19685039370078741" footer="0.19685039370078741"/>
      <printOptions horizontalCentered="1"/>
      <pageSetup paperSize="9" scale="55" orientation="landscape" cellComments="asDisplayed" horizontalDpi="300" verticalDpi="300" r:id="rId2"/>
      <headerFooter>
        <oddFooter>&amp;C&amp;P/&amp;N</oddFooter>
      </headerFooter>
    </customSheetView>
  </customSheetViews>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3"/>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P37" sqref="P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8.9600000000000009</v>
      </c>
      <c r="G34" s="33">
        <v>8.73</v>
      </c>
      <c r="H34" s="33">
        <v>8.31</v>
      </c>
      <c r="I34" s="33">
        <v>6.6</v>
      </c>
      <c r="J34" s="34">
        <v>4.8</v>
      </c>
      <c r="K34" s="22"/>
      <c r="L34" s="22"/>
      <c r="M34" s="22"/>
      <c r="N34" s="22"/>
      <c r="O34" s="22"/>
      <c r="P34" s="22"/>
    </row>
    <row r="35" spans="1:16" ht="39" customHeight="1" x14ac:dyDescent="0.15">
      <c r="A35" s="22"/>
      <c r="B35" s="35"/>
      <c r="C35" s="1145" t="s">
        <v>535</v>
      </c>
      <c r="D35" s="1146"/>
      <c r="E35" s="1147"/>
      <c r="F35" s="36">
        <v>1.1299999999999999</v>
      </c>
      <c r="G35" s="37">
        <v>3.34</v>
      </c>
      <c r="H35" s="37">
        <v>4.93</v>
      </c>
      <c r="I35" s="37">
        <v>2.56</v>
      </c>
      <c r="J35" s="38">
        <v>2.46</v>
      </c>
      <c r="K35" s="22"/>
      <c r="L35" s="22"/>
      <c r="M35" s="22"/>
      <c r="N35" s="22"/>
      <c r="O35" s="22"/>
      <c r="P35" s="22"/>
    </row>
    <row r="36" spans="1:16" ht="39" customHeight="1" x14ac:dyDescent="0.15">
      <c r="A36" s="22"/>
      <c r="B36" s="35"/>
      <c r="C36" s="1145" t="s">
        <v>536</v>
      </c>
      <c r="D36" s="1146"/>
      <c r="E36" s="1147"/>
      <c r="F36" s="36" t="s">
        <v>537</v>
      </c>
      <c r="G36" s="37" t="s">
        <v>538</v>
      </c>
      <c r="H36" s="37" t="s">
        <v>539</v>
      </c>
      <c r="I36" s="37">
        <v>1.71</v>
      </c>
      <c r="J36" s="38">
        <v>2.39</v>
      </c>
      <c r="K36" s="22"/>
      <c r="L36" s="22"/>
      <c r="M36" s="22"/>
      <c r="N36" s="22"/>
      <c r="O36" s="22"/>
      <c r="P36" s="22"/>
    </row>
    <row r="37" spans="1:16" ht="39" customHeight="1" x14ac:dyDescent="0.15">
      <c r="A37" s="22"/>
      <c r="B37" s="35"/>
      <c r="C37" s="1145" t="s">
        <v>540</v>
      </c>
      <c r="D37" s="1146"/>
      <c r="E37" s="1147"/>
      <c r="F37" s="36">
        <v>1</v>
      </c>
      <c r="G37" s="37">
        <v>0.86</v>
      </c>
      <c r="H37" s="37">
        <v>0.87</v>
      </c>
      <c r="I37" s="37">
        <v>1.1200000000000001</v>
      </c>
      <c r="J37" s="38">
        <v>1.06</v>
      </c>
      <c r="K37" s="22"/>
      <c r="L37" s="22"/>
      <c r="M37" s="22"/>
      <c r="N37" s="22"/>
      <c r="O37" s="22"/>
      <c r="P37" s="22"/>
    </row>
    <row r="38" spans="1:16" ht="39" customHeight="1" x14ac:dyDescent="0.15">
      <c r="A38" s="22"/>
      <c r="B38" s="35"/>
      <c r="C38" s="1145" t="s">
        <v>541</v>
      </c>
      <c r="D38" s="1146"/>
      <c r="E38" s="1147"/>
      <c r="F38" s="36">
        <v>1.05</v>
      </c>
      <c r="G38" s="37">
        <v>1.31</v>
      </c>
      <c r="H38" s="37">
        <v>1.7</v>
      </c>
      <c r="I38" s="37">
        <v>1.07</v>
      </c>
      <c r="J38" s="38">
        <v>0.41</v>
      </c>
      <c r="K38" s="22"/>
      <c r="L38" s="22"/>
      <c r="M38" s="22"/>
      <c r="N38" s="22"/>
      <c r="O38" s="22"/>
      <c r="P38" s="22"/>
    </row>
    <row r="39" spans="1:16" ht="39" customHeight="1" x14ac:dyDescent="0.15">
      <c r="A39" s="22"/>
      <c r="B39" s="35"/>
      <c r="C39" s="1145" t="s">
        <v>542</v>
      </c>
      <c r="D39" s="1146"/>
      <c r="E39" s="1147"/>
      <c r="F39" s="36">
        <v>0.91</v>
      </c>
      <c r="G39" s="37">
        <v>1.69</v>
      </c>
      <c r="H39" s="37">
        <v>0.75</v>
      </c>
      <c r="I39" s="37">
        <v>0.86</v>
      </c>
      <c r="J39" s="38">
        <v>0.31</v>
      </c>
      <c r="K39" s="22"/>
      <c r="L39" s="22"/>
      <c r="M39" s="22"/>
      <c r="N39" s="22"/>
      <c r="O39" s="22"/>
      <c r="P39" s="22"/>
    </row>
    <row r="40" spans="1:16" ht="39" customHeight="1" x14ac:dyDescent="0.15">
      <c r="A40" s="22"/>
      <c r="B40" s="35"/>
      <c r="C40" s="1145" t="s">
        <v>543</v>
      </c>
      <c r="D40" s="1146"/>
      <c r="E40" s="1147"/>
      <c r="F40" s="36">
        <v>0</v>
      </c>
      <c r="G40" s="37">
        <v>0</v>
      </c>
      <c r="H40" s="37">
        <v>0</v>
      </c>
      <c r="I40" s="37">
        <v>0</v>
      </c>
      <c r="J40" s="38">
        <v>0.05</v>
      </c>
      <c r="K40" s="22"/>
      <c r="L40" s="22"/>
      <c r="M40" s="22"/>
      <c r="N40" s="22"/>
      <c r="O40" s="22"/>
      <c r="P40" s="22"/>
    </row>
    <row r="41" spans="1:16" ht="39" customHeight="1" x14ac:dyDescent="0.15">
      <c r="A41" s="22"/>
      <c r="B41" s="35"/>
      <c r="C41" s="1145" t="s">
        <v>544</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545</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546</v>
      </c>
      <c r="D43" s="1149"/>
      <c r="E43" s="1150"/>
      <c r="F43" s="41">
        <v>0.3</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fohfjQOnXbS0jnLFgKbcgcCdnYQTb3EWqSNqjQhyfg4vhN3Cs6ibrqh2hrEGHKfidIeN+ia8cUxam+pNZhKQg==" saltValue="GEmI1WSQQbSAEvRUInr8ig==" spinCount="100000" sheet="1" objects="1" scenarios="1"/>
  <customSheetViews>
    <customSheetView guid="{95FE6FA1-A7F3-4016-9D63-3A4D2C1ED3DF}"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 guid="{FB7E840F-A5E6-439A-92D6-82423EF9E889}" showGridLines="0" fitToPage="1" hiddenRows="1" hiddenColumns="1">
      <pageMargins left="0" right="0" top="0.19685039370078741" bottom="0" header="0" footer="0"/>
      <printOptions horizontalCentered="1"/>
      <pageSetup paperSize="9" scale="62" orientation="landscape" horizontalDpi="300" verticalDpi="300" r:id="rId2"/>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3"/>
  <headerFooter alignWithMargins="0">
    <oddFooter>&amp;C&amp;P/&amp;N</oddFooter>
  </headerFooter>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6477</v>
      </c>
      <c r="L45" s="60">
        <v>6513</v>
      </c>
      <c r="M45" s="60">
        <v>6806</v>
      </c>
      <c r="N45" s="60">
        <v>6871</v>
      </c>
      <c r="O45" s="61">
        <v>7003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1402</v>
      </c>
      <c r="L48" s="64">
        <v>1382</v>
      </c>
      <c r="M48" s="64">
        <v>1161</v>
      </c>
      <c r="N48" s="64">
        <v>1255</v>
      </c>
      <c r="O48" s="65">
        <v>1265</v>
      </c>
      <c r="P48" s="48"/>
      <c r="Q48" s="48"/>
      <c r="R48" s="48"/>
      <c r="S48" s="48"/>
      <c r="T48" s="48"/>
      <c r="U48" s="48"/>
    </row>
    <row r="49" spans="1:21" ht="30.75" customHeight="1" x14ac:dyDescent="0.15">
      <c r="A49" s="48"/>
      <c r="B49" s="1178"/>
      <c r="C49" s="1179"/>
      <c r="D49" s="62"/>
      <c r="E49" s="1155" t="s">
        <v>14</v>
      </c>
      <c r="F49" s="1155"/>
      <c r="G49" s="1155"/>
      <c r="H49" s="1155"/>
      <c r="I49" s="1155"/>
      <c r="J49" s="1156"/>
      <c r="K49" s="63">
        <v>11</v>
      </c>
      <c r="L49" s="64">
        <v>10</v>
      </c>
      <c r="M49" s="64">
        <v>4</v>
      </c>
      <c r="N49" s="64">
        <v>2</v>
      </c>
      <c r="O49" s="65">
        <v>4</v>
      </c>
      <c r="P49" s="48"/>
      <c r="Q49" s="48"/>
      <c r="R49" s="48"/>
      <c r="S49" s="48"/>
      <c r="T49" s="48"/>
      <c r="U49" s="48"/>
    </row>
    <row r="50" spans="1:21" ht="30.75" customHeight="1" x14ac:dyDescent="0.15">
      <c r="A50" s="48"/>
      <c r="B50" s="1178"/>
      <c r="C50" s="1179"/>
      <c r="D50" s="62"/>
      <c r="E50" s="1155" t="s">
        <v>15</v>
      </c>
      <c r="F50" s="1155"/>
      <c r="G50" s="1155"/>
      <c r="H50" s="1155"/>
      <c r="I50" s="1155"/>
      <c r="J50" s="1156"/>
      <c r="K50" s="63">
        <v>435</v>
      </c>
      <c r="L50" s="64">
        <v>379</v>
      </c>
      <c r="M50" s="64">
        <v>537</v>
      </c>
      <c r="N50" s="64">
        <v>434</v>
      </c>
      <c r="O50" s="65">
        <v>403</v>
      </c>
      <c r="P50" s="48"/>
      <c r="Q50" s="48"/>
      <c r="R50" s="48"/>
      <c r="S50" s="48"/>
      <c r="T50" s="48"/>
      <c r="U50" s="48"/>
    </row>
    <row r="51" spans="1:21" ht="30.75" customHeight="1" x14ac:dyDescent="0.15">
      <c r="A51" s="48"/>
      <c r="B51" s="1180"/>
      <c r="C51" s="1181"/>
      <c r="D51" s="66"/>
      <c r="E51" s="1155" t="s">
        <v>16</v>
      </c>
      <c r="F51" s="1155"/>
      <c r="G51" s="1155"/>
      <c r="H51" s="1155"/>
      <c r="I51" s="1155"/>
      <c r="J51" s="1156"/>
      <c r="K51" s="63">
        <v>1</v>
      </c>
      <c r="L51" s="64">
        <v>1</v>
      </c>
      <c r="M51" s="64">
        <v>0</v>
      </c>
      <c r="N51" s="64">
        <v>3</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6845</v>
      </c>
      <c r="L52" s="64">
        <v>6628</v>
      </c>
      <c r="M52" s="64">
        <v>6489</v>
      </c>
      <c r="N52" s="64">
        <v>6373</v>
      </c>
      <c r="O52" s="65">
        <v>6414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1481</v>
      </c>
      <c r="L53" s="69">
        <v>1657</v>
      </c>
      <c r="M53" s="69">
        <v>2019</v>
      </c>
      <c r="N53" s="69">
        <v>2192</v>
      </c>
      <c r="O53" s="70">
        <v>2261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574</v>
      </c>
      <c r="L58" s="84" t="s">
        <v>489</v>
      </c>
      <c r="M58" s="84" t="s">
        <v>489</v>
      </c>
      <c r="N58" s="84" t="s">
        <v>489</v>
      </c>
      <c r="O58" s="85" t="s">
        <v>489</v>
      </c>
    </row>
    <row r="59" spans="1:21" ht="31.5" customHeight="1" x14ac:dyDescent="0.15">
      <c r="B59" s="1163"/>
      <c r="C59" s="1164"/>
      <c r="D59" s="1170" t="s">
        <v>26</v>
      </c>
      <c r="E59" s="1171"/>
      <c r="F59" s="1171"/>
      <c r="G59" s="1171"/>
      <c r="H59" s="1171"/>
      <c r="I59" s="1171"/>
      <c r="J59" s="1172"/>
      <c r="K59" s="86" t="s">
        <v>574</v>
      </c>
      <c r="L59" s="87" t="s">
        <v>489</v>
      </c>
      <c r="M59" s="87" t="s">
        <v>489</v>
      </c>
      <c r="N59" s="87" t="s">
        <v>489</v>
      </c>
      <c r="O59" s="88" t="s">
        <v>489</v>
      </c>
    </row>
    <row r="60" spans="1:21" ht="31.5" customHeight="1" thickBot="1" x14ac:dyDescent="0.2">
      <c r="B60" s="1165"/>
      <c r="C60" s="1166"/>
      <c r="D60" s="1173" t="s">
        <v>27</v>
      </c>
      <c r="E60" s="1174"/>
      <c r="F60" s="1174"/>
      <c r="G60" s="1174"/>
      <c r="H60" s="1174"/>
      <c r="I60" s="1174"/>
      <c r="J60" s="1175"/>
      <c r="K60" s="89" t="s">
        <v>574</v>
      </c>
      <c r="L60" s="90" t="s">
        <v>489</v>
      </c>
      <c r="M60" s="90" t="s">
        <v>489</v>
      </c>
      <c r="N60" s="90" t="s">
        <v>489</v>
      </c>
      <c r="O60" s="91" t="s">
        <v>489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jv2Gm4e+ZMsp8LwWoxJ++TJkB/s+ff6D1f2nxofTEiOox2/2vGWnytN/k/xMb80JAmTKvg/vW3uufBwKS7czA==" saltValue="aN6N1FZwkMRPsApepxz/eg==" spinCount="100000" sheet="1" objects="1" scenarios="1"/>
  <customSheetViews>
    <customSheetView guid="{95FE6FA1-A7F3-4016-9D63-3A4D2C1ED3DF}"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 guid="{FB7E840F-A5E6-439A-92D6-82423EF9E889}" scale="90" showGridLines="0" fitToPage="1" hiddenRows="1" hiddenColumns="1" topLeftCell="A40">
      <selection activeCell="O52" sqref="O52"/>
      <pageMargins left="0" right="0" top="0.19685039370078741" bottom="0.23622047244094491" header="0" footer="0"/>
      <printOptions horizontalCentered="1"/>
      <pageSetup paperSize="9" scale="56" orientation="landscape" horizontalDpi="300" verticalDpi="300" r:id="rId2"/>
      <headerFooter alignWithMargins="0">
        <oddFooter>&amp;C&amp;P/&amp;N</oddFooter>
      </headerFooter>
    </customSheetView>
  </customSheetViews>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3"/>
  <headerFooter alignWithMargins="0">
    <oddFooter>&amp;C&amp;P/&amp;N</oddFooter>
  </headerFooter>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S47" sqref="S4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55">
        <v>73644</v>
      </c>
      <c r="J41" s="356">
        <v>72599</v>
      </c>
      <c r="K41" s="356">
        <v>72364</v>
      </c>
      <c r="L41" s="356">
        <v>71007</v>
      </c>
      <c r="M41" s="357">
        <v>70691</v>
      </c>
    </row>
    <row r="42" spans="2:13" ht="27.75" customHeight="1" x14ac:dyDescent="0.15">
      <c r="B42" s="1186"/>
      <c r="C42" s="1187"/>
      <c r="D42" s="106"/>
      <c r="E42" s="1190" t="s">
        <v>32</v>
      </c>
      <c r="F42" s="1190"/>
      <c r="G42" s="1190"/>
      <c r="H42" s="1191"/>
      <c r="I42" s="358">
        <v>3169</v>
      </c>
      <c r="J42" s="359">
        <v>2932</v>
      </c>
      <c r="K42" s="359">
        <v>2900</v>
      </c>
      <c r="L42" s="359">
        <v>2654</v>
      </c>
      <c r="M42" s="360">
        <v>2289</v>
      </c>
    </row>
    <row r="43" spans="2:13" ht="27.75" customHeight="1" x14ac:dyDescent="0.15">
      <c r="B43" s="1186"/>
      <c r="C43" s="1187"/>
      <c r="D43" s="106"/>
      <c r="E43" s="1190" t="s">
        <v>33</v>
      </c>
      <c r="F43" s="1190"/>
      <c r="G43" s="1190"/>
      <c r="H43" s="1191"/>
      <c r="I43" s="358">
        <v>12861</v>
      </c>
      <c r="J43" s="359">
        <v>11361</v>
      </c>
      <c r="K43" s="359">
        <v>10012</v>
      </c>
      <c r="L43" s="359">
        <v>9226</v>
      </c>
      <c r="M43" s="360">
        <v>8156</v>
      </c>
    </row>
    <row r="44" spans="2:13" ht="27.75" customHeight="1" x14ac:dyDescent="0.15">
      <c r="B44" s="1186"/>
      <c r="C44" s="1187"/>
      <c r="D44" s="106"/>
      <c r="E44" s="1190" t="s">
        <v>34</v>
      </c>
      <c r="F44" s="1190"/>
      <c r="G44" s="1190"/>
      <c r="H44" s="1191"/>
      <c r="I44" s="358">
        <v>25</v>
      </c>
      <c r="J44" s="359">
        <v>15</v>
      </c>
      <c r="K44" s="359">
        <v>12</v>
      </c>
      <c r="L44" s="359">
        <v>9</v>
      </c>
      <c r="M44" s="360">
        <v>6</v>
      </c>
    </row>
    <row r="45" spans="2:13" ht="27.75" customHeight="1" x14ac:dyDescent="0.15">
      <c r="B45" s="1186"/>
      <c r="C45" s="1187"/>
      <c r="D45" s="106"/>
      <c r="E45" s="1190" t="s">
        <v>35</v>
      </c>
      <c r="F45" s="1190"/>
      <c r="G45" s="1190"/>
      <c r="H45" s="1191"/>
      <c r="I45" s="358">
        <v>6059</v>
      </c>
      <c r="J45" s="359">
        <v>5826</v>
      </c>
      <c r="K45" s="359">
        <v>5691</v>
      </c>
      <c r="L45" s="359">
        <v>5476</v>
      </c>
      <c r="M45" s="360">
        <v>5610</v>
      </c>
    </row>
    <row r="46" spans="2:13" ht="27.75" customHeight="1" x14ac:dyDescent="0.15">
      <c r="B46" s="1186"/>
      <c r="C46" s="1187"/>
      <c r="D46" s="107"/>
      <c r="E46" s="1190" t="s">
        <v>36</v>
      </c>
      <c r="F46" s="1190"/>
      <c r="G46" s="1190"/>
      <c r="H46" s="1191"/>
      <c r="I46" s="358">
        <v>2103</v>
      </c>
      <c r="J46" s="359">
        <v>2079</v>
      </c>
      <c r="K46" s="359">
        <v>2227</v>
      </c>
      <c r="L46" s="359">
        <v>1899</v>
      </c>
      <c r="M46" s="360">
        <v>1910</v>
      </c>
    </row>
    <row r="47" spans="2:13" ht="27.75" customHeight="1" x14ac:dyDescent="0.15">
      <c r="B47" s="1186"/>
      <c r="C47" s="1187"/>
      <c r="D47" s="108"/>
      <c r="E47" s="1200" t="s">
        <v>37</v>
      </c>
      <c r="F47" s="1201"/>
      <c r="G47" s="1201"/>
      <c r="H47" s="1202"/>
      <c r="I47" s="358" t="s">
        <v>489</v>
      </c>
      <c r="J47" s="359" t="s">
        <v>489</v>
      </c>
      <c r="K47" s="359" t="s">
        <v>489</v>
      </c>
      <c r="L47" s="359" t="s">
        <v>489</v>
      </c>
      <c r="M47" s="360" t="s">
        <v>489</v>
      </c>
    </row>
    <row r="48" spans="2:13" ht="27.75" customHeight="1" x14ac:dyDescent="0.15">
      <c r="B48" s="1186"/>
      <c r="C48" s="1187"/>
      <c r="D48" s="106"/>
      <c r="E48" s="1190" t="s">
        <v>38</v>
      </c>
      <c r="F48" s="1190"/>
      <c r="G48" s="1190"/>
      <c r="H48" s="1191"/>
      <c r="I48" s="358" t="s">
        <v>489</v>
      </c>
      <c r="J48" s="359" t="s">
        <v>489</v>
      </c>
      <c r="K48" s="359" t="s">
        <v>489</v>
      </c>
      <c r="L48" s="359" t="s">
        <v>489</v>
      </c>
      <c r="M48" s="360" t="s">
        <v>489</v>
      </c>
    </row>
    <row r="49" spans="2:13" ht="27.75" customHeight="1" x14ac:dyDescent="0.15">
      <c r="B49" s="1188"/>
      <c r="C49" s="1189"/>
      <c r="D49" s="106"/>
      <c r="E49" s="1190" t="s">
        <v>39</v>
      </c>
      <c r="F49" s="1190"/>
      <c r="G49" s="1190"/>
      <c r="H49" s="1191"/>
      <c r="I49" s="358" t="s">
        <v>489</v>
      </c>
      <c r="J49" s="359" t="s">
        <v>489</v>
      </c>
      <c r="K49" s="359" t="s">
        <v>489</v>
      </c>
      <c r="L49" s="359" t="s">
        <v>489</v>
      </c>
      <c r="M49" s="360" t="s">
        <v>489</v>
      </c>
    </row>
    <row r="50" spans="2:13" ht="27.75" customHeight="1" x14ac:dyDescent="0.15">
      <c r="B50" s="1184" t="s">
        <v>40</v>
      </c>
      <c r="C50" s="1185"/>
      <c r="D50" s="109"/>
      <c r="E50" s="1190" t="s">
        <v>41</v>
      </c>
      <c r="F50" s="1190"/>
      <c r="G50" s="1190"/>
      <c r="H50" s="1191"/>
      <c r="I50" s="358">
        <v>13330</v>
      </c>
      <c r="J50" s="359">
        <v>14186</v>
      </c>
      <c r="K50" s="359">
        <v>16203</v>
      </c>
      <c r="L50" s="359">
        <v>20555</v>
      </c>
      <c r="M50" s="360">
        <v>22216</v>
      </c>
    </row>
    <row r="51" spans="2:13" ht="27.75" customHeight="1" x14ac:dyDescent="0.15">
      <c r="B51" s="1186"/>
      <c r="C51" s="1187"/>
      <c r="D51" s="106"/>
      <c r="E51" s="1190" t="s">
        <v>42</v>
      </c>
      <c r="F51" s="1190"/>
      <c r="G51" s="1190"/>
      <c r="H51" s="1191"/>
      <c r="I51" s="358">
        <v>17461</v>
      </c>
      <c r="J51" s="359">
        <v>15215</v>
      </c>
      <c r="K51" s="359">
        <v>14074</v>
      </c>
      <c r="L51" s="359">
        <v>11865</v>
      </c>
      <c r="M51" s="360">
        <v>10528</v>
      </c>
    </row>
    <row r="52" spans="2:13" ht="27.75" customHeight="1" x14ac:dyDescent="0.15">
      <c r="B52" s="1188"/>
      <c r="C52" s="1189"/>
      <c r="D52" s="106"/>
      <c r="E52" s="1190" t="s">
        <v>43</v>
      </c>
      <c r="F52" s="1190"/>
      <c r="G52" s="1190"/>
      <c r="H52" s="1191"/>
      <c r="I52" s="358">
        <v>58215</v>
      </c>
      <c r="J52" s="359">
        <v>57750</v>
      </c>
      <c r="K52" s="359">
        <v>57849</v>
      </c>
      <c r="L52" s="359">
        <v>56638</v>
      </c>
      <c r="M52" s="360">
        <v>55086</v>
      </c>
    </row>
    <row r="53" spans="2:13" ht="27.75" customHeight="1" thickBot="1" x14ac:dyDescent="0.2">
      <c r="B53" s="1192" t="s">
        <v>19</v>
      </c>
      <c r="C53" s="1193"/>
      <c r="D53" s="110"/>
      <c r="E53" s="1194" t="s">
        <v>44</v>
      </c>
      <c r="F53" s="1194"/>
      <c r="G53" s="1194"/>
      <c r="H53" s="1195"/>
      <c r="I53" s="361">
        <v>8855</v>
      </c>
      <c r="J53" s="362">
        <v>7661</v>
      </c>
      <c r="K53" s="362">
        <v>5079</v>
      </c>
      <c r="L53" s="362">
        <v>1214</v>
      </c>
      <c r="M53" s="363">
        <v>832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G7qLSgMIKdRY71vmSQ5Ahyx4QbqYs+Ce0BLjXv12deAWvVULdgkDY3ZY0Wjk8XPjeZ0tgYE2rSt872z1mmTMQ==" saltValue="QYm9M3ZzSmxLjifC7pDM0A==" spinCount="100000" sheet="1" objects="1" scenarios="1"/>
  <customSheetViews>
    <customSheetView guid="{95FE6FA1-A7F3-4016-9D63-3A4D2C1ED3DF}"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 guid="{FB7E840F-A5E6-439A-92D6-82423EF9E889}" showGridLines="0" fitToPage="1" hiddenRows="1" hiddenColumns="1">
      <pageMargins left="0" right="0" top="0.19685039370078741" bottom="0" header="0" footer="0"/>
      <printOptions horizontalCentered="1"/>
      <pageSetup paperSize="9" scale="60" orientation="landscape" horizontalDpi="300" verticalDpi="300" r:id="rId2"/>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3"/>
  <headerFooter alignWithMargins="0">
    <oddFooter>&amp;C&amp;P/&amp;N</oddFooter>
  </headerFooter>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55" sqref="G55:G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6418</v>
      </c>
      <c r="G55" s="122">
        <v>7612</v>
      </c>
      <c r="H55" s="123">
        <v>6817</v>
      </c>
    </row>
    <row r="56" spans="2:8" ht="52.5" customHeight="1" x14ac:dyDescent="0.15">
      <c r="B56" s="124"/>
      <c r="C56" s="1213" t="s">
        <v>47</v>
      </c>
      <c r="D56" s="1213"/>
      <c r="E56" s="1214"/>
      <c r="F56" s="125">
        <v>246</v>
      </c>
      <c r="G56" s="125">
        <v>446</v>
      </c>
      <c r="H56" s="126">
        <v>686</v>
      </c>
    </row>
    <row r="57" spans="2:8" ht="53.25" customHeight="1" x14ac:dyDescent="0.15">
      <c r="B57" s="124"/>
      <c r="C57" s="1215" t="s">
        <v>48</v>
      </c>
      <c r="D57" s="1215"/>
      <c r="E57" s="1216"/>
      <c r="F57" s="127">
        <v>6160</v>
      </c>
      <c r="G57" s="127">
        <v>8750</v>
      </c>
      <c r="H57" s="128">
        <v>10421</v>
      </c>
    </row>
    <row r="58" spans="2:8" ht="45.75" customHeight="1" x14ac:dyDescent="0.15">
      <c r="B58" s="129"/>
      <c r="C58" s="1203" t="s">
        <v>552</v>
      </c>
      <c r="D58" s="1204"/>
      <c r="E58" s="1205"/>
      <c r="F58" s="130">
        <v>750</v>
      </c>
      <c r="G58" s="130">
        <v>2669</v>
      </c>
      <c r="H58" s="131">
        <v>3354</v>
      </c>
    </row>
    <row r="59" spans="2:8" ht="45.75" customHeight="1" x14ac:dyDescent="0.15">
      <c r="B59" s="129"/>
      <c r="C59" s="1203" t="s">
        <v>553</v>
      </c>
      <c r="D59" s="1204"/>
      <c r="E59" s="1205"/>
      <c r="F59" s="130">
        <v>2307</v>
      </c>
      <c r="G59" s="130">
        <v>2307</v>
      </c>
      <c r="H59" s="131">
        <v>2318</v>
      </c>
    </row>
    <row r="60" spans="2:8" ht="45.75" customHeight="1" x14ac:dyDescent="0.15">
      <c r="B60" s="129"/>
      <c r="C60" s="1203" t="s">
        <v>554</v>
      </c>
      <c r="D60" s="1204"/>
      <c r="E60" s="1205"/>
      <c r="F60" s="130">
        <v>406</v>
      </c>
      <c r="G60" s="130">
        <v>877</v>
      </c>
      <c r="H60" s="131">
        <v>1421</v>
      </c>
    </row>
    <row r="61" spans="2:8" ht="45.75" customHeight="1" x14ac:dyDescent="0.15">
      <c r="B61" s="129"/>
      <c r="C61" s="1203" t="s">
        <v>555</v>
      </c>
      <c r="D61" s="1204"/>
      <c r="E61" s="1205"/>
      <c r="F61" s="130">
        <v>842</v>
      </c>
      <c r="G61" s="130">
        <v>1054</v>
      </c>
      <c r="H61" s="131">
        <v>1248</v>
      </c>
    </row>
    <row r="62" spans="2:8" ht="45.75" customHeight="1" thickBot="1" x14ac:dyDescent="0.2">
      <c r="B62" s="132"/>
      <c r="C62" s="1206" t="s">
        <v>556</v>
      </c>
      <c r="D62" s="1207"/>
      <c r="E62" s="1208"/>
      <c r="F62" s="133">
        <v>324</v>
      </c>
      <c r="G62" s="133">
        <v>323</v>
      </c>
      <c r="H62" s="134">
        <v>569</v>
      </c>
    </row>
    <row r="63" spans="2:8" ht="52.5" customHeight="1" thickBot="1" x14ac:dyDescent="0.2">
      <c r="B63" s="135"/>
      <c r="C63" s="1209" t="s">
        <v>49</v>
      </c>
      <c r="D63" s="1209"/>
      <c r="E63" s="1210"/>
      <c r="F63" s="136">
        <v>12824</v>
      </c>
      <c r="G63" s="136">
        <v>16808</v>
      </c>
      <c r="H63" s="137">
        <v>17924</v>
      </c>
    </row>
    <row r="64" spans="2:8" x14ac:dyDescent="0.15"/>
  </sheetData>
  <sheetProtection algorithmName="SHA-512" hashValue="RZe5Rp0Fy9gfxaWRipvPQ6RlHx7tU90Xj/fkW6Zr8UkiFtFXlZZ5FBJ3tTm0WkCR0QUQ9t4JRv8Khvkwyq6UOw==" saltValue="wEE5JAJMznzdg/6bBBWAng==" spinCount="100000" sheet="1" objects="1" scenarios="1"/>
  <customSheetViews>
    <customSheetView guid="{95FE6FA1-A7F3-4016-9D63-3A4D2C1ED3DF}"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 guid="{FB7E840F-A5E6-439A-92D6-82423EF9E889}" scale="70" showGridLines="0" fitToPage="1" hiddenRows="1" hiddenColumns="1">
      <pageMargins left="0" right="0" top="0.19685039370078741" bottom="0" header="0" footer="0"/>
      <printOptions horizontalCentered="1"/>
      <pageSetup paperSize="9" scale="43" orientation="landscape" verticalDpi="300" r:id="rId2"/>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3"/>
  <headerFooter alignWithMargins="0">
    <oddFooter>&amp;C&amp;P/&amp;N</oddFooter>
  </headerFooter>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33836</v>
      </c>
      <c r="E3" s="156"/>
      <c r="F3" s="157">
        <v>46035</v>
      </c>
      <c r="G3" s="158"/>
      <c r="H3" s="159"/>
    </row>
    <row r="4" spans="1:8" x14ac:dyDescent="0.15">
      <c r="A4" s="160"/>
      <c r="B4" s="161"/>
      <c r="C4" s="162"/>
      <c r="D4" s="163">
        <v>14690</v>
      </c>
      <c r="E4" s="164"/>
      <c r="F4" s="165">
        <v>25158</v>
      </c>
      <c r="G4" s="166"/>
      <c r="H4" s="167"/>
    </row>
    <row r="5" spans="1:8" x14ac:dyDescent="0.15">
      <c r="A5" s="148" t="s">
        <v>521</v>
      </c>
      <c r="B5" s="153"/>
      <c r="C5" s="154"/>
      <c r="D5" s="155">
        <v>22996</v>
      </c>
      <c r="E5" s="156"/>
      <c r="F5" s="157">
        <v>43261</v>
      </c>
      <c r="G5" s="158"/>
      <c r="H5" s="159"/>
    </row>
    <row r="6" spans="1:8" x14ac:dyDescent="0.15">
      <c r="A6" s="160"/>
      <c r="B6" s="161"/>
      <c r="C6" s="162"/>
      <c r="D6" s="163">
        <v>11087</v>
      </c>
      <c r="E6" s="164"/>
      <c r="F6" s="165">
        <v>24721</v>
      </c>
      <c r="G6" s="166"/>
      <c r="H6" s="167"/>
    </row>
    <row r="7" spans="1:8" x14ac:dyDescent="0.15">
      <c r="A7" s="148" t="s">
        <v>522</v>
      </c>
      <c r="B7" s="153"/>
      <c r="C7" s="154"/>
      <c r="D7" s="155">
        <v>34502</v>
      </c>
      <c r="E7" s="156"/>
      <c r="F7" s="157">
        <v>40626</v>
      </c>
      <c r="G7" s="158"/>
      <c r="H7" s="159"/>
    </row>
    <row r="8" spans="1:8" x14ac:dyDescent="0.15">
      <c r="A8" s="160"/>
      <c r="B8" s="161"/>
      <c r="C8" s="162"/>
      <c r="D8" s="163">
        <v>17795</v>
      </c>
      <c r="E8" s="164"/>
      <c r="F8" s="165">
        <v>24279</v>
      </c>
      <c r="G8" s="166"/>
      <c r="H8" s="167"/>
    </row>
    <row r="9" spans="1:8" x14ac:dyDescent="0.15">
      <c r="A9" s="148" t="s">
        <v>523</v>
      </c>
      <c r="B9" s="153"/>
      <c r="C9" s="154"/>
      <c r="D9" s="155">
        <v>33096</v>
      </c>
      <c r="E9" s="156"/>
      <c r="F9" s="157">
        <v>46133</v>
      </c>
      <c r="G9" s="158"/>
      <c r="H9" s="159"/>
    </row>
    <row r="10" spans="1:8" x14ac:dyDescent="0.15">
      <c r="A10" s="160"/>
      <c r="B10" s="161"/>
      <c r="C10" s="162"/>
      <c r="D10" s="163">
        <v>21205</v>
      </c>
      <c r="E10" s="164"/>
      <c r="F10" s="165">
        <v>27280</v>
      </c>
      <c r="G10" s="166"/>
      <c r="H10" s="167"/>
    </row>
    <row r="11" spans="1:8" x14ac:dyDescent="0.15">
      <c r="A11" s="148" t="s">
        <v>524</v>
      </c>
      <c r="B11" s="153"/>
      <c r="C11" s="154"/>
      <c r="D11" s="155">
        <v>43745</v>
      </c>
      <c r="E11" s="156"/>
      <c r="F11" s="157">
        <v>49174</v>
      </c>
      <c r="G11" s="158"/>
      <c r="H11" s="159"/>
    </row>
    <row r="12" spans="1:8" x14ac:dyDescent="0.15">
      <c r="A12" s="160"/>
      <c r="B12" s="161"/>
      <c r="C12" s="168"/>
      <c r="D12" s="163">
        <v>20981</v>
      </c>
      <c r="E12" s="164"/>
      <c r="F12" s="165">
        <v>29896</v>
      </c>
      <c r="G12" s="166"/>
      <c r="H12" s="167"/>
    </row>
    <row r="13" spans="1:8" x14ac:dyDescent="0.15">
      <c r="A13" s="148"/>
      <c r="B13" s="153"/>
      <c r="C13" s="169"/>
      <c r="D13" s="170">
        <v>33635</v>
      </c>
      <c r="E13" s="171"/>
      <c r="F13" s="172">
        <v>45046</v>
      </c>
      <c r="G13" s="173"/>
      <c r="H13" s="159"/>
    </row>
    <row r="14" spans="1:8" x14ac:dyDescent="0.15">
      <c r="A14" s="160"/>
      <c r="B14" s="161"/>
      <c r="C14" s="162"/>
      <c r="D14" s="163">
        <v>17152</v>
      </c>
      <c r="E14" s="164"/>
      <c r="F14" s="165">
        <v>26267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1.1299999999999999</v>
      </c>
      <c r="C19" s="174">
        <f>ROUND(VALUE(SUBSTITUTE(実質収支比率等に係る経年分析!G$48,"▲","-")),2)</f>
        <v>3.34</v>
      </c>
      <c r="D19" s="174">
        <f>ROUND(VALUE(SUBSTITUTE(実質収支比率等に係る経年分析!H$48,"▲","-")),2)</f>
        <v>4.9400000000000004</v>
      </c>
      <c r="E19" s="174">
        <f>ROUND(VALUE(SUBSTITUTE(実質収支比率等に係る経年分析!I$48,"▲","-")),2)</f>
        <v>2.57</v>
      </c>
      <c r="F19" s="174">
        <f>ROUND(VALUE(SUBSTITUTE(実質収支比率等に係る経年分析!J$48,"▲","-")),2)</f>
        <v>2.5299999999999998</v>
      </c>
    </row>
    <row r="20" spans="1:11" x14ac:dyDescent="0.15">
      <c r="A20" s="174" t="s">
        <v>53</v>
      </c>
      <c r="B20" s="174">
        <f>ROUND(VALUE(SUBSTITUTE(実質収支比率等に係る経年分析!F$47,"▲","-")),2)</f>
        <v>12.26</v>
      </c>
      <c r="C20" s="174">
        <f>ROUND(VALUE(SUBSTITUTE(実質収支比率等に係る経年分析!G$47,"▲","-")),2)</f>
        <v>12.5</v>
      </c>
      <c r="D20" s="174">
        <f>ROUND(VALUE(SUBSTITUTE(実質収支比率等に係る経年分析!H$47,"▲","-")),2)</f>
        <v>13.3</v>
      </c>
      <c r="E20" s="174">
        <f>ROUND(VALUE(SUBSTITUTE(実質収支比率等に係る経年分析!I$47,"▲","-")),2)</f>
        <v>16.190000000000001</v>
      </c>
      <c r="F20" s="174">
        <f>ROUND(VALUE(SUBSTITUTE(実質収支比率等に係る経年分析!J$47,"▲","-")),2)</f>
        <v>14.29</v>
      </c>
    </row>
    <row r="21" spans="1:11" x14ac:dyDescent="0.15">
      <c r="A21" s="174" t="s">
        <v>54</v>
      </c>
      <c r="B21" s="174">
        <f>IF(ISNUMBER(VALUE(SUBSTITUTE(実質収支比率等に係る経年分析!F$49,"▲","-"))),ROUND(VALUE(SUBSTITUTE(実質収支比率等に係る経年分析!F$49,"▲","-")),2),NA())</f>
        <v>-0.2</v>
      </c>
      <c r="C21" s="174">
        <f>IF(ISNUMBER(VALUE(SUBSTITUTE(実質収支比率等に係る経年分析!G$49,"▲","-"))),ROUND(VALUE(SUBSTITUTE(実質収支比率等に係る経年分析!G$49,"▲","-")),2),NA())</f>
        <v>2.79</v>
      </c>
      <c r="D21" s="174">
        <f>IF(ISNUMBER(VALUE(SUBSTITUTE(実質収支比率等に係る経年分析!H$49,"▲","-"))),ROUND(VALUE(SUBSTITUTE(実質収支比率等に係る経年分析!H$49,"▲","-")),2),NA())</f>
        <v>3.37</v>
      </c>
      <c r="E21" s="174">
        <f>IF(ISNUMBER(VALUE(SUBSTITUTE(実質収支比率等に係る経年分析!I$49,"▲","-"))),ROUND(VALUE(SUBSTITUTE(実質収支比率等に係る経年分析!I$49,"▲","-")),2),NA())</f>
        <v>0.04</v>
      </c>
      <c r="F21" s="174">
        <f>IF(ISNUMBER(VALUE(SUBSTITUTE(実質収支比率等に係る経年分析!J$49,"▲","-"))),ROUND(VALUE(SUBSTITUTE(実質収支比率等に係る経年分析!J$49,"▲","-")),2),NA())</f>
        <v>-1.67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国民健康保険診療施設費</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宝塚市営霊園事業費</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15">
      <c r="A31" s="175" t="str">
        <f>IF(連結実質赤字比率に係る赤字・黒字の構成分析!C$39="",NA(),連結実質赤字比率に係る赤字・黒字の構成分析!C$39)</f>
        <v>介護保険事業費</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0.91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1.69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0.31</v>
      </c>
    </row>
    <row r="32" spans="1:11" x14ac:dyDescent="0.15">
      <c r="A32" s="175" t="str">
        <f>IF(連結実質赤字比率に係る赤字・黒字の構成分析!C$38="",NA(),連結実質赤字比率に係る赤字・黒字の構成分析!C$38)</f>
        <v>国民健康保険事業費</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0.41</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1.06</v>
      </c>
    </row>
    <row r="34" spans="1:16" x14ac:dyDescent="0.15">
      <c r="A34" s="175" t="str">
        <f>IF(連結実質赤字比率に係る赤字・黒字の構成分析!C$36="",NA(),連結実質赤字比率に係る赤字・黒字の構成分析!C$36)</f>
        <v>病院事業会計</v>
      </c>
      <c r="B34" s="175">
        <f>IF(ROUND(VALUE(SUBSTITUTE(連結実質赤字比率に係る赤字・黒字の構成分析!F$36,"▲", "-")), 2) &lt; 0, ABS(ROUND(VALUE(SUBSTITUTE(連結実質赤字比率に係る赤字・黒字の構成分析!F$36,"▲", "-")), 2)), NA())</f>
        <v>3.41</v>
      </c>
      <c r="C34" s="175" t="e">
        <f>IF(ROUND(VALUE(SUBSTITUTE(連結実質赤字比率に係る赤字・黒字の構成分析!F$36,"▲", "-")), 2) &gt;= 0, ABS(ROUND(VALUE(SUBSTITUTE(連結実質赤字比率に係る赤字・黒字の構成分析!F$36,"▲", "-")), 2)), NA())</f>
        <v>#N/A</v>
      </c>
      <c r="D34" s="175">
        <f>IF(ROUND(VALUE(SUBSTITUTE(連結実質赤字比率に係る赤字・黒字の構成分析!G$36,"▲", "-")), 2) &lt; 0, ABS(ROUND(VALUE(SUBSTITUTE(連結実質赤字比率に係る赤字・黒字の構成分析!G$36,"▲", "-")), 2)), NA())</f>
        <v>1.99</v>
      </c>
      <c r="E34" s="175" t="e">
        <f>IF(ROUND(VALUE(SUBSTITUTE(連結実質赤字比率に係る赤字・黒字の構成分析!G$36,"▲", "-")), 2) &gt;= 0, ABS(ROUND(VALUE(SUBSTITUTE(連結実質赤字比率に係る赤字・黒字の構成分析!G$36,"▲", "-")), 2)), NA())</f>
        <v>#N/A</v>
      </c>
      <c r="F34" s="175">
        <f>IF(ROUND(VALUE(SUBSTITUTE(連結実質赤字比率に係る赤字・黒字の構成分析!H$36,"▲", "-")), 2) &lt; 0, ABS(ROUND(VALUE(SUBSTITUTE(連結実質赤字比率に係る赤字・黒字の構成分析!H$36,"▲", "-")), 2)), NA())</f>
        <v>0.18</v>
      </c>
      <c r="G34" s="175" t="e">
        <f>IF(ROUND(VALUE(SUBSTITUTE(連結実質赤字比率に係る赤字・黒字の構成分析!H$36,"▲", "-")), 2) &gt;= 0, ABS(ROUND(VALUE(SUBSTITUTE(連結実質赤字比率に係る赤字・黒字の構成分析!H$36,"▲", "-")), 2)), NA())</f>
        <v>#N/A</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1.1299999999999999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2.56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8.9600000000000009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8.31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6845</v>
      </c>
      <c r="E42" s="176"/>
      <c r="F42" s="176"/>
      <c r="G42" s="176">
        <f>'実質公債費比率（分子）の構造'!L$52</f>
        <v>6628</v>
      </c>
      <c r="H42" s="176"/>
      <c r="I42" s="176"/>
      <c r="J42" s="176">
        <f>'実質公債費比率（分子）の構造'!M$52</f>
        <v>6489</v>
      </c>
      <c r="K42" s="176"/>
      <c r="L42" s="176"/>
      <c r="M42" s="176">
        <f>'実質公債費比率（分子）の構造'!N$52</f>
        <v>6373</v>
      </c>
      <c r="N42" s="176"/>
      <c r="O42" s="176"/>
      <c r="P42" s="176">
        <f>'実質公債費比率（分子）の構造'!O$52</f>
        <v>6414</v>
      </c>
    </row>
    <row r="43" spans="1:16" x14ac:dyDescent="0.15">
      <c r="A43" s="176" t="s">
        <v>16</v>
      </c>
      <c r="B43" s="176">
        <f>'実質公債費比率（分子）の構造'!K$51</f>
        <v>1</v>
      </c>
      <c r="C43" s="176"/>
      <c r="D43" s="176"/>
      <c r="E43" s="176">
        <f>'実質公債費比率（分子）の構造'!L$51</f>
        <v>1</v>
      </c>
      <c r="F43" s="176"/>
      <c r="G43" s="176"/>
      <c r="H43" s="176">
        <f>'実質公債費比率（分子）の構造'!M$51</f>
        <v>0</v>
      </c>
      <c r="I43" s="176"/>
      <c r="J43" s="176"/>
      <c r="K43" s="176">
        <f>'実質公債費比率（分子）の構造'!N$51</f>
        <v>3</v>
      </c>
      <c r="L43" s="176"/>
      <c r="M43" s="176"/>
      <c r="N43" s="176">
        <f>'実質公債費比率（分子）の構造'!O$51</f>
        <v>0</v>
      </c>
      <c r="O43" s="176"/>
      <c r="P43" s="176"/>
    </row>
    <row r="44" spans="1:16" x14ac:dyDescent="0.15">
      <c r="A44" s="176" t="s">
        <v>62</v>
      </c>
      <c r="B44" s="176">
        <f>'実質公債費比率（分子）の構造'!K$50</f>
        <v>435</v>
      </c>
      <c r="C44" s="176"/>
      <c r="D44" s="176"/>
      <c r="E44" s="176">
        <f>'実質公債費比率（分子）の構造'!L$50</f>
        <v>379</v>
      </c>
      <c r="F44" s="176"/>
      <c r="G44" s="176"/>
      <c r="H44" s="176">
        <f>'実質公債費比率（分子）の構造'!M$50</f>
        <v>537</v>
      </c>
      <c r="I44" s="176"/>
      <c r="J44" s="176"/>
      <c r="K44" s="176">
        <f>'実質公債費比率（分子）の構造'!N$50</f>
        <v>434</v>
      </c>
      <c r="L44" s="176"/>
      <c r="M44" s="176"/>
      <c r="N44" s="176">
        <f>'実質公債費比率（分子）の構造'!O$50</f>
        <v>403</v>
      </c>
      <c r="O44" s="176"/>
      <c r="P44" s="176"/>
    </row>
    <row r="45" spans="1:16" x14ac:dyDescent="0.15">
      <c r="A45" s="176" t="s">
        <v>63</v>
      </c>
      <c r="B45" s="176">
        <f>'実質公債費比率（分子）の構造'!K$49</f>
        <v>11</v>
      </c>
      <c r="C45" s="176"/>
      <c r="D45" s="176"/>
      <c r="E45" s="176">
        <f>'実質公債費比率（分子）の構造'!L$49</f>
        <v>10</v>
      </c>
      <c r="F45" s="176"/>
      <c r="G45" s="176"/>
      <c r="H45" s="176">
        <f>'実質公債費比率（分子）の構造'!M$49</f>
        <v>4</v>
      </c>
      <c r="I45" s="176"/>
      <c r="J45" s="176"/>
      <c r="K45" s="176">
        <f>'実質公債費比率（分子）の構造'!N$49</f>
        <v>2</v>
      </c>
      <c r="L45" s="176"/>
      <c r="M45" s="176"/>
      <c r="N45" s="176">
        <f>'実質公債費比率（分子）の構造'!O$49</f>
        <v>4</v>
      </c>
      <c r="O45" s="176"/>
      <c r="P45" s="176"/>
    </row>
    <row r="46" spans="1:16" x14ac:dyDescent="0.15">
      <c r="A46" s="176" t="s">
        <v>64</v>
      </c>
      <c r="B46" s="176">
        <f>'実質公債費比率（分子）の構造'!K$48</f>
        <v>1402</v>
      </c>
      <c r="C46" s="176"/>
      <c r="D46" s="176"/>
      <c r="E46" s="176">
        <f>'実質公債費比率（分子）の構造'!L$48</f>
        <v>1382</v>
      </c>
      <c r="F46" s="176"/>
      <c r="G46" s="176"/>
      <c r="H46" s="176">
        <f>'実質公債費比率（分子）の構造'!M$48</f>
        <v>1161</v>
      </c>
      <c r="I46" s="176"/>
      <c r="J46" s="176"/>
      <c r="K46" s="176">
        <f>'実質公債費比率（分子）の構造'!N$48</f>
        <v>1255</v>
      </c>
      <c r="L46" s="176"/>
      <c r="M46" s="176"/>
      <c r="N46" s="176">
        <f>'実質公債費比率（分子）の構造'!O$48</f>
        <v>1265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6477</v>
      </c>
      <c r="C49" s="176"/>
      <c r="D49" s="176"/>
      <c r="E49" s="176">
        <f>'実質公債費比率（分子）の構造'!L$45</f>
        <v>6513</v>
      </c>
      <c r="F49" s="176"/>
      <c r="G49" s="176"/>
      <c r="H49" s="176">
        <f>'実質公債費比率（分子）の構造'!M$45</f>
        <v>6806</v>
      </c>
      <c r="I49" s="176"/>
      <c r="J49" s="176"/>
      <c r="K49" s="176">
        <f>'実質公債費比率（分子）の構造'!N$45</f>
        <v>6871</v>
      </c>
      <c r="L49" s="176"/>
      <c r="M49" s="176"/>
      <c r="N49" s="176">
        <f>'実質公債費比率（分子）の構造'!O$45</f>
        <v>7003</v>
      </c>
      <c r="O49" s="176"/>
      <c r="P49" s="176"/>
    </row>
    <row r="50" spans="1:16" x14ac:dyDescent="0.15">
      <c r="A50" s="176" t="s">
        <v>67</v>
      </c>
      <c r="B50" s="176" t="e">
        <f>NA()</f>
        <v>#N/A</v>
      </c>
      <c r="C50" s="176">
        <f>IF(ISNUMBER('実質公債費比率（分子）の構造'!K$53),'実質公債費比率（分子）の構造'!K$53,NA())</f>
        <v>1481</v>
      </c>
      <c r="D50" s="176" t="e">
        <f>NA()</f>
        <v>#N/A</v>
      </c>
      <c r="E50" s="176" t="e">
        <f>NA()</f>
        <v>#N/A</v>
      </c>
      <c r="F50" s="176">
        <f>IF(ISNUMBER('実質公債費比率（分子）の構造'!L$53),'実質公債費比率（分子）の構造'!L$53,NA())</f>
        <v>1657</v>
      </c>
      <c r="G50" s="176" t="e">
        <f>NA()</f>
        <v>#N/A</v>
      </c>
      <c r="H50" s="176" t="e">
        <f>NA()</f>
        <v>#N/A</v>
      </c>
      <c r="I50" s="176">
        <f>IF(ISNUMBER('実質公債費比率（分子）の構造'!M$53),'実質公債費比率（分子）の構造'!M$53,NA())</f>
        <v>2019</v>
      </c>
      <c r="J50" s="176" t="e">
        <f>NA()</f>
        <v>#N/A</v>
      </c>
      <c r="K50" s="176" t="e">
        <f>NA()</f>
        <v>#N/A</v>
      </c>
      <c r="L50" s="176">
        <f>IF(ISNUMBER('実質公債費比率（分子）の構造'!N$53),'実質公債費比率（分子）の構造'!N$53,NA())</f>
        <v>2192</v>
      </c>
      <c r="M50" s="176" t="e">
        <f>NA()</f>
        <v>#N/A</v>
      </c>
      <c r="N50" s="176" t="e">
        <f>NA()</f>
        <v>#N/A</v>
      </c>
      <c r="O50" s="176">
        <f>IF(ISNUMBER('実質公債費比率（分子）の構造'!O$53),'実質公債費比率（分子）の構造'!O$53,NA())</f>
        <v>2261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58215</v>
      </c>
      <c r="E56" s="175"/>
      <c r="F56" s="175"/>
      <c r="G56" s="175">
        <f>'将来負担比率（分子）の構造'!J$52</f>
        <v>57750</v>
      </c>
      <c r="H56" s="175"/>
      <c r="I56" s="175"/>
      <c r="J56" s="175">
        <f>'将来負担比率（分子）の構造'!K$52</f>
        <v>57849</v>
      </c>
      <c r="K56" s="175"/>
      <c r="L56" s="175"/>
      <c r="M56" s="175">
        <f>'将来負担比率（分子）の構造'!L$52</f>
        <v>56638</v>
      </c>
      <c r="N56" s="175"/>
      <c r="O56" s="175"/>
      <c r="P56" s="175">
        <f>'将来負担比率（分子）の構造'!M$52</f>
        <v>55086</v>
      </c>
    </row>
    <row r="57" spans="1:16" x14ac:dyDescent="0.15">
      <c r="A57" s="175" t="s">
        <v>42</v>
      </c>
      <c r="B57" s="175"/>
      <c r="C57" s="175"/>
      <c r="D57" s="175">
        <f>'将来負担比率（分子）の構造'!I$51</f>
        <v>17461</v>
      </c>
      <c r="E57" s="175"/>
      <c r="F57" s="175"/>
      <c r="G57" s="175">
        <f>'将来負担比率（分子）の構造'!J$51</f>
        <v>15215</v>
      </c>
      <c r="H57" s="175"/>
      <c r="I57" s="175"/>
      <c r="J57" s="175">
        <f>'将来負担比率（分子）の構造'!K$51</f>
        <v>14074</v>
      </c>
      <c r="K57" s="175"/>
      <c r="L57" s="175"/>
      <c r="M57" s="175">
        <f>'将来負担比率（分子）の構造'!L$51</f>
        <v>11865</v>
      </c>
      <c r="N57" s="175"/>
      <c r="O57" s="175"/>
      <c r="P57" s="175">
        <f>'将来負担比率（分子）の構造'!M$51</f>
        <v>10528</v>
      </c>
    </row>
    <row r="58" spans="1:16" x14ac:dyDescent="0.15">
      <c r="A58" s="175" t="s">
        <v>41</v>
      </c>
      <c r="B58" s="175"/>
      <c r="C58" s="175"/>
      <c r="D58" s="175">
        <f>'将来負担比率（分子）の構造'!I$50</f>
        <v>13330</v>
      </c>
      <c r="E58" s="175"/>
      <c r="F58" s="175"/>
      <c r="G58" s="175">
        <f>'将来負担比率（分子）の構造'!J$50</f>
        <v>14186</v>
      </c>
      <c r="H58" s="175"/>
      <c r="I58" s="175"/>
      <c r="J58" s="175">
        <f>'将来負担比率（分子）の構造'!K$50</f>
        <v>16203</v>
      </c>
      <c r="K58" s="175"/>
      <c r="L58" s="175"/>
      <c r="M58" s="175">
        <f>'将来負担比率（分子）の構造'!L$50</f>
        <v>20555</v>
      </c>
      <c r="N58" s="175"/>
      <c r="O58" s="175"/>
      <c r="P58" s="175">
        <f>'将来負担比率（分子）の構造'!M$50</f>
        <v>22216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2103</v>
      </c>
      <c r="C61" s="175"/>
      <c r="D61" s="175"/>
      <c r="E61" s="175">
        <f>'将来負担比率（分子）の構造'!J$46</f>
        <v>2079</v>
      </c>
      <c r="F61" s="175"/>
      <c r="G61" s="175"/>
      <c r="H61" s="175">
        <f>'将来負担比率（分子）の構造'!K$46</f>
        <v>2227</v>
      </c>
      <c r="I61" s="175"/>
      <c r="J61" s="175"/>
      <c r="K61" s="175">
        <f>'将来負担比率（分子）の構造'!L$46</f>
        <v>1899</v>
      </c>
      <c r="L61" s="175"/>
      <c r="M61" s="175"/>
      <c r="N61" s="175">
        <f>'将来負担比率（分子）の構造'!M$46</f>
        <v>1910</v>
      </c>
      <c r="O61" s="175"/>
      <c r="P61" s="175"/>
    </row>
    <row r="62" spans="1:16" x14ac:dyDescent="0.15">
      <c r="A62" s="175" t="s">
        <v>35</v>
      </c>
      <c r="B62" s="175">
        <f>'将来負担比率（分子）の構造'!I$45</f>
        <v>6059</v>
      </c>
      <c r="C62" s="175"/>
      <c r="D62" s="175"/>
      <c r="E62" s="175">
        <f>'将来負担比率（分子）の構造'!J$45</f>
        <v>5826</v>
      </c>
      <c r="F62" s="175"/>
      <c r="G62" s="175"/>
      <c r="H62" s="175">
        <f>'将来負担比率（分子）の構造'!K$45</f>
        <v>5691</v>
      </c>
      <c r="I62" s="175"/>
      <c r="J62" s="175"/>
      <c r="K62" s="175">
        <f>'将来負担比率（分子）の構造'!L$45</f>
        <v>5476</v>
      </c>
      <c r="L62" s="175"/>
      <c r="M62" s="175"/>
      <c r="N62" s="175">
        <f>'将来負担比率（分子）の構造'!M$45</f>
        <v>5610</v>
      </c>
      <c r="O62" s="175"/>
      <c r="P62" s="175"/>
    </row>
    <row r="63" spans="1:16" x14ac:dyDescent="0.15">
      <c r="A63" s="175" t="s">
        <v>34</v>
      </c>
      <c r="B63" s="175">
        <f>'将来負担比率（分子）の構造'!I$44</f>
        <v>25</v>
      </c>
      <c r="C63" s="175"/>
      <c r="D63" s="175"/>
      <c r="E63" s="175">
        <f>'将来負担比率（分子）の構造'!J$44</f>
        <v>15</v>
      </c>
      <c r="F63" s="175"/>
      <c r="G63" s="175"/>
      <c r="H63" s="175">
        <f>'将来負担比率（分子）の構造'!K$44</f>
        <v>12</v>
      </c>
      <c r="I63" s="175"/>
      <c r="J63" s="175"/>
      <c r="K63" s="175">
        <f>'将来負担比率（分子）の構造'!L$44</f>
        <v>9</v>
      </c>
      <c r="L63" s="175"/>
      <c r="M63" s="175"/>
      <c r="N63" s="175">
        <f>'将来負担比率（分子）の構造'!M$44</f>
        <v>6</v>
      </c>
      <c r="O63" s="175"/>
      <c r="P63" s="175"/>
    </row>
    <row r="64" spans="1:16" x14ac:dyDescent="0.15">
      <c r="A64" s="175" t="s">
        <v>33</v>
      </c>
      <c r="B64" s="175">
        <f>'将来負担比率（分子）の構造'!I$43</f>
        <v>12861</v>
      </c>
      <c r="C64" s="175"/>
      <c r="D64" s="175"/>
      <c r="E64" s="175">
        <f>'将来負担比率（分子）の構造'!J$43</f>
        <v>11361</v>
      </c>
      <c r="F64" s="175"/>
      <c r="G64" s="175"/>
      <c r="H64" s="175">
        <f>'将来負担比率（分子）の構造'!K$43</f>
        <v>10012</v>
      </c>
      <c r="I64" s="175"/>
      <c r="J64" s="175"/>
      <c r="K64" s="175">
        <f>'将来負担比率（分子）の構造'!L$43</f>
        <v>9226</v>
      </c>
      <c r="L64" s="175"/>
      <c r="M64" s="175"/>
      <c r="N64" s="175">
        <f>'将来負担比率（分子）の構造'!M$43</f>
        <v>8156</v>
      </c>
      <c r="O64" s="175"/>
      <c r="P64" s="175"/>
    </row>
    <row r="65" spans="1:16" x14ac:dyDescent="0.15">
      <c r="A65" s="175" t="s">
        <v>32</v>
      </c>
      <c r="B65" s="175">
        <f>'将来負担比率（分子）の構造'!I$42</f>
        <v>3169</v>
      </c>
      <c r="C65" s="175"/>
      <c r="D65" s="175"/>
      <c r="E65" s="175">
        <f>'将来負担比率（分子）の構造'!J$42</f>
        <v>2932</v>
      </c>
      <c r="F65" s="175"/>
      <c r="G65" s="175"/>
      <c r="H65" s="175">
        <f>'将来負担比率（分子）の構造'!K$42</f>
        <v>2900</v>
      </c>
      <c r="I65" s="175"/>
      <c r="J65" s="175"/>
      <c r="K65" s="175">
        <f>'将来負担比率（分子）の構造'!L$42</f>
        <v>2654</v>
      </c>
      <c r="L65" s="175"/>
      <c r="M65" s="175"/>
      <c r="N65" s="175">
        <f>'将来負担比率（分子）の構造'!M$42</f>
        <v>2289</v>
      </c>
      <c r="O65" s="175"/>
      <c r="P65" s="175"/>
    </row>
    <row r="66" spans="1:16" x14ac:dyDescent="0.15">
      <c r="A66" s="175" t="s">
        <v>31</v>
      </c>
      <c r="B66" s="175">
        <f>'将来負担比率（分子）の構造'!I$41</f>
        <v>73644</v>
      </c>
      <c r="C66" s="175"/>
      <c r="D66" s="175"/>
      <c r="E66" s="175">
        <f>'将来負担比率（分子）の構造'!J$41</f>
        <v>72599</v>
      </c>
      <c r="F66" s="175"/>
      <c r="G66" s="175"/>
      <c r="H66" s="175">
        <f>'将来負担比率（分子）の構造'!K$41</f>
        <v>72364</v>
      </c>
      <c r="I66" s="175"/>
      <c r="J66" s="175"/>
      <c r="K66" s="175">
        <f>'将来負担比率（分子）の構造'!L$41</f>
        <v>71007</v>
      </c>
      <c r="L66" s="175"/>
      <c r="M66" s="175"/>
      <c r="N66" s="175">
        <f>'将来負担比率（分子）の構造'!M$41</f>
        <v>70691</v>
      </c>
      <c r="O66" s="175"/>
      <c r="P66" s="175"/>
    </row>
    <row r="67" spans="1:16" x14ac:dyDescent="0.15">
      <c r="A67" s="175" t="s">
        <v>71</v>
      </c>
      <c r="B67" s="175" t="e">
        <f>NA()</f>
        <v>#N/A</v>
      </c>
      <c r="C67" s="175">
        <f>IF(ISNUMBER('将来負担比率（分子）の構造'!I$53), IF('将来負担比率（分子）の構造'!I$53 &lt; 0, 0, '将来負担比率（分子）の構造'!I$53), NA())</f>
        <v>8855</v>
      </c>
      <c r="D67" s="175" t="e">
        <f>NA()</f>
        <v>#N/A</v>
      </c>
      <c r="E67" s="175" t="e">
        <f>NA()</f>
        <v>#N/A</v>
      </c>
      <c r="F67" s="175">
        <f>IF(ISNUMBER('将来負担比率（分子）の構造'!J$53), IF('将来負担比率（分子）の構造'!J$53 &lt; 0, 0, '将来負担比率（分子）の構造'!J$53), NA())</f>
        <v>7661</v>
      </c>
      <c r="G67" s="175" t="e">
        <f>NA()</f>
        <v>#N/A</v>
      </c>
      <c r="H67" s="175" t="e">
        <f>NA()</f>
        <v>#N/A</v>
      </c>
      <c r="I67" s="175">
        <f>IF(ISNUMBER('将来負担比率（分子）の構造'!K$53), IF('将来負担比率（分子）の構造'!K$53 &lt; 0, 0, '将来負担比率（分子）の構造'!K$53), NA())</f>
        <v>5079</v>
      </c>
      <c r="J67" s="175" t="e">
        <f>NA()</f>
        <v>#N/A</v>
      </c>
      <c r="K67" s="175" t="e">
        <f>NA()</f>
        <v>#N/A</v>
      </c>
      <c r="L67" s="175">
        <f>IF(ISNUMBER('将来負担比率（分子）の構造'!L$53), IF('将来負担比率（分子）の構造'!L$53 &lt; 0, 0, '将来負担比率（分子）の構造'!L$53), NA())</f>
        <v>1214</v>
      </c>
      <c r="M67" s="175" t="e">
        <f>NA()</f>
        <v>#N/A</v>
      </c>
      <c r="N67" s="175" t="e">
        <f>NA()</f>
        <v>#N/A</v>
      </c>
      <c r="O67" s="175">
        <f>IF(ISNUMBER('将来負担比率（分子）の構造'!M$53), IF('将来負担比率（分子）の構造'!M$53 &lt; 0, 0, '将来負担比率（分子）の構造'!M$53), NA())</f>
        <v>832</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6418</v>
      </c>
      <c r="C72" s="179">
        <f>基金残高に係る経年分析!G55</f>
        <v>7612</v>
      </c>
      <c r="D72" s="179">
        <f>基金残高に係る経年分析!H55</f>
        <v>6817</v>
      </c>
    </row>
    <row r="73" spans="1:16" x14ac:dyDescent="0.15">
      <c r="A73" s="178" t="s">
        <v>74</v>
      </c>
      <c r="B73" s="179">
        <f>基金残高に係る経年分析!F56</f>
        <v>246</v>
      </c>
      <c r="C73" s="179">
        <f>基金残高に係る経年分析!G56</f>
        <v>446</v>
      </c>
      <c r="D73" s="179">
        <f>基金残高に係る経年分析!H56</f>
        <v>686</v>
      </c>
    </row>
    <row r="74" spans="1:16" x14ac:dyDescent="0.15">
      <c r="A74" s="178" t="s">
        <v>75</v>
      </c>
      <c r="B74" s="179">
        <f>基金残高に係る経年分析!F57</f>
        <v>6160</v>
      </c>
      <c r="C74" s="179">
        <f>基金残高に係る経年分析!G57</f>
        <v>8750</v>
      </c>
      <c r="D74" s="179">
        <f>基金残高に係る経年分析!H57</f>
        <v>10421</v>
      </c>
    </row>
  </sheetData>
  <sheetProtection algorithmName="SHA-512" hashValue="U91DwHeuOKJbPDjsUSkhDFQiXuYnCVh7fYMNl0h1/kuzbupz8xV6adleHX3A2y02BpFboxV6yh2XaWjlDKRbRw==" saltValue="Rkvtv/KEfQxu1ItTrmigcQ==" spinCount="100000" sheet="1" objects="1" scenarios="1"/>
  <customSheetViews>
    <customSheetView guid="{95FE6FA1-A7F3-4016-9D63-3A4D2C1ED3DF}"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 guid="{FB7E840F-A5E6-439A-92D6-82423EF9E889}" state="hidden">
      <pageMargins left="0.78700000000000003" right="0.78700000000000003" top="0.98399999999999999" bottom="0.98399999999999999" header="0.51200000000000001" footer="0.51200000000000001"/>
      <pageSetup paperSize="9" orientation="portrait" verticalDpi="0" r:id="rId2"/>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36356413</v>
      </c>
      <c r="S5" s="677"/>
      <c r="T5" s="677"/>
      <c r="U5" s="677"/>
      <c r="V5" s="677"/>
      <c r="W5" s="677"/>
      <c r="X5" s="677"/>
      <c r="Y5" s="702"/>
      <c r="Z5" s="715">
        <v>39</v>
      </c>
      <c r="AA5" s="715"/>
      <c r="AB5" s="715"/>
      <c r="AC5" s="715"/>
      <c r="AD5" s="716">
        <v>33133435</v>
      </c>
      <c r="AE5" s="716"/>
      <c r="AF5" s="716"/>
      <c r="AG5" s="716"/>
      <c r="AH5" s="716"/>
      <c r="AI5" s="716"/>
      <c r="AJ5" s="716"/>
      <c r="AK5" s="716"/>
      <c r="AL5" s="703">
        <v>69.2</v>
      </c>
      <c r="AM5" s="685"/>
      <c r="AN5" s="685"/>
      <c r="AO5" s="704"/>
      <c r="AP5" s="679" t="s">
        <v>216</v>
      </c>
      <c r="AQ5" s="680"/>
      <c r="AR5" s="680"/>
      <c r="AS5" s="680"/>
      <c r="AT5" s="680"/>
      <c r="AU5" s="680"/>
      <c r="AV5" s="680"/>
      <c r="AW5" s="680"/>
      <c r="AX5" s="680"/>
      <c r="AY5" s="680"/>
      <c r="AZ5" s="680"/>
      <c r="BA5" s="680"/>
      <c r="BB5" s="680"/>
      <c r="BC5" s="680"/>
      <c r="BD5" s="680"/>
      <c r="BE5" s="680"/>
      <c r="BF5" s="681"/>
      <c r="BG5" s="621">
        <v>33114650</v>
      </c>
      <c r="BH5" s="622"/>
      <c r="BI5" s="622"/>
      <c r="BJ5" s="622"/>
      <c r="BK5" s="622"/>
      <c r="BL5" s="622"/>
      <c r="BM5" s="622"/>
      <c r="BN5" s="623"/>
      <c r="BO5" s="659">
        <v>91.1</v>
      </c>
      <c r="BP5" s="659"/>
      <c r="BQ5" s="659"/>
      <c r="BR5" s="659"/>
      <c r="BS5" s="660">
        <v>193815</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426152</v>
      </c>
      <c r="S6" s="622"/>
      <c r="T6" s="622"/>
      <c r="U6" s="622"/>
      <c r="V6" s="622"/>
      <c r="W6" s="622"/>
      <c r="X6" s="622"/>
      <c r="Y6" s="623"/>
      <c r="Z6" s="659">
        <v>0.5</v>
      </c>
      <c r="AA6" s="659"/>
      <c r="AB6" s="659"/>
      <c r="AC6" s="659"/>
      <c r="AD6" s="660">
        <v>426152</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33114650</v>
      </c>
      <c r="BH6" s="622"/>
      <c r="BI6" s="622"/>
      <c r="BJ6" s="622"/>
      <c r="BK6" s="622"/>
      <c r="BL6" s="622"/>
      <c r="BM6" s="622"/>
      <c r="BN6" s="623"/>
      <c r="BO6" s="659">
        <v>91.1</v>
      </c>
      <c r="BP6" s="659"/>
      <c r="BQ6" s="659"/>
      <c r="BR6" s="659"/>
      <c r="BS6" s="660">
        <v>193815</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482492</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482446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24087</v>
      </c>
      <c r="S7" s="622"/>
      <c r="T7" s="622"/>
      <c r="U7" s="622"/>
      <c r="V7" s="622"/>
      <c r="W7" s="622"/>
      <c r="X7" s="622"/>
      <c r="Y7" s="623"/>
      <c r="Z7" s="659">
        <v>0</v>
      </c>
      <c r="AA7" s="659"/>
      <c r="AB7" s="659"/>
      <c r="AC7" s="659"/>
      <c r="AD7" s="660">
        <v>24087</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18142754</v>
      </c>
      <c r="BH7" s="622"/>
      <c r="BI7" s="622"/>
      <c r="BJ7" s="622"/>
      <c r="BK7" s="622"/>
      <c r="BL7" s="622"/>
      <c r="BM7" s="622"/>
      <c r="BN7" s="623"/>
      <c r="BO7" s="659">
        <v>49.9</v>
      </c>
      <c r="BP7" s="659"/>
      <c r="BQ7" s="659"/>
      <c r="BR7" s="659"/>
      <c r="BS7" s="660">
        <v>193815</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9776233</v>
      </c>
      <c r="CS7" s="622"/>
      <c r="CT7" s="622"/>
      <c r="CU7" s="622"/>
      <c r="CV7" s="622"/>
      <c r="CW7" s="622"/>
      <c r="CX7" s="622"/>
      <c r="CY7" s="623"/>
      <c r="CZ7" s="659">
        <v>10.7</v>
      </c>
      <c r="DA7" s="659"/>
      <c r="DB7" s="659"/>
      <c r="DC7" s="659"/>
      <c r="DD7" s="627">
        <v>583528</v>
      </c>
      <c r="DE7" s="622"/>
      <c r="DF7" s="622"/>
      <c r="DG7" s="622"/>
      <c r="DH7" s="622"/>
      <c r="DI7" s="622"/>
      <c r="DJ7" s="622"/>
      <c r="DK7" s="622"/>
      <c r="DL7" s="622"/>
      <c r="DM7" s="622"/>
      <c r="DN7" s="622"/>
      <c r="DO7" s="622"/>
      <c r="DP7" s="623"/>
      <c r="DQ7" s="627">
        <v>8036082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441378</v>
      </c>
      <c r="S8" s="622"/>
      <c r="T8" s="622"/>
      <c r="U8" s="622"/>
      <c r="V8" s="622"/>
      <c r="W8" s="622"/>
      <c r="X8" s="622"/>
      <c r="Y8" s="623"/>
      <c r="Z8" s="659">
        <v>0.5</v>
      </c>
      <c r="AA8" s="659"/>
      <c r="AB8" s="659"/>
      <c r="AC8" s="659"/>
      <c r="AD8" s="660">
        <v>441378</v>
      </c>
      <c r="AE8" s="660"/>
      <c r="AF8" s="660"/>
      <c r="AG8" s="660"/>
      <c r="AH8" s="660"/>
      <c r="AI8" s="660"/>
      <c r="AJ8" s="660"/>
      <c r="AK8" s="660"/>
      <c r="AL8" s="624">
        <v>0.9</v>
      </c>
      <c r="AM8" s="625"/>
      <c r="AN8" s="625"/>
      <c r="AO8" s="661"/>
      <c r="AP8" s="618" t="s">
        <v>227</v>
      </c>
      <c r="AQ8" s="619"/>
      <c r="AR8" s="619"/>
      <c r="AS8" s="619"/>
      <c r="AT8" s="619"/>
      <c r="AU8" s="619"/>
      <c r="AV8" s="619"/>
      <c r="AW8" s="619"/>
      <c r="AX8" s="619"/>
      <c r="AY8" s="619"/>
      <c r="AZ8" s="619"/>
      <c r="BA8" s="619"/>
      <c r="BB8" s="619"/>
      <c r="BC8" s="619"/>
      <c r="BD8" s="619"/>
      <c r="BE8" s="619"/>
      <c r="BF8" s="620"/>
      <c r="BG8" s="621">
        <v>389971</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42957478</v>
      </c>
      <c r="CS8" s="622"/>
      <c r="CT8" s="622"/>
      <c r="CU8" s="622"/>
      <c r="CV8" s="622"/>
      <c r="CW8" s="622"/>
      <c r="CX8" s="622"/>
      <c r="CY8" s="623"/>
      <c r="CZ8" s="659">
        <v>46.9</v>
      </c>
      <c r="DA8" s="659"/>
      <c r="DB8" s="659"/>
      <c r="DC8" s="659"/>
      <c r="DD8" s="627">
        <v>356902</v>
      </c>
      <c r="DE8" s="622"/>
      <c r="DF8" s="622"/>
      <c r="DG8" s="622"/>
      <c r="DH8" s="622"/>
      <c r="DI8" s="622"/>
      <c r="DJ8" s="622"/>
      <c r="DK8" s="622"/>
      <c r="DL8" s="622"/>
      <c r="DM8" s="622"/>
      <c r="DN8" s="622"/>
      <c r="DO8" s="622"/>
      <c r="DP8" s="623"/>
      <c r="DQ8" s="627">
        <v>22840535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471280</v>
      </c>
      <c r="S9" s="622"/>
      <c r="T9" s="622"/>
      <c r="U9" s="622"/>
      <c r="V9" s="622"/>
      <c r="W9" s="622"/>
      <c r="X9" s="622"/>
      <c r="Y9" s="623"/>
      <c r="Z9" s="659">
        <v>0.5</v>
      </c>
      <c r="AA9" s="659"/>
      <c r="AB9" s="659"/>
      <c r="AC9" s="659"/>
      <c r="AD9" s="660">
        <v>471280</v>
      </c>
      <c r="AE9" s="660"/>
      <c r="AF9" s="660"/>
      <c r="AG9" s="660"/>
      <c r="AH9" s="660"/>
      <c r="AI9" s="660"/>
      <c r="AJ9" s="660"/>
      <c r="AK9" s="660"/>
      <c r="AL9" s="624">
        <v>1</v>
      </c>
      <c r="AM9" s="625"/>
      <c r="AN9" s="625"/>
      <c r="AO9" s="661"/>
      <c r="AP9" s="618" t="s">
        <v>230</v>
      </c>
      <c r="AQ9" s="619"/>
      <c r="AR9" s="619"/>
      <c r="AS9" s="619"/>
      <c r="AT9" s="619"/>
      <c r="AU9" s="619"/>
      <c r="AV9" s="619"/>
      <c r="AW9" s="619"/>
      <c r="AX9" s="619"/>
      <c r="AY9" s="619"/>
      <c r="AZ9" s="619"/>
      <c r="BA9" s="619"/>
      <c r="BB9" s="619"/>
      <c r="BC9" s="619"/>
      <c r="BD9" s="619"/>
      <c r="BE9" s="619"/>
      <c r="BF9" s="620"/>
      <c r="BG9" s="621">
        <v>16741791</v>
      </c>
      <c r="BH9" s="622"/>
      <c r="BI9" s="622"/>
      <c r="BJ9" s="622"/>
      <c r="BK9" s="622"/>
      <c r="BL9" s="622"/>
      <c r="BM9" s="622"/>
      <c r="BN9" s="623"/>
      <c r="BO9" s="659">
        <v>46</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11897676</v>
      </c>
      <c r="CS9" s="622"/>
      <c r="CT9" s="622"/>
      <c r="CU9" s="622"/>
      <c r="CV9" s="622"/>
      <c r="CW9" s="622"/>
      <c r="CX9" s="622"/>
      <c r="CY9" s="623"/>
      <c r="CZ9" s="659">
        <v>13</v>
      </c>
      <c r="DA9" s="659"/>
      <c r="DB9" s="659"/>
      <c r="DC9" s="659"/>
      <c r="DD9" s="627">
        <v>3622665</v>
      </c>
      <c r="DE9" s="622"/>
      <c r="DF9" s="622"/>
      <c r="DG9" s="622"/>
      <c r="DH9" s="622"/>
      <c r="DI9" s="622"/>
      <c r="DJ9" s="622"/>
      <c r="DK9" s="622"/>
      <c r="DL9" s="622"/>
      <c r="DM9" s="622"/>
      <c r="DN9" s="622"/>
      <c r="DO9" s="622"/>
      <c r="DP9" s="623"/>
      <c r="DQ9" s="627">
        <v>7297056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491083</v>
      </c>
      <c r="BH10" s="622"/>
      <c r="BI10" s="622"/>
      <c r="BJ10" s="622"/>
      <c r="BK10" s="622"/>
      <c r="BL10" s="622"/>
      <c r="BM10" s="622"/>
      <c r="BN10" s="623"/>
      <c r="BO10" s="659">
        <v>1.4</v>
      </c>
      <c r="BP10" s="659"/>
      <c r="BQ10" s="659"/>
      <c r="BR10" s="659"/>
      <c r="BS10" s="660">
        <v>81458</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61639</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57318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4820286</v>
      </c>
      <c r="S11" s="622"/>
      <c r="T11" s="622"/>
      <c r="U11" s="622"/>
      <c r="V11" s="622"/>
      <c r="W11" s="622"/>
      <c r="X11" s="622"/>
      <c r="Y11" s="623"/>
      <c r="Z11" s="624">
        <v>5.2</v>
      </c>
      <c r="AA11" s="625"/>
      <c r="AB11" s="625"/>
      <c r="AC11" s="626"/>
      <c r="AD11" s="627">
        <v>4820286</v>
      </c>
      <c r="AE11" s="622"/>
      <c r="AF11" s="622"/>
      <c r="AG11" s="622"/>
      <c r="AH11" s="622"/>
      <c r="AI11" s="622"/>
      <c r="AJ11" s="622"/>
      <c r="AK11" s="623"/>
      <c r="AL11" s="624">
        <v>10.1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519909</v>
      </c>
      <c r="BH11" s="622"/>
      <c r="BI11" s="622"/>
      <c r="BJ11" s="622"/>
      <c r="BK11" s="622"/>
      <c r="BL11" s="622"/>
      <c r="BM11" s="622"/>
      <c r="BN11" s="623"/>
      <c r="BO11" s="659">
        <v>1.4</v>
      </c>
      <c r="BP11" s="659"/>
      <c r="BQ11" s="659"/>
      <c r="BR11" s="659"/>
      <c r="BS11" s="660">
        <v>112357</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237275</v>
      </c>
      <c r="CS11" s="622"/>
      <c r="CT11" s="622"/>
      <c r="CU11" s="622"/>
      <c r="CV11" s="622"/>
      <c r="CW11" s="622"/>
      <c r="CX11" s="622"/>
      <c r="CY11" s="623"/>
      <c r="CZ11" s="659">
        <v>0.3</v>
      </c>
      <c r="DA11" s="659"/>
      <c r="DB11" s="659"/>
      <c r="DC11" s="659"/>
      <c r="DD11" s="627" t="s">
        <v>122</v>
      </c>
      <c r="DE11" s="622"/>
      <c r="DF11" s="622"/>
      <c r="DG11" s="622"/>
      <c r="DH11" s="622"/>
      <c r="DI11" s="622"/>
      <c r="DJ11" s="622"/>
      <c r="DK11" s="622"/>
      <c r="DL11" s="622"/>
      <c r="DM11" s="622"/>
      <c r="DN11" s="622"/>
      <c r="DO11" s="622"/>
      <c r="DP11" s="623"/>
      <c r="DQ11" s="627">
        <v>193304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200665</v>
      </c>
      <c r="S12" s="622"/>
      <c r="T12" s="622"/>
      <c r="U12" s="622"/>
      <c r="V12" s="622"/>
      <c r="W12" s="622"/>
      <c r="X12" s="622"/>
      <c r="Y12" s="623"/>
      <c r="Z12" s="659">
        <v>0.2</v>
      </c>
      <c r="AA12" s="659"/>
      <c r="AB12" s="659"/>
      <c r="AC12" s="659"/>
      <c r="AD12" s="660">
        <v>200665</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13751573</v>
      </c>
      <c r="BH12" s="622"/>
      <c r="BI12" s="622"/>
      <c r="BJ12" s="622"/>
      <c r="BK12" s="622"/>
      <c r="BL12" s="622"/>
      <c r="BM12" s="622"/>
      <c r="BN12" s="623"/>
      <c r="BO12" s="659">
        <v>37.799999999999997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514836</v>
      </c>
      <c r="CS12" s="622"/>
      <c r="CT12" s="622"/>
      <c r="CU12" s="622"/>
      <c r="CV12" s="622"/>
      <c r="CW12" s="622"/>
      <c r="CX12" s="622"/>
      <c r="CY12" s="623"/>
      <c r="CZ12" s="659">
        <v>0.6</v>
      </c>
      <c r="DA12" s="659"/>
      <c r="DB12" s="659"/>
      <c r="DC12" s="659"/>
      <c r="DD12" s="627">
        <v>17793</v>
      </c>
      <c r="DE12" s="622"/>
      <c r="DF12" s="622"/>
      <c r="DG12" s="622"/>
      <c r="DH12" s="622"/>
      <c r="DI12" s="622"/>
      <c r="DJ12" s="622"/>
      <c r="DK12" s="622"/>
      <c r="DL12" s="622"/>
      <c r="DM12" s="622"/>
      <c r="DN12" s="622"/>
      <c r="DO12" s="622"/>
      <c r="DP12" s="623"/>
      <c r="DQ12" s="627">
        <v>339436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13669434</v>
      </c>
      <c r="BH13" s="622"/>
      <c r="BI13" s="622"/>
      <c r="BJ13" s="622"/>
      <c r="BK13" s="622"/>
      <c r="BL13" s="622"/>
      <c r="BM13" s="622"/>
      <c r="BN13" s="623"/>
      <c r="BO13" s="659">
        <v>37.6</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6921864</v>
      </c>
      <c r="CS13" s="622"/>
      <c r="CT13" s="622"/>
      <c r="CU13" s="622"/>
      <c r="CV13" s="622"/>
      <c r="CW13" s="622"/>
      <c r="CX13" s="622"/>
      <c r="CY13" s="623"/>
      <c r="CZ13" s="659">
        <v>7.6</v>
      </c>
      <c r="DA13" s="659"/>
      <c r="DB13" s="659"/>
      <c r="DC13" s="659"/>
      <c r="DD13" s="627">
        <v>2726930</v>
      </c>
      <c r="DE13" s="622"/>
      <c r="DF13" s="622"/>
      <c r="DG13" s="622"/>
      <c r="DH13" s="622"/>
      <c r="DI13" s="622"/>
      <c r="DJ13" s="622"/>
      <c r="DK13" s="622"/>
      <c r="DL13" s="622"/>
      <c r="DM13" s="622"/>
      <c r="DN13" s="622"/>
      <c r="DO13" s="622"/>
      <c r="DP13" s="623"/>
      <c r="DQ13" s="627">
        <v>4068537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4339</v>
      </c>
      <c r="S14" s="622"/>
      <c r="T14" s="622"/>
      <c r="U14" s="622"/>
      <c r="V14" s="622"/>
      <c r="W14" s="622"/>
      <c r="X14" s="622"/>
      <c r="Y14" s="623"/>
      <c r="Z14" s="659">
        <v>0</v>
      </c>
      <c r="AA14" s="659"/>
      <c r="AB14" s="659"/>
      <c r="AC14" s="659"/>
      <c r="AD14" s="660">
        <v>4339</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272886</v>
      </c>
      <c r="BH14" s="622"/>
      <c r="BI14" s="622"/>
      <c r="BJ14" s="622"/>
      <c r="BK14" s="622"/>
      <c r="BL14" s="622"/>
      <c r="BM14" s="622"/>
      <c r="BN14" s="623"/>
      <c r="BO14" s="659">
        <v>0.8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2525884</v>
      </c>
      <c r="CS14" s="622"/>
      <c r="CT14" s="622"/>
      <c r="CU14" s="622"/>
      <c r="CV14" s="622"/>
      <c r="CW14" s="622"/>
      <c r="CX14" s="622"/>
      <c r="CY14" s="623"/>
      <c r="CZ14" s="659">
        <v>2.8</v>
      </c>
      <c r="DA14" s="659"/>
      <c r="DB14" s="659"/>
      <c r="DC14" s="659"/>
      <c r="DD14" s="627">
        <v>188791</v>
      </c>
      <c r="DE14" s="622"/>
      <c r="DF14" s="622"/>
      <c r="DG14" s="622"/>
      <c r="DH14" s="622"/>
      <c r="DI14" s="622"/>
      <c r="DJ14" s="622"/>
      <c r="DK14" s="622"/>
      <c r="DL14" s="622"/>
      <c r="DM14" s="622"/>
      <c r="DN14" s="622"/>
      <c r="DO14" s="622"/>
      <c r="DP14" s="623"/>
      <c r="DQ14" s="627">
        <v>2337190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947437</v>
      </c>
      <c r="BH15" s="622"/>
      <c r="BI15" s="622"/>
      <c r="BJ15" s="622"/>
      <c r="BK15" s="622"/>
      <c r="BL15" s="622"/>
      <c r="BM15" s="622"/>
      <c r="BN15" s="623"/>
      <c r="BO15" s="659">
        <v>2.6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9239376</v>
      </c>
      <c r="CS15" s="622"/>
      <c r="CT15" s="622"/>
      <c r="CU15" s="622"/>
      <c r="CV15" s="622"/>
      <c r="CW15" s="622"/>
      <c r="CX15" s="622"/>
      <c r="CY15" s="623"/>
      <c r="CZ15" s="659">
        <v>10.1</v>
      </c>
      <c r="DA15" s="659"/>
      <c r="DB15" s="659"/>
      <c r="DC15" s="659"/>
      <c r="DD15" s="627">
        <v>2372040</v>
      </c>
      <c r="DE15" s="622"/>
      <c r="DF15" s="622"/>
      <c r="DG15" s="622"/>
      <c r="DH15" s="622"/>
      <c r="DI15" s="622"/>
      <c r="DJ15" s="622"/>
      <c r="DK15" s="622"/>
      <c r="DL15" s="622"/>
      <c r="DM15" s="622"/>
      <c r="DN15" s="622"/>
      <c r="DO15" s="622"/>
      <c r="DP15" s="623"/>
      <c r="DQ15" s="627">
        <v>5977000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78988</v>
      </c>
      <c r="S16" s="622"/>
      <c r="T16" s="622"/>
      <c r="U16" s="622"/>
      <c r="V16" s="622"/>
      <c r="W16" s="622"/>
      <c r="X16" s="622"/>
      <c r="Y16" s="623"/>
      <c r="Z16" s="659">
        <v>0.1</v>
      </c>
      <c r="AA16" s="659"/>
      <c r="AB16" s="659"/>
      <c r="AC16" s="659"/>
      <c r="AD16" s="660">
        <v>78988</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303479</v>
      </c>
      <c r="S17" s="622"/>
      <c r="T17" s="622"/>
      <c r="U17" s="622"/>
      <c r="V17" s="622"/>
      <c r="W17" s="622"/>
      <c r="X17" s="622"/>
      <c r="Y17" s="623"/>
      <c r="Z17" s="659">
        <v>0.3</v>
      </c>
      <c r="AA17" s="659"/>
      <c r="AB17" s="659"/>
      <c r="AC17" s="659"/>
      <c r="AD17" s="660">
        <v>303479</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6870917</v>
      </c>
      <c r="CS17" s="622"/>
      <c r="CT17" s="622"/>
      <c r="CU17" s="622"/>
      <c r="CV17" s="622"/>
      <c r="CW17" s="622"/>
      <c r="CX17" s="622"/>
      <c r="CY17" s="623"/>
      <c r="CZ17" s="659">
        <v>7.5</v>
      </c>
      <c r="DA17" s="659"/>
      <c r="DB17" s="659"/>
      <c r="DC17" s="659"/>
      <c r="DD17" s="627" t="s">
        <v>122</v>
      </c>
      <c r="DE17" s="622"/>
      <c r="DF17" s="622"/>
      <c r="DG17" s="622"/>
      <c r="DH17" s="622"/>
      <c r="DI17" s="622"/>
      <c r="DJ17" s="622"/>
      <c r="DK17" s="622"/>
      <c r="DL17" s="622"/>
      <c r="DM17" s="622"/>
      <c r="DN17" s="622"/>
      <c r="DO17" s="622"/>
      <c r="DP17" s="623"/>
      <c r="DQ17" s="627">
        <v>6716281</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213170</v>
      </c>
      <c r="S18" s="622"/>
      <c r="T18" s="622"/>
      <c r="U18" s="622"/>
      <c r="V18" s="622"/>
      <c r="W18" s="622"/>
      <c r="X18" s="622"/>
      <c r="Y18" s="623"/>
      <c r="Z18" s="659">
        <v>0.2</v>
      </c>
      <c r="AA18" s="659"/>
      <c r="AB18" s="659"/>
      <c r="AC18" s="659"/>
      <c r="AD18" s="660">
        <v>213170</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146134</v>
      </c>
      <c r="CS18" s="622"/>
      <c r="CT18" s="622"/>
      <c r="CU18" s="622"/>
      <c r="CV18" s="622"/>
      <c r="CW18" s="622"/>
      <c r="CX18" s="622"/>
      <c r="CY18" s="623"/>
      <c r="CZ18" s="659">
        <v>0.2</v>
      </c>
      <c r="DA18" s="659"/>
      <c r="DB18" s="659"/>
      <c r="DC18" s="659"/>
      <c r="DD18" s="627">
        <v>146134</v>
      </c>
      <c r="DE18" s="622"/>
      <c r="DF18" s="622"/>
      <c r="DG18" s="622"/>
      <c r="DH18" s="622"/>
      <c r="DI18" s="622"/>
      <c r="DJ18" s="622"/>
      <c r="DK18" s="622"/>
      <c r="DL18" s="622"/>
      <c r="DM18" s="622"/>
      <c r="DN18" s="622"/>
      <c r="DO18" s="622"/>
      <c r="DP18" s="623"/>
      <c r="DQ18" s="627">
        <v>146134</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212147</v>
      </c>
      <c r="S19" s="622"/>
      <c r="T19" s="622"/>
      <c r="U19" s="622"/>
      <c r="V19" s="622"/>
      <c r="W19" s="622"/>
      <c r="X19" s="622"/>
      <c r="Y19" s="623"/>
      <c r="Z19" s="659">
        <v>0.2</v>
      </c>
      <c r="AA19" s="659"/>
      <c r="AB19" s="659"/>
      <c r="AC19" s="659"/>
      <c r="AD19" s="660">
        <v>212147</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3241763</v>
      </c>
      <c r="BH19" s="622"/>
      <c r="BI19" s="622"/>
      <c r="BJ19" s="622"/>
      <c r="BK19" s="622"/>
      <c r="BL19" s="622"/>
      <c r="BM19" s="622"/>
      <c r="BN19" s="623"/>
      <c r="BO19" s="659">
        <v>8.9</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1023</v>
      </c>
      <c r="S20" s="622"/>
      <c r="T20" s="622"/>
      <c r="U20" s="622"/>
      <c r="V20" s="622"/>
      <c r="W20" s="622"/>
      <c r="X20" s="622"/>
      <c r="Y20" s="623"/>
      <c r="Z20" s="659">
        <v>0</v>
      </c>
      <c r="AA20" s="659"/>
      <c r="AB20" s="659"/>
      <c r="AC20" s="659"/>
      <c r="AD20" s="660">
        <v>1023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3241763</v>
      </c>
      <c r="BH20" s="622"/>
      <c r="BI20" s="622"/>
      <c r="BJ20" s="622"/>
      <c r="BK20" s="622"/>
      <c r="BL20" s="622"/>
      <c r="BM20" s="622"/>
      <c r="BN20" s="623"/>
      <c r="BO20" s="659">
        <v>8.9</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91631804</v>
      </c>
      <c r="CS20" s="622"/>
      <c r="CT20" s="622"/>
      <c r="CU20" s="622"/>
      <c r="CV20" s="622"/>
      <c r="CW20" s="622"/>
      <c r="CX20" s="622"/>
      <c r="CY20" s="623"/>
      <c r="CZ20" s="659">
        <v>100</v>
      </c>
      <c r="DA20" s="659"/>
      <c r="DB20" s="659"/>
      <c r="DC20" s="659"/>
      <c r="DD20" s="627">
        <v>10014783</v>
      </c>
      <c r="DE20" s="622"/>
      <c r="DF20" s="622"/>
      <c r="DG20" s="622"/>
      <c r="DH20" s="622"/>
      <c r="DI20" s="622"/>
      <c r="DJ20" s="622"/>
      <c r="DK20" s="622"/>
      <c r="DL20" s="622"/>
      <c r="DM20" s="622"/>
      <c r="DN20" s="622"/>
      <c r="DO20" s="622"/>
      <c r="DP20" s="623"/>
      <c r="DQ20" s="627">
        <v>58491319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7196701</v>
      </c>
      <c r="S21" s="622"/>
      <c r="T21" s="622"/>
      <c r="U21" s="622"/>
      <c r="V21" s="622"/>
      <c r="W21" s="622"/>
      <c r="X21" s="622"/>
      <c r="Y21" s="623"/>
      <c r="Z21" s="659">
        <v>7.7</v>
      </c>
      <c r="AA21" s="659"/>
      <c r="AB21" s="659"/>
      <c r="AC21" s="659"/>
      <c r="AD21" s="660">
        <v>6828833</v>
      </c>
      <c r="AE21" s="660"/>
      <c r="AF21" s="660"/>
      <c r="AG21" s="660"/>
      <c r="AH21" s="660"/>
      <c r="AI21" s="660"/>
      <c r="AJ21" s="660"/>
      <c r="AK21" s="660"/>
      <c r="AL21" s="624">
        <v>14.3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18785</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6828833</v>
      </c>
      <c r="S22" s="622"/>
      <c r="T22" s="622"/>
      <c r="U22" s="622"/>
      <c r="V22" s="622"/>
      <c r="W22" s="622"/>
      <c r="X22" s="622"/>
      <c r="Y22" s="623"/>
      <c r="Z22" s="659">
        <v>7.3</v>
      </c>
      <c r="AA22" s="659"/>
      <c r="AB22" s="659"/>
      <c r="AC22" s="659"/>
      <c r="AD22" s="660">
        <v>6828833</v>
      </c>
      <c r="AE22" s="660"/>
      <c r="AF22" s="660"/>
      <c r="AG22" s="660"/>
      <c r="AH22" s="660"/>
      <c r="AI22" s="660"/>
      <c r="AJ22" s="660"/>
      <c r="AK22" s="660"/>
      <c r="AL22" s="624">
        <v>14.3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367868</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3222978</v>
      </c>
      <c r="BH23" s="622"/>
      <c r="BI23" s="622"/>
      <c r="BJ23" s="622"/>
      <c r="BK23" s="622"/>
      <c r="BL23" s="622"/>
      <c r="BM23" s="622"/>
      <c r="BN23" s="623"/>
      <c r="BO23" s="659">
        <v>8.9</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50435129</v>
      </c>
      <c r="CS24" s="677"/>
      <c r="CT24" s="677"/>
      <c r="CU24" s="677"/>
      <c r="CV24" s="677"/>
      <c r="CW24" s="677"/>
      <c r="CX24" s="677"/>
      <c r="CY24" s="702"/>
      <c r="CZ24" s="703">
        <v>55</v>
      </c>
      <c r="DA24" s="685"/>
      <c r="DB24" s="685"/>
      <c r="DC24" s="705"/>
      <c r="DD24" s="701">
        <v>32056547</v>
      </c>
      <c r="DE24" s="677"/>
      <c r="DF24" s="677"/>
      <c r="DG24" s="677"/>
      <c r="DH24" s="677"/>
      <c r="DI24" s="677"/>
      <c r="DJ24" s="677"/>
      <c r="DK24" s="702"/>
      <c r="DL24" s="701">
        <v>28589538</v>
      </c>
      <c r="DM24" s="677"/>
      <c r="DN24" s="677"/>
      <c r="DO24" s="677"/>
      <c r="DP24" s="677"/>
      <c r="DQ24" s="677"/>
      <c r="DR24" s="677"/>
      <c r="DS24" s="677"/>
      <c r="DT24" s="677"/>
      <c r="DU24" s="677"/>
      <c r="DV24" s="702"/>
      <c r="DW24" s="703">
        <v>58.3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50536938</v>
      </c>
      <c r="S25" s="622"/>
      <c r="T25" s="622"/>
      <c r="U25" s="622"/>
      <c r="V25" s="622"/>
      <c r="W25" s="622"/>
      <c r="X25" s="622"/>
      <c r="Y25" s="623"/>
      <c r="Z25" s="659">
        <v>54.2</v>
      </c>
      <c r="AA25" s="659"/>
      <c r="AB25" s="659"/>
      <c r="AC25" s="659"/>
      <c r="AD25" s="660">
        <v>46946092</v>
      </c>
      <c r="AE25" s="660"/>
      <c r="AF25" s="660"/>
      <c r="AG25" s="660"/>
      <c r="AH25" s="660"/>
      <c r="AI25" s="660"/>
      <c r="AJ25" s="660"/>
      <c r="AK25" s="660"/>
      <c r="AL25" s="624">
        <v>98.1</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16685149</v>
      </c>
      <c r="CS25" s="634"/>
      <c r="CT25" s="634"/>
      <c r="CU25" s="634"/>
      <c r="CV25" s="634"/>
      <c r="CW25" s="634"/>
      <c r="CX25" s="634"/>
      <c r="CY25" s="635"/>
      <c r="CZ25" s="624">
        <v>18.2</v>
      </c>
      <c r="DA25" s="636"/>
      <c r="DB25" s="636"/>
      <c r="DC25" s="637"/>
      <c r="DD25" s="627">
        <v>15228254</v>
      </c>
      <c r="DE25" s="634"/>
      <c r="DF25" s="634"/>
      <c r="DG25" s="634"/>
      <c r="DH25" s="634"/>
      <c r="DI25" s="634"/>
      <c r="DJ25" s="634"/>
      <c r="DK25" s="635"/>
      <c r="DL25" s="627">
        <v>14771324</v>
      </c>
      <c r="DM25" s="634"/>
      <c r="DN25" s="634"/>
      <c r="DO25" s="634"/>
      <c r="DP25" s="634"/>
      <c r="DQ25" s="634"/>
      <c r="DR25" s="634"/>
      <c r="DS25" s="634"/>
      <c r="DT25" s="634"/>
      <c r="DU25" s="634"/>
      <c r="DV25" s="635"/>
      <c r="DW25" s="624">
        <v>30.1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20956</v>
      </c>
      <c r="S26" s="622"/>
      <c r="T26" s="622"/>
      <c r="U26" s="622"/>
      <c r="V26" s="622"/>
      <c r="W26" s="622"/>
      <c r="X26" s="622"/>
      <c r="Y26" s="623"/>
      <c r="Z26" s="659">
        <v>0</v>
      </c>
      <c r="AA26" s="659"/>
      <c r="AB26" s="659"/>
      <c r="AC26" s="659"/>
      <c r="AD26" s="660">
        <v>20956</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10112838</v>
      </c>
      <c r="CS26" s="622"/>
      <c r="CT26" s="622"/>
      <c r="CU26" s="622"/>
      <c r="CV26" s="622"/>
      <c r="CW26" s="622"/>
      <c r="CX26" s="622"/>
      <c r="CY26" s="623"/>
      <c r="CZ26" s="624">
        <v>11</v>
      </c>
      <c r="DA26" s="636"/>
      <c r="DB26" s="636"/>
      <c r="DC26" s="637"/>
      <c r="DD26" s="627">
        <v>9353407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727275</v>
      </c>
      <c r="S27" s="622"/>
      <c r="T27" s="622"/>
      <c r="U27" s="622"/>
      <c r="V27" s="622"/>
      <c r="W27" s="622"/>
      <c r="X27" s="622"/>
      <c r="Y27" s="623"/>
      <c r="Z27" s="659">
        <v>0.8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36356413</v>
      </c>
      <c r="BH27" s="622"/>
      <c r="BI27" s="622"/>
      <c r="BJ27" s="622"/>
      <c r="BK27" s="622"/>
      <c r="BL27" s="622"/>
      <c r="BM27" s="622"/>
      <c r="BN27" s="623"/>
      <c r="BO27" s="659">
        <v>100</v>
      </c>
      <c r="BP27" s="659"/>
      <c r="BQ27" s="659"/>
      <c r="BR27" s="659"/>
      <c r="BS27" s="660">
        <v>193815</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26879063</v>
      </c>
      <c r="CS27" s="634"/>
      <c r="CT27" s="634"/>
      <c r="CU27" s="634"/>
      <c r="CV27" s="634"/>
      <c r="CW27" s="634"/>
      <c r="CX27" s="634"/>
      <c r="CY27" s="635"/>
      <c r="CZ27" s="624">
        <v>29.3</v>
      </c>
      <c r="DA27" s="636"/>
      <c r="DB27" s="636"/>
      <c r="DC27" s="637"/>
      <c r="DD27" s="627">
        <v>10112012</v>
      </c>
      <c r="DE27" s="634"/>
      <c r="DF27" s="634"/>
      <c r="DG27" s="634"/>
      <c r="DH27" s="634"/>
      <c r="DI27" s="634"/>
      <c r="DJ27" s="634"/>
      <c r="DK27" s="635"/>
      <c r="DL27" s="627">
        <v>7101933</v>
      </c>
      <c r="DM27" s="634"/>
      <c r="DN27" s="634"/>
      <c r="DO27" s="634"/>
      <c r="DP27" s="634"/>
      <c r="DQ27" s="634"/>
      <c r="DR27" s="634"/>
      <c r="DS27" s="634"/>
      <c r="DT27" s="634"/>
      <c r="DU27" s="634"/>
      <c r="DV27" s="635"/>
      <c r="DW27" s="624">
        <v>14.5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1864867</v>
      </c>
      <c r="S28" s="622"/>
      <c r="T28" s="622"/>
      <c r="U28" s="622"/>
      <c r="V28" s="622"/>
      <c r="W28" s="622"/>
      <c r="X28" s="622"/>
      <c r="Y28" s="623"/>
      <c r="Z28" s="659">
        <v>2</v>
      </c>
      <c r="AA28" s="659"/>
      <c r="AB28" s="659"/>
      <c r="AC28" s="659"/>
      <c r="AD28" s="660">
        <v>486632</v>
      </c>
      <c r="AE28" s="660"/>
      <c r="AF28" s="660"/>
      <c r="AG28" s="660"/>
      <c r="AH28" s="660"/>
      <c r="AI28" s="660"/>
      <c r="AJ28" s="660"/>
      <c r="AK28" s="660"/>
      <c r="AL28" s="624">
        <v>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6870917</v>
      </c>
      <c r="CS28" s="622"/>
      <c r="CT28" s="622"/>
      <c r="CU28" s="622"/>
      <c r="CV28" s="622"/>
      <c r="CW28" s="622"/>
      <c r="CX28" s="622"/>
      <c r="CY28" s="623"/>
      <c r="CZ28" s="624">
        <v>7.5</v>
      </c>
      <c r="DA28" s="636"/>
      <c r="DB28" s="636"/>
      <c r="DC28" s="637"/>
      <c r="DD28" s="627">
        <v>6716281</v>
      </c>
      <c r="DE28" s="622"/>
      <c r="DF28" s="622"/>
      <c r="DG28" s="622"/>
      <c r="DH28" s="622"/>
      <c r="DI28" s="622"/>
      <c r="DJ28" s="622"/>
      <c r="DK28" s="623"/>
      <c r="DL28" s="627">
        <v>6716281</v>
      </c>
      <c r="DM28" s="622"/>
      <c r="DN28" s="622"/>
      <c r="DO28" s="622"/>
      <c r="DP28" s="622"/>
      <c r="DQ28" s="622"/>
      <c r="DR28" s="622"/>
      <c r="DS28" s="622"/>
      <c r="DT28" s="622"/>
      <c r="DU28" s="622"/>
      <c r="DV28" s="623"/>
      <c r="DW28" s="624">
        <v>13.7</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317130</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6870897</v>
      </c>
      <c r="CS29" s="634"/>
      <c r="CT29" s="634"/>
      <c r="CU29" s="634"/>
      <c r="CV29" s="634"/>
      <c r="CW29" s="634"/>
      <c r="CX29" s="634"/>
      <c r="CY29" s="635"/>
      <c r="CZ29" s="624">
        <v>7.5</v>
      </c>
      <c r="DA29" s="636"/>
      <c r="DB29" s="636"/>
      <c r="DC29" s="637"/>
      <c r="DD29" s="627">
        <v>6716261</v>
      </c>
      <c r="DE29" s="634"/>
      <c r="DF29" s="634"/>
      <c r="DG29" s="634"/>
      <c r="DH29" s="634"/>
      <c r="DI29" s="634"/>
      <c r="DJ29" s="634"/>
      <c r="DK29" s="635"/>
      <c r="DL29" s="627">
        <v>6716261</v>
      </c>
      <c r="DM29" s="634"/>
      <c r="DN29" s="634"/>
      <c r="DO29" s="634"/>
      <c r="DP29" s="634"/>
      <c r="DQ29" s="634"/>
      <c r="DR29" s="634"/>
      <c r="DS29" s="634"/>
      <c r="DT29" s="634"/>
      <c r="DU29" s="634"/>
      <c r="DV29" s="635"/>
      <c r="DW29" s="624">
        <v>13.7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19856674</v>
      </c>
      <c r="S30" s="622"/>
      <c r="T30" s="622"/>
      <c r="U30" s="622"/>
      <c r="V30" s="622"/>
      <c r="W30" s="622"/>
      <c r="X30" s="622"/>
      <c r="Y30" s="623"/>
      <c r="Z30" s="659">
        <v>21.3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6597623</v>
      </c>
      <c r="CS30" s="622"/>
      <c r="CT30" s="622"/>
      <c r="CU30" s="622"/>
      <c r="CV30" s="622"/>
      <c r="CW30" s="622"/>
      <c r="CX30" s="622"/>
      <c r="CY30" s="623"/>
      <c r="CZ30" s="624">
        <v>7.2</v>
      </c>
      <c r="DA30" s="636"/>
      <c r="DB30" s="636"/>
      <c r="DC30" s="637"/>
      <c r="DD30" s="627">
        <v>6477577</v>
      </c>
      <c r="DE30" s="622"/>
      <c r="DF30" s="622"/>
      <c r="DG30" s="622"/>
      <c r="DH30" s="622"/>
      <c r="DI30" s="622"/>
      <c r="DJ30" s="622"/>
      <c r="DK30" s="623"/>
      <c r="DL30" s="627">
        <v>6477577</v>
      </c>
      <c r="DM30" s="622"/>
      <c r="DN30" s="622"/>
      <c r="DO30" s="622"/>
      <c r="DP30" s="622"/>
      <c r="DQ30" s="622"/>
      <c r="DR30" s="622"/>
      <c r="DS30" s="622"/>
      <c r="DT30" s="622"/>
      <c r="DU30" s="622"/>
      <c r="DV30" s="623"/>
      <c r="DW30" s="624">
        <v>13.2</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21862</v>
      </c>
      <c r="S31" s="622"/>
      <c r="T31" s="622"/>
      <c r="U31" s="622"/>
      <c r="V31" s="622"/>
      <c r="W31" s="622"/>
      <c r="X31" s="622"/>
      <c r="Y31" s="623"/>
      <c r="Z31" s="659">
        <v>0</v>
      </c>
      <c r="AA31" s="659"/>
      <c r="AB31" s="659"/>
      <c r="AC31" s="659"/>
      <c r="AD31" s="660">
        <v>21862</v>
      </c>
      <c r="AE31" s="660"/>
      <c r="AF31" s="660"/>
      <c r="AG31" s="660"/>
      <c r="AH31" s="660"/>
      <c r="AI31" s="660"/>
      <c r="AJ31" s="660"/>
      <c r="AK31" s="660"/>
      <c r="AL31" s="624">
        <v>0</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99.5</v>
      </c>
      <c r="BH31" s="684"/>
      <c r="BI31" s="684"/>
      <c r="BJ31" s="684"/>
      <c r="BK31" s="684"/>
      <c r="BL31" s="684"/>
      <c r="BM31" s="685">
        <v>98</v>
      </c>
      <c r="BN31" s="684"/>
      <c r="BO31" s="684"/>
      <c r="BP31" s="684"/>
      <c r="BQ31" s="686"/>
      <c r="BR31" s="683">
        <v>99.5</v>
      </c>
      <c r="BS31" s="684"/>
      <c r="BT31" s="684"/>
      <c r="BU31" s="684"/>
      <c r="BV31" s="684"/>
      <c r="BW31" s="684"/>
      <c r="BX31" s="685">
        <v>97.9</v>
      </c>
      <c r="BY31" s="684"/>
      <c r="BZ31" s="684"/>
      <c r="CA31" s="684"/>
      <c r="CB31" s="686"/>
      <c r="CD31" s="642"/>
      <c r="CE31" s="643"/>
      <c r="CF31" s="618" t="s">
        <v>300</v>
      </c>
      <c r="CG31" s="619"/>
      <c r="CH31" s="619"/>
      <c r="CI31" s="619"/>
      <c r="CJ31" s="619"/>
      <c r="CK31" s="619"/>
      <c r="CL31" s="619"/>
      <c r="CM31" s="619"/>
      <c r="CN31" s="619"/>
      <c r="CO31" s="619"/>
      <c r="CP31" s="619"/>
      <c r="CQ31" s="620"/>
      <c r="CR31" s="621">
        <v>273274</v>
      </c>
      <c r="CS31" s="634"/>
      <c r="CT31" s="634"/>
      <c r="CU31" s="634"/>
      <c r="CV31" s="634"/>
      <c r="CW31" s="634"/>
      <c r="CX31" s="634"/>
      <c r="CY31" s="635"/>
      <c r="CZ31" s="624">
        <v>0.3</v>
      </c>
      <c r="DA31" s="636"/>
      <c r="DB31" s="636"/>
      <c r="DC31" s="637"/>
      <c r="DD31" s="627">
        <v>238684</v>
      </c>
      <c r="DE31" s="634"/>
      <c r="DF31" s="634"/>
      <c r="DG31" s="634"/>
      <c r="DH31" s="634"/>
      <c r="DI31" s="634"/>
      <c r="DJ31" s="634"/>
      <c r="DK31" s="635"/>
      <c r="DL31" s="627">
        <v>238684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6266645</v>
      </c>
      <c r="S32" s="622"/>
      <c r="T32" s="622"/>
      <c r="U32" s="622"/>
      <c r="V32" s="622"/>
      <c r="W32" s="622"/>
      <c r="X32" s="622"/>
      <c r="Y32" s="623"/>
      <c r="Z32" s="659">
        <v>6.7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99.4</v>
      </c>
      <c r="BH32" s="634"/>
      <c r="BI32" s="634"/>
      <c r="BJ32" s="634"/>
      <c r="BK32" s="634"/>
      <c r="BL32" s="634"/>
      <c r="BM32" s="625">
        <v>98.1</v>
      </c>
      <c r="BN32" s="634"/>
      <c r="BO32" s="634"/>
      <c r="BP32" s="634"/>
      <c r="BQ32" s="657"/>
      <c r="BR32" s="687">
        <v>99.5</v>
      </c>
      <c r="BS32" s="634"/>
      <c r="BT32" s="634"/>
      <c r="BU32" s="634"/>
      <c r="BV32" s="634"/>
      <c r="BW32" s="634"/>
      <c r="BX32" s="625">
        <v>98</v>
      </c>
      <c r="BY32" s="634"/>
      <c r="BZ32" s="634"/>
      <c r="CA32" s="634"/>
      <c r="CB32" s="657"/>
      <c r="CD32" s="644"/>
      <c r="CE32" s="645"/>
      <c r="CF32" s="618" t="s">
        <v>304</v>
      </c>
      <c r="CG32" s="619"/>
      <c r="CH32" s="619"/>
      <c r="CI32" s="619"/>
      <c r="CJ32" s="619"/>
      <c r="CK32" s="619"/>
      <c r="CL32" s="619"/>
      <c r="CM32" s="619"/>
      <c r="CN32" s="619"/>
      <c r="CO32" s="619"/>
      <c r="CP32" s="619"/>
      <c r="CQ32" s="620"/>
      <c r="CR32" s="621">
        <v>20</v>
      </c>
      <c r="CS32" s="622"/>
      <c r="CT32" s="622"/>
      <c r="CU32" s="622"/>
      <c r="CV32" s="622"/>
      <c r="CW32" s="622"/>
      <c r="CX32" s="622"/>
      <c r="CY32" s="623"/>
      <c r="CZ32" s="624">
        <v>0</v>
      </c>
      <c r="DA32" s="636"/>
      <c r="DB32" s="636"/>
      <c r="DC32" s="637"/>
      <c r="DD32" s="627">
        <v>20</v>
      </c>
      <c r="DE32" s="622"/>
      <c r="DF32" s="622"/>
      <c r="DG32" s="622"/>
      <c r="DH32" s="622"/>
      <c r="DI32" s="622"/>
      <c r="DJ32" s="622"/>
      <c r="DK32" s="623"/>
      <c r="DL32" s="627">
        <v>20</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375030</v>
      </c>
      <c r="S33" s="622"/>
      <c r="T33" s="622"/>
      <c r="U33" s="622"/>
      <c r="V33" s="622"/>
      <c r="W33" s="622"/>
      <c r="X33" s="622"/>
      <c r="Y33" s="623"/>
      <c r="Z33" s="659">
        <v>0.4</v>
      </c>
      <c r="AA33" s="659"/>
      <c r="AB33" s="659"/>
      <c r="AC33" s="659"/>
      <c r="AD33" s="660">
        <v>257919</v>
      </c>
      <c r="AE33" s="660"/>
      <c r="AF33" s="660"/>
      <c r="AG33" s="660"/>
      <c r="AH33" s="660"/>
      <c r="AI33" s="660"/>
      <c r="AJ33" s="660"/>
      <c r="AK33" s="660"/>
      <c r="AL33" s="624">
        <v>0.5</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99.5</v>
      </c>
      <c r="BH33" s="606"/>
      <c r="BI33" s="606"/>
      <c r="BJ33" s="606"/>
      <c r="BK33" s="606"/>
      <c r="BL33" s="606"/>
      <c r="BM33" s="652">
        <v>97.9</v>
      </c>
      <c r="BN33" s="606"/>
      <c r="BO33" s="606"/>
      <c r="BP33" s="606"/>
      <c r="BQ33" s="669"/>
      <c r="BR33" s="682">
        <v>99.5</v>
      </c>
      <c r="BS33" s="606"/>
      <c r="BT33" s="606"/>
      <c r="BU33" s="606"/>
      <c r="BV33" s="606"/>
      <c r="BW33" s="606"/>
      <c r="BX33" s="652">
        <v>97.7</v>
      </c>
      <c r="BY33" s="606"/>
      <c r="BZ33" s="606"/>
      <c r="CA33" s="606"/>
      <c r="CB33" s="669"/>
      <c r="CD33" s="618" t="s">
        <v>307</v>
      </c>
      <c r="CE33" s="619"/>
      <c r="CF33" s="619"/>
      <c r="CG33" s="619"/>
      <c r="CH33" s="619"/>
      <c r="CI33" s="619"/>
      <c r="CJ33" s="619"/>
      <c r="CK33" s="619"/>
      <c r="CL33" s="619"/>
      <c r="CM33" s="619"/>
      <c r="CN33" s="619"/>
      <c r="CO33" s="619"/>
      <c r="CP33" s="619"/>
      <c r="CQ33" s="620"/>
      <c r="CR33" s="621">
        <v>31181892</v>
      </c>
      <c r="CS33" s="634"/>
      <c r="CT33" s="634"/>
      <c r="CU33" s="634"/>
      <c r="CV33" s="634"/>
      <c r="CW33" s="634"/>
      <c r="CX33" s="634"/>
      <c r="CY33" s="635"/>
      <c r="CZ33" s="624">
        <v>34</v>
      </c>
      <c r="DA33" s="636"/>
      <c r="DB33" s="636"/>
      <c r="DC33" s="637"/>
      <c r="DD33" s="627">
        <v>23998600</v>
      </c>
      <c r="DE33" s="634"/>
      <c r="DF33" s="634"/>
      <c r="DG33" s="634"/>
      <c r="DH33" s="634"/>
      <c r="DI33" s="634"/>
      <c r="DJ33" s="634"/>
      <c r="DK33" s="635"/>
      <c r="DL33" s="627">
        <v>18405792</v>
      </c>
      <c r="DM33" s="634"/>
      <c r="DN33" s="634"/>
      <c r="DO33" s="634"/>
      <c r="DP33" s="634"/>
      <c r="DQ33" s="634"/>
      <c r="DR33" s="634"/>
      <c r="DS33" s="634"/>
      <c r="DT33" s="634"/>
      <c r="DU33" s="634"/>
      <c r="DV33" s="635"/>
      <c r="DW33" s="624">
        <v>37.5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1729897</v>
      </c>
      <c r="S34" s="622"/>
      <c r="T34" s="622"/>
      <c r="U34" s="622"/>
      <c r="V34" s="622"/>
      <c r="W34" s="622"/>
      <c r="X34" s="622"/>
      <c r="Y34" s="623"/>
      <c r="Z34" s="659">
        <v>1.9</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11389361</v>
      </c>
      <c r="CS34" s="622"/>
      <c r="CT34" s="622"/>
      <c r="CU34" s="622"/>
      <c r="CV34" s="622"/>
      <c r="CW34" s="622"/>
      <c r="CX34" s="622"/>
      <c r="CY34" s="623"/>
      <c r="CZ34" s="624">
        <v>12.4</v>
      </c>
      <c r="DA34" s="636"/>
      <c r="DB34" s="636"/>
      <c r="DC34" s="637"/>
      <c r="DD34" s="627">
        <v>7954136</v>
      </c>
      <c r="DE34" s="622"/>
      <c r="DF34" s="622"/>
      <c r="DG34" s="622"/>
      <c r="DH34" s="622"/>
      <c r="DI34" s="622"/>
      <c r="DJ34" s="622"/>
      <c r="DK34" s="623"/>
      <c r="DL34" s="627">
        <v>6782660</v>
      </c>
      <c r="DM34" s="622"/>
      <c r="DN34" s="622"/>
      <c r="DO34" s="622"/>
      <c r="DP34" s="622"/>
      <c r="DQ34" s="622"/>
      <c r="DR34" s="622"/>
      <c r="DS34" s="622"/>
      <c r="DT34" s="622"/>
      <c r="DU34" s="622"/>
      <c r="DV34" s="623"/>
      <c r="DW34" s="624">
        <v>13.8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1835926</v>
      </c>
      <c r="S35" s="622"/>
      <c r="T35" s="622"/>
      <c r="U35" s="622"/>
      <c r="V35" s="622"/>
      <c r="W35" s="622"/>
      <c r="X35" s="622"/>
      <c r="Y35" s="623"/>
      <c r="Z35" s="659">
        <v>2</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525335</v>
      </c>
      <c r="CS35" s="634"/>
      <c r="CT35" s="634"/>
      <c r="CU35" s="634"/>
      <c r="CV35" s="634"/>
      <c r="CW35" s="634"/>
      <c r="CX35" s="634"/>
      <c r="CY35" s="635"/>
      <c r="CZ35" s="624">
        <v>0.6</v>
      </c>
      <c r="DA35" s="636"/>
      <c r="DB35" s="636"/>
      <c r="DC35" s="637"/>
      <c r="DD35" s="627">
        <v>476906</v>
      </c>
      <c r="DE35" s="634"/>
      <c r="DF35" s="634"/>
      <c r="DG35" s="634"/>
      <c r="DH35" s="634"/>
      <c r="DI35" s="634"/>
      <c r="DJ35" s="634"/>
      <c r="DK35" s="635"/>
      <c r="DL35" s="627">
        <v>331384</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1500383</v>
      </c>
      <c r="S36" s="622"/>
      <c r="T36" s="622"/>
      <c r="U36" s="622"/>
      <c r="V36" s="622"/>
      <c r="W36" s="622"/>
      <c r="X36" s="622"/>
      <c r="Y36" s="623"/>
      <c r="Z36" s="659">
        <v>1.6</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12438521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198663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7543621</v>
      </c>
      <c r="CS36" s="622"/>
      <c r="CT36" s="622"/>
      <c r="CU36" s="622"/>
      <c r="CV36" s="622"/>
      <c r="CW36" s="622"/>
      <c r="CX36" s="622"/>
      <c r="CY36" s="623"/>
      <c r="CZ36" s="624">
        <v>8.1999999999999993</v>
      </c>
      <c r="DA36" s="636"/>
      <c r="DB36" s="636"/>
      <c r="DC36" s="637"/>
      <c r="DD36" s="627">
        <v>6510517</v>
      </c>
      <c r="DE36" s="622"/>
      <c r="DF36" s="622"/>
      <c r="DG36" s="622"/>
      <c r="DH36" s="622"/>
      <c r="DI36" s="622"/>
      <c r="DJ36" s="622"/>
      <c r="DK36" s="623"/>
      <c r="DL36" s="627">
        <v>4357033</v>
      </c>
      <c r="DM36" s="622"/>
      <c r="DN36" s="622"/>
      <c r="DO36" s="622"/>
      <c r="DP36" s="622"/>
      <c r="DQ36" s="622"/>
      <c r="DR36" s="622"/>
      <c r="DS36" s="622"/>
      <c r="DT36" s="622"/>
      <c r="DU36" s="622"/>
      <c r="DV36" s="623"/>
      <c r="DW36" s="624">
        <v>8.9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1713676</v>
      </c>
      <c r="S37" s="622"/>
      <c r="T37" s="622"/>
      <c r="U37" s="622"/>
      <c r="V37" s="622"/>
      <c r="W37" s="622"/>
      <c r="X37" s="622"/>
      <c r="Y37" s="623"/>
      <c r="Z37" s="659">
        <v>1.8</v>
      </c>
      <c r="AA37" s="659"/>
      <c r="AB37" s="659"/>
      <c r="AC37" s="659"/>
      <c r="AD37" s="660">
        <v>144344</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2384527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137834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67472</v>
      </c>
      <c r="CS37" s="634"/>
      <c r="CT37" s="634"/>
      <c r="CU37" s="634"/>
      <c r="CV37" s="634"/>
      <c r="CW37" s="634"/>
      <c r="CX37" s="634"/>
      <c r="CY37" s="635"/>
      <c r="CZ37" s="624">
        <v>0.1</v>
      </c>
      <c r="DA37" s="636"/>
      <c r="DB37" s="636"/>
      <c r="DC37" s="637"/>
      <c r="DD37" s="627">
        <v>67472</v>
      </c>
      <c r="DE37" s="634"/>
      <c r="DF37" s="634"/>
      <c r="DG37" s="634"/>
      <c r="DH37" s="634"/>
      <c r="DI37" s="634"/>
      <c r="DJ37" s="634"/>
      <c r="DK37" s="635"/>
      <c r="DL37" s="627">
        <v>38464</v>
      </c>
      <c r="DM37" s="634"/>
      <c r="DN37" s="634"/>
      <c r="DO37" s="634"/>
      <c r="DP37" s="634"/>
      <c r="DQ37" s="634"/>
      <c r="DR37" s="634"/>
      <c r="DS37" s="634"/>
      <c r="DT37" s="634"/>
      <c r="DU37" s="634"/>
      <c r="DV37" s="635"/>
      <c r="DW37" s="624">
        <v>0.1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6402713</v>
      </c>
      <c r="S38" s="622"/>
      <c r="T38" s="622"/>
      <c r="U38" s="622"/>
      <c r="V38" s="622"/>
      <c r="W38" s="622"/>
      <c r="X38" s="622"/>
      <c r="Y38" s="623"/>
      <c r="Z38" s="659">
        <v>6.9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1228741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26098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8735639</v>
      </c>
      <c r="CS38" s="622"/>
      <c r="CT38" s="622"/>
      <c r="CU38" s="622"/>
      <c r="CV38" s="622"/>
      <c r="CW38" s="622"/>
      <c r="CX38" s="622"/>
      <c r="CY38" s="623"/>
      <c r="CZ38" s="624">
        <v>9.5</v>
      </c>
      <c r="DA38" s="636"/>
      <c r="DB38" s="636"/>
      <c r="DC38" s="637"/>
      <c r="DD38" s="627">
        <v>7081183</v>
      </c>
      <c r="DE38" s="622"/>
      <c r="DF38" s="622"/>
      <c r="DG38" s="622"/>
      <c r="DH38" s="622"/>
      <c r="DI38" s="622"/>
      <c r="DJ38" s="622"/>
      <c r="DK38" s="623"/>
      <c r="DL38" s="627">
        <v>6934715</v>
      </c>
      <c r="DM38" s="622"/>
      <c r="DN38" s="622"/>
      <c r="DO38" s="622"/>
      <c r="DP38" s="622"/>
      <c r="DQ38" s="622"/>
      <c r="DR38" s="622"/>
      <c r="DS38" s="622"/>
      <c r="DT38" s="622"/>
      <c r="DU38" s="622"/>
      <c r="DV38" s="623"/>
      <c r="DW38" s="624">
        <v>14.1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89614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37554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2951782</v>
      </c>
      <c r="CS39" s="634"/>
      <c r="CT39" s="634"/>
      <c r="CU39" s="634"/>
      <c r="CV39" s="634"/>
      <c r="CW39" s="634"/>
      <c r="CX39" s="634"/>
      <c r="CY39" s="635"/>
      <c r="CZ39" s="624">
        <v>3.2</v>
      </c>
      <c r="DA39" s="636"/>
      <c r="DB39" s="636"/>
      <c r="DC39" s="637"/>
      <c r="DD39" s="627">
        <v>1975858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1165213</v>
      </c>
      <c r="S40" s="622"/>
      <c r="T40" s="622"/>
      <c r="U40" s="622"/>
      <c r="V40" s="622"/>
      <c r="W40" s="622"/>
      <c r="X40" s="622"/>
      <c r="Y40" s="623"/>
      <c r="Z40" s="659">
        <v>1.3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112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36154</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93169972</v>
      </c>
      <c r="S41" s="646"/>
      <c r="T41" s="646"/>
      <c r="U41" s="646"/>
      <c r="V41" s="646"/>
      <c r="W41" s="646"/>
      <c r="X41" s="646"/>
      <c r="Y41" s="649"/>
      <c r="Z41" s="650">
        <v>100</v>
      </c>
      <c r="AA41" s="650"/>
      <c r="AB41" s="650"/>
      <c r="AC41" s="650"/>
      <c r="AD41" s="651">
        <v>47877805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1719739</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7015900</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395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10014783</v>
      </c>
      <c r="CS42" s="634"/>
      <c r="CT42" s="634"/>
      <c r="CU42" s="634"/>
      <c r="CV42" s="634"/>
      <c r="CW42" s="634"/>
      <c r="CX42" s="634"/>
      <c r="CY42" s="635"/>
      <c r="CZ42" s="624">
        <v>10.9</v>
      </c>
      <c r="DA42" s="636"/>
      <c r="DB42" s="636"/>
      <c r="DC42" s="637"/>
      <c r="DD42" s="627">
        <v>2436172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267265</v>
      </c>
      <c r="CS43" s="634"/>
      <c r="CT43" s="634"/>
      <c r="CU43" s="634"/>
      <c r="CV43" s="634"/>
      <c r="CW43" s="634"/>
      <c r="CX43" s="634"/>
      <c r="CY43" s="635"/>
      <c r="CZ43" s="624">
        <v>0.3</v>
      </c>
      <c r="DA43" s="636"/>
      <c r="DB43" s="636"/>
      <c r="DC43" s="637"/>
      <c r="DD43" s="627">
        <v>267265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10014783</v>
      </c>
      <c r="CS44" s="622"/>
      <c r="CT44" s="622"/>
      <c r="CU44" s="622"/>
      <c r="CV44" s="622"/>
      <c r="CW44" s="622"/>
      <c r="CX44" s="622"/>
      <c r="CY44" s="623"/>
      <c r="CZ44" s="624">
        <v>10.9</v>
      </c>
      <c r="DA44" s="625"/>
      <c r="DB44" s="625"/>
      <c r="DC44" s="626"/>
      <c r="DD44" s="627">
        <v>2436172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5043487</v>
      </c>
      <c r="CS45" s="634"/>
      <c r="CT45" s="634"/>
      <c r="CU45" s="634"/>
      <c r="CV45" s="634"/>
      <c r="CW45" s="634"/>
      <c r="CX45" s="634"/>
      <c r="CY45" s="635"/>
      <c r="CZ45" s="624">
        <v>5.5</v>
      </c>
      <c r="DA45" s="636"/>
      <c r="DB45" s="636"/>
      <c r="DC45" s="637"/>
      <c r="DD45" s="627">
        <v>269552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4803169</v>
      </c>
      <c r="CS46" s="622"/>
      <c r="CT46" s="622"/>
      <c r="CU46" s="622"/>
      <c r="CV46" s="622"/>
      <c r="CW46" s="622"/>
      <c r="CX46" s="622"/>
      <c r="CY46" s="623"/>
      <c r="CZ46" s="624">
        <v>5.2</v>
      </c>
      <c r="DA46" s="625"/>
      <c r="DB46" s="625"/>
      <c r="DC46" s="626"/>
      <c r="DD46" s="627">
        <v>2120893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91631804</v>
      </c>
      <c r="CS49" s="606"/>
      <c r="CT49" s="606"/>
      <c r="CU49" s="606"/>
      <c r="CV49" s="606"/>
      <c r="CW49" s="606"/>
      <c r="CX49" s="606"/>
      <c r="CY49" s="607"/>
      <c r="CZ49" s="608">
        <v>100</v>
      </c>
      <c r="DA49" s="609"/>
      <c r="DB49" s="609"/>
      <c r="DC49" s="610"/>
      <c r="DD49" s="611">
        <v>58491319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xdCJcHS83ICyl967MlvJbRPlZKij0MLVSJqzZ37/exGwNGXeZNSLMY1N8sCxHZPqX/c500QCeZ5LEgeR1+XbQ==" saltValue="KtIuSBFAyQKCddHN8eHiXQ==" spinCount="100000" sheet="1" objects="1" scenarios="1"/>
  <customSheetViews>
    <customSheetView guid="{95FE6FA1-A7F3-4016-9D63-3A4D2C1ED3DF}"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 guid="{FB7E840F-A5E6-439A-92D6-82423EF9E889}" showGridLines="0" fitToPage="1" hiddenRows="1" hiddenColumns="1">
      <pageMargins left="0" right="0" top="0.39370078740157483" bottom="0.39370078740157483" header="0.19685039370078741" footer="0.19685039370078741"/>
      <printOptions horizontalCentered="1"/>
      <pageSetup paperSize="9" scale="70" orientation="landscape" r:id="rId2"/>
      <headerFooter alignWithMargins="0">
        <oddFooter>&amp;C&amp;P/&amp;N</odd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3"/>
  <headerFooter alignWithMargins="0">
    <oddFooter>&amp;C&amp;P/&amp;N</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94295</v>
      </c>
      <c r="R7" s="1103"/>
      <c r="S7" s="1103"/>
      <c r="T7" s="1103"/>
      <c r="U7" s="1103"/>
      <c r="V7" s="1103">
        <v>92785</v>
      </c>
      <c r="W7" s="1103"/>
      <c r="X7" s="1103"/>
      <c r="Y7" s="1103"/>
      <c r="Z7" s="1103"/>
      <c r="AA7" s="1103">
        <v>1510</v>
      </c>
      <c r="AB7" s="1103"/>
      <c r="AC7" s="1103"/>
      <c r="AD7" s="1103"/>
      <c r="AE7" s="1104"/>
      <c r="AF7" s="1105">
        <v>1177</v>
      </c>
      <c r="AG7" s="1106"/>
      <c r="AH7" s="1106"/>
      <c r="AI7" s="1106"/>
      <c r="AJ7" s="1107"/>
      <c r="AK7" s="1108">
        <v>1836</v>
      </c>
      <c r="AL7" s="1109"/>
      <c r="AM7" s="1109"/>
      <c r="AN7" s="1109"/>
      <c r="AO7" s="1109"/>
      <c r="AP7" s="1109">
        <v>69025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564</v>
      </c>
      <c r="BT7" s="1100"/>
      <c r="BU7" s="1100"/>
      <c r="BV7" s="1100"/>
      <c r="BW7" s="1100"/>
      <c r="BX7" s="1100"/>
      <c r="BY7" s="1100"/>
      <c r="BZ7" s="1100"/>
      <c r="CA7" s="1100"/>
      <c r="CB7" s="1100"/>
      <c r="CC7" s="1100"/>
      <c r="CD7" s="1100"/>
      <c r="CE7" s="1100"/>
      <c r="CF7" s="1100"/>
      <c r="CG7" s="1112"/>
      <c r="CH7" s="1096">
        <v>1</v>
      </c>
      <c r="CI7" s="1097"/>
      <c r="CJ7" s="1097"/>
      <c r="CK7" s="1097"/>
      <c r="CL7" s="1098"/>
      <c r="CM7" s="1096">
        <v>90</v>
      </c>
      <c r="CN7" s="1097"/>
      <c r="CO7" s="1097"/>
      <c r="CP7" s="1097"/>
      <c r="CQ7" s="1098"/>
      <c r="CR7" s="1096">
        <v>40</v>
      </c>
      <c r="CS7" s="1097"/>
      <c r="CT7" s="1097"/>
      <c r="CU7" s="1097"/>
      <c r="CV7" s="1098"/>
      <c r="CW7" s="1096" t="s">
        <v>489</v>
      </c>
      <c r="CX7" s="1097"/>
      <c r="CY7" s="1097"/>
      <c r="CZ7" s="1097"/>
      <c r="DA7" s="1098"/>
      <c r="DB7" s="1096" t="s">
        <v>489</v>
      </c>
      <c r="DC7" s="1097"/>
      <c r="DD7" s="1097"/>
      <c r="DE7" s="1097"/>
      <c r="DF7" s="1098"/>
      <c r="DG7" s="1096" t="s">
        <v>489</v>
      </c>
      <c r="DH7" s="1097"/>
      <c r="DI7" s="1097"/>
      <c r="DJ7" s="1097"/>
      <c r="DK7" s="1098"/>
      <c r="DL7" s="1096" t="s">
        <v>489</v>
      </c>
      <c r="DM7" s="1097"/>
      <c r="DN7" s="1097"/>
      <c r="DO7" s="1097"/>
      <c r="DP7" s="1098"/>
      <c r="DQ7" s="1096" t="s">
        <v>489</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347</v>
      </c>
      <c r="R8" s="1039"/>
      <c r="S8" s="1039"/>
      <c r="T8" s="1039"/>
      <c r="U8" s="1039"/>
      <c r="V8" s="1039">
        <v>318</v>
      </c>
      <c r="W8" s="1039"/>
      <c r="X8" s="1039"/>
      <c r="Y8" s="1039"/>
      <c r="Z8" s="1039"/>
      <c r="AA8" s="1039">
        <v>28</v>
      </c>
      <c r="AB8" s="1039"/>
      <c r="AC8" s="1039"/>
      <c r="AD8" s="1039"/>
      <c r="AE8" s="1040"/>
      <c r="AF8" s="1035">
        <v>28</v>
      </c>
      <c r="AG8" s="1036"/>
      <c r="AH8" s="1036"/>
      <c r="AI8" s="1036"/>
      <c r="AJ8" s="1037"/>
      <c r="AK8" s="1080">
        <v>118</v>
      </c>
      <c r="AL8" s="1081"/>
      <c r="AM8" s="1081"/>
      <c r="AN8" s="1081"/>
      <c r="AO8" s="1081"/>
      <c r="AP8" s="1081">
        <v>1665</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565</v>
      </c>
      <c r="BT8" s="993"/>
      <c r="BU8" s="993"/>
      <c r="BV8" s="993"/>
      <c r="BW8" s="993"/>
      <c r="BX8" s="993"/>
      <c r="BY8" s="993"/>
      <c r="BZ8" s="993"/>
      <c r="CA8" s="993"/>
      <c r="CB8" s="993"/>
      <c r="CC8" s="993"/>
      <c r="CD8" s="993"/>
      <c r="CE8" s="993"/>
      <c r="CF8" s="993"/>
      <c r="CG8" s="1014"/>
      <c r="CH8" s="989">
        <v>23</v>
      </c>
      <c r="CI8" s="990"/>
      <c r="CJ8" s="990"/>
      <c r="CK8" s="990"/>
      <c r="CL8" s="991"/>
      <c r="CM8" s="989">
        <v>431</v>
      </c>
      <c r="CN8" s="990"/>
      <c r="CO8" s="990"/>
      <c r="CP8" s="990"/>
      <c r="CQ8" s="991"/>
      <c r="CR8" s="989">
        <v>5</v>
      </c>
      <c r="CS8" s="990"/>
      <c r="CT8" s="990"/>
      <c r="CU8" s="990"/>
      <c r="CV8" s="991"/>
      <c r="CW8" s="989">
        <v>8</v>
      </c>
      <c r="CX8" s="990"/>
      <c r="CY8" s="990"/>
      <c r="CZ8" s="990"/>
      <c r="DA8" s="991"/>
      <c r="DB8" s="989" t="s">
        <v>489</v>
      </c>
      <c r="DC8" s="990"/>
      <c r="DD8" s="990"/>
      <c r="DE8" s="990"/>
      <c r="DF8" s="991"/>
      <c r="DG8" s="989">
        <v>3380</v>
      </c>
      <c r="DH8" s="990"/>
      <c r="DI8" s="990"/>
      <c r="DJ8" s="990"/>
      <c r="DK8" s="991"/>
      <c r="DL8" s="989" t="s">
        <v>489</v>
      </c>
      <c r="DM8" s="990"/>
      <c r="DN8" s="990"/>
      <c r="DO8" s="990"/>
      <c r="DP8" s="991"/>
      <c r="DQ8" s="989" t="s">
        <v>489</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566</v>
      </c>
      <c r="BT9" s="993"/>
      <c r="BU9" s="993"/>
      <c r="BV9" s="993"/>
      <c r="BW9" s="993"/>
      <c r="BX9" s="993"/>
      <c r="BY9" s="993"/>
      <c r="BZ9" s="993"/>
      <c r="CA9" s="993"/>
      <c r="CB9" s="993"/>
      <c r="CC9" s="993"/>
      <c r="CD9" s="993"/>
      <c r="CE9" s="993"/>
      <c r="CF9" s="993"/>
      <c r="CG9" s="1014"/>
      <c r="CH9" s="989">
        <v>5</v>
      </c>
      <c r="CI9" s="990"/>
      <c r="CJ9" s="990"/>
      <c r="CK9" s="990"/>
      <c r="CL9" s="991"/>
      <c r="CM9" s="989">
        <v>92</v>
      </c>
      <c r="CN9" s="990"/>
      <c r="CO9" s="990"/>
      <c r="CP9" s="990"/>
      <c r="CQ9" s="991"/>
      <c r="CR9" s="989">
        <v>30</v>
      </c>
      <c r="CS9" s="990"/>
      <c r="CT9" s="990"/>
      <c r="CU9" s="990"/>
      <c r="CV9" s="991"/>
      <c r="CW9" s="989" t="s">
        <v>489</v>
      </c>
      <c r="CX9" s="990"/>
      <c r="CY9" s="990"/>
      <c r="CZ9" s="990"/>
      <c r="DA9" s="991"/>
      <c r="DB9" s="989" t="s">
        <v>489</v>
      </c>
      <c r="DC9" s="990"/>
      <c r="DD9" s="990"/>
      <c r="DE9" s="990"/>
      <c r="DF9" s="991"/>
      <c r="DG9" s="989" t="s">
        <v>489</v>
      </c>
      <c r="DH9" s="990"/>
      <c r="DI9" s="990"/>
      <c r="DJ9" s="990"/>
      <c r="DK9" s="991"/>
      <c r="DL9" s="989" t="s">
        <v>489</v>
      </c>
      <c r="DM9" s="990"/>
      <c r="DN9" s="990"/>
      <c r="DO9" s="990"/>
      <c r="DP9" s="991"/>
      <c r="DQ9" s="989" t="s">
        <v>489</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567</v>
      </c>
      <c r="BT10" s="993"/>
      <c r="BU10" s="993"/>
      <c r="BV10" s="993"/>
      <c r="BW10" s="993"/>
      <c r="BX10" s="993"/>
      <c r="BY10" s="993"/>
      <c r="BZ10" s="993"/>
      <c r="CA10" s="993"/>
      <c r="CB10" s="993"/>
      <c r="CC10" s="993"/>
      <c r="CD10" s="993"/>
      <c r="CE10" s="993"/>
      <c r="CF10" s="993"/>
      <c r="CG10" s="1014"/>
      <c r="CH10" s="989">
        <v>99</v>
      </c>
      <c r="CI10" s="990"/>
      <c r="CJ10" s="990"/>
      <c r="CK10" s="990"/>
      <c r="CL10" s="991"/>
      <c r="CM10" s="989">
        <v>3421</v>
      </c>
      <c r="CN10" s="990"/>
      <c r="CO10" s="990"/>
      <c r="CP10" s="990"/>
      <c r="CQ10" s="991"/>
      <c r="CR10" s="989">
        <v>915</v>
      </c>
      <c r="CS10" s="990"/>
      <c r="CT10" s="990"/>
      <c r="CU10" s="990"/>
      <c r="CV10" s="991"/>
      <c r="CW10" s="989" t="s">
        <v>489</v>
      </c>
      <c r="CX10" s="990"/>
      <c r="CY10" s="990"/>
      <c r="CZ10" s="990"/>
      <c r="DA10" s="991"/>
      <c r="DB10" s="989" t="s">
        <v>489</v>
      </c>
      <c r="DC10" s="990"/>
      <c r="DD10" s="990"/>
      <c r="DE10" s="990"/>
      <c r="DF10" s="991"/>
      <c r="DG10" s="989" t="s">
        <v>489</v>
      </c>
      <c r="DH10" s="990"/>
      <c r="DI10" s="990"/>
      <c r="DJ10" s="990"/>
      <c r="DK10" s="991"/>
      <c r="DL10" s="989" t="s">
        <v>489</v>
      </c>
      <c r="DM10" s="990"/>
      <c r="DN10" s="990"/>
      <c r="DO10" s="990"/>
      <c r="DP10" s="991"/>
      <c r="DQ10" s="989" t="s">
        <v>489</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568</v>
      </c>
      <c r="BT11" s="993"/>
      <c r="BU11" s="993"/>
      <c r="BV11" s="993"/>
      <c r="BW11" s="993"/>
      <c r="BX11" s="993"/>
      <c r="BY11" s="993"/>
      <c r="BZ11" s="993"/>
      <c r="CA11" s="993"/>
      <c r="CB11" s="993"/>
      <c r="CC11" s="993"/>
      <c r="CD11" s="993"/>
      <c r="CE11" s="993"/>
      <c r="CF11" s="993"/>
      <c r="CG11" s="1014"/>
      <c r="CH11" s="989">
        <v>-4</v>
      </c>
      <c r="CI11" s="990"/>
      <c r="CJ11" s="990"/>
      <c r="CK11" s="990"/>
      <c r="CL11" s="991"/>
      <c r="CM11" s="989">
        <v>281</v>
      </c>
      <c r="CN11" s="990"/>
      <c r="CO11" s="990"/>
      <c r="CP11" s="990"/>
      <c r="CQ11" s="991"/>
      <c r="CR11" s="989">
        <v>30</v>
      </c>
      <c r="CS11" s="990"/>
      <c r="CT11" s="990"/>
      <c r="CU11" s="990"/>
      <c r="CV11" s="991"/>
      <c r="CW11" s="989" t="s">
        <v>489</v>
      </c>
      <c r="CX11" s="990"/>
      <c r="CY11" s="990"/>
      <c r="CZ11" s="990"/>
      <c r="DA11" s="991"/>
      <c r="DB11" s="989" t="s">
        <v>489</v>
      </c>
      <c r="DC11" s="990"/>
      <c r="DD11" s="990"/>
      <c r="DE11" s="990"/>
      <c r="DF11" s="991"/>
      <c r="DG11" s="989" t="s">
        <v>489</v>
      </c>
      <c r="DH11" s="990"/>
      <c r="DI11" s="990"/>
      <c r="DJ11" s="990"/>
      <c r="DK11" s="991"/>
      <c r="DL11" s="989" t="s">
        <v>489</v>
      </c>
      <c r="DM11" s="990"/>
      <c r="DN11" s="990"/>
      <c r="DO11" s="990"/>
      <c r="DP11" s="991"/>
      <c r="DQ11" s="989" t="s">
        <v>489</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569</v>
      </c>
      <c r="BT12" s="993"/>
      <c r="BU12" s="993"/>
      <c r="BV12" s="993"/>
      <c r="BW12" s="993"/>
      <c r="BX12" s="993"/>
      <c r="BY12" s="993"/>
      <c r="BZ12" s="993"/>
      <c r="CA12" s="993"/>
      <c r="CB12" s="993"/>
      <c r="CC12" s="993"/>
      <c r="CD12" s="993"/>
      <c r="CE12" s="993"/>
      <c r="CF12" s="993"/>
      <c r="CG12" s="1014"/>
      <c r="CH12" s="989">
        <v>4</v>
      </c>
      <c r="CI12" s="990"/>
      <c r="CJ12" s="990"/>
      <c r="CK12" s="990"/>
      <c r="CL12" s="991"/>
      <c r="CM12" s="989">
        <v>106</v>
      </c>
      <c r="CN12" s="990"/>
      <c r="CO12" s="990"/>
      <c r="CP12" s="990"/>
      <c r="CQ12" s="991"/>
      <c r="CR12" s="989">
        <v>26</v>
      </c>
      <c r="CS12" s="990"/>
      <c r="CT12" s="990"/>
      <c r="CU12" s="990"/>
      <c r="CV12" s="991"/>
      <c r="CW12" s="989" t="s">
        <v>489</v>
      </c>
      <c r="CX12" s="990"/>
      <c r="CY12" s="990"/>
      <c r="CZ12" s="990"/>
      <c r="DA12" s="991"/>
      <c r="DB12" s="989" t="s">
        <v>489</v>
      </c>
      <c r="DC12" s="990"/>
      <c r="DD12" s="990"/>
      <c r="DE12" s="990"/>
      <c r="DF12" s="991"/>
      <c r="DG12" s="989" t="s">
        <v>489</v>
      </c>
      <c r="DH12" s="990"/>
      <c r="DI12" s="990"/>
      <c r="DJ12" s="990"/>
      <c r="DK12" s="991"/>
      <c r="DL12" s="989" t="s">
        <v>489</v>
      </c>
      <c r="DM12" s="990"/>
      <c r="DN12" s="990"/>
      <c r="DO12" s="990"/>
      <c r="DP12" s="991"/>
      <c r="DQ12" s="989" t="s">
        <v>489</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570</v>
      </c>
      <c r="BT13" s="993"/>
      <c r="BU13" s="993"/>
      <c r="BV13" s="993"/>
      <c r="BW13" s="993"/>
      <c r="BX13" s="993"/>
      <c r="BY13" s="993"/>
      <c r="BZ13" s="993"/>
      <c r="CA13" s="993"/>
      <c r="CB13" s="993"/>
      <c r="CC13" s="993"/>
      <c r="CD13" s="993"/>
      <c r="CE13" s="993"/>
      <c r="CF13" s="993"/>
      <c r="CG13" s="1014"/>
      <c r="CH13" s="989">
        <v>15</v>
      </c>
      <c r="CI13" s="990"/>
      <c r="CJ13" s="990"/>
      <c r="CK13" s="990"/>
      <c r="CL13" s="991"/>
      <c r="CM13" s="989">
        <v>451</v>
      </c>
      <c r="CN13" s="990"/>
      <c r="CO13" s="990"/>
      <c r="CP13" s="990"/>
      <c r="CQ13" s="991"/>
      <c r="CR13" s="989">
        <v>300</v>
      </c>
      <c r="CS13" s="990"/>
      <c r="CT13" s="990"/>
      <c r="CU13" s="990"/>
      <c r="CV13" s="991"/>
      <c r="CW13" s="989" t="s">
        <v>489</v>
      </c>
      <c r="CX13" s="990"/>
      <c r="CY13" s="990"/>
      <c r="CZ13" s="990"/>
      <c r="DA13" s="991"/>
      <c r="DB13" s="989" t="s">
        <v>489</v>
      </c>
      <c r="DC13" s="990"/>
      <c r="DD13" s="990"/>
      <c r="DE13" s="990"/>
      <c r="DF13" s="991"/>
      <c r="DG13" s="989" t="s">
        <v>489</v>
      </c>
      <c r="DH13" s="990"/>
      <c r="DI13" s="990"/>
      <c r="DJ13" s="990"/>
      <c r="DK13" s="991"/>
      <c r="DL13" s="989" t="s">
        <v>489</v>
      </c>
      <c r="DM13" s="990"/>
      <c r="DN13" s="990"/>
      <c r="DO13" s="990"/>
      <c r="DP13" s="991"/>
      <c r="DQ13" s="989" t="s">
        <v>489</v>
      </c>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571</v>
      </c>
      <c r="BT14" s="993"/>
      <c r="BU14" s="993"/>
      <c r="BV14" s="993"/>
      <c r="BW14" s="993"/>
      <c r="BX14" s="993"/>
      <c r="BY14" s="993"/>
      <c r="BZ14" s="993"/>
      <c r="CA14" s="993"/>
      <c r="CB14" s="993"/>
      <c r="CC14" s="993"/>
      <c r="CD14" s="993"/>
      <c r="CE14" s="993"/>
      <c r="CF14" s="993"/>
      <c r="CG14" s="1014"/>
      <c r="CH14" s="989">
        <v>-8</v>
      </c>
      <c r="CI14" s="990"/>
      <c r="CJ14" s="990"/>
      <c r="CK14" s="990"/>
      <c r="CL14" s="991"/>
      <c r="CM14" s="989">
        <v>497</v>
      </c>
      <c r="CN14" s="990"/>
      <c r="CO14" s="990"/>
      <c r="CP14" s="990"/>
      <c r="CQ14" s="991"/>
      <c r="CR14" s="989">
        <v>401</v>
      </c>
      <c r="CS14" s="990"/>
      <c r="CT14" s="990"/>
      <c r="CU14" s="990"/>
      <c r="CV14" s="991"/>
      <c r="CW14" s="989">
        <v>4</v>
      </c>
      <c r="CX14" s="990"/>
      <c r="CY14" s="990"/>
      <c r="CZ14" s="990"/>
      <c r="DA14" s="991"/>
      <c r="DB14" s="989" t="s">
        <v>489</v>
      </c>
      <c r="DC14" s="990"/>
      <c r="DD14" s="990"/>
      <c r="DE14" s="990"/>
      <c r="DF14" s="991"/>
      <c r="DG14" s="989" t="s">
        <v>489</v>
      </c>
      <c r="DH14" s="990"/>
      <c r="DI14" s="990"/>
      <c r="DJ14" s="990"/>
      <c r="DK14" s="991"/>
      <c r="DL14" s="989" t="s">
        <v>489</v>
      </c>
      <c r="DM14" s="990"/>
      <c r="DN14" s="990"/>
      <c r="DO14" s="990"/>
      <c r="DP14" s="991"/>
      <c r="DQ14" s="989" t="s">
        <v>489</v>
      </c>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t="s">
        <v>572</v>
      </c>
      <c r="BT15" s="993"/>
      <c r="BU15" s="993"/>
      <c r="BV15" s="993"/>
      <c r="BW15" s="993"/>
      <c r="BX15" s="993"/>
      <c r="BY15" s="993"/>
      <c r="BZ15" s="993"/>
      <c r="CA15" s="993"/>
      <c r="CB15" s="993"/>
      <c r="CC15" s="993"/>
      <c r="CD15" s="993"/>
      <c r="CE15" s="993"/>
      <c r="CF15" s="993"/>
      <c r="CG15" s="1014"/>
      <c r="CH15" s="989">
        <v>10</v>
      </c>
      <c r="CI15" s="990"/>
      <c r="CJ15" s="990"/>
      <c r="CK15" s="990"/>
      <c r="CL15" s="991"/>
      <c r="CM15" s="989">
        <v>257</v>
      </c>
      <c r="CN15" s="990"/>
      <c r="CO15" s="990"/>
      <c r="CP15" s="990"/>
      <c r="CQ15" s="991"/>
      <c r="CR15" s="989">
        <v>302</v>
      </c>
      <c r="CS15" s="990"/>
      <c r="CT15" s="990"/>
      <c r="CU15" s="990"/>
      <c r="CV15" s="991"/>
      <c r="CW15" s="989" t="s">
        <v>489</v>
      </c>
      <c r="CX15" s="990"/>
      <c r="CY15" s="990"/>
      <c r="CZ15" s="990"/>
      <c r="DA15" s="991"/>
      <c r="DB15" s="989" t="s">
        <v>489</v>
      </c>
      <c r="DC15" s="990"/>
      <c r="DD15" s="990"/>
      <c r="DE15" s="990"/>
      <c r="DF15" s="991"/>
      <c r="DG15" s="989" t="s">
        <v>489</v>
      </c>
      <c r="DH15" s="990"/>
      <c r="DI15" s="990"/>
      <c r="DJ15" s="990"/>
      <c r="DK15" s="991"/>
      <c r="DL15" s="989" t="s">
        <v>489</v>
      </c>
      <c r="DM15" s="990"/>
      <c r="DN15" s="990"/>
      <c r="DO15" s="990"/>
      <c r="DP15" s="991"/>
      <c r="DQ15" s="989" t="s">
        <v>489</v>
      </c>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t="s">
        <v>573</v>
      </c>
      <c r="BT16" s="993"/>
      <c r="BU16" s="993"/>
      <c r="BV16" s="993"/>
      <c r="BW16" s="993"/>
      <c r="BX16" s="993"/>
      <c r="BY16" s="993"/>
      <c r="BZ16" s="993"/>
      <c r="CA16" s="993"/>
      <c r="CB16" s="993"/>
      <c r="CC16" s="993"/>
      <c r="CD16" s="993"/>
      <c r="CE16" s="993"/>
      <c r="CF16" s="993"/>
      <c r="CG16" s="1014"/>
      <c r="CH16" s="989">
        <v>1</v>
      </c>
      <c r="CI16" s="990"/>
      <c r="CJ16" s="990"/>
      <c r="CK16" s="990"/>
      <c r="CL16" s="991"/>
      <c r="CM16" s="989">
        <v>156</v>
      </c>
      <c r="CN16" s="990"/>
      <c r="CO16" s="990"/>
      <c r="CP16" s="990"/>
      <c r="CQ16" s="991"/>
      <c r="CR16" s="989">
        <v>33</v>
      </c>
      <c r="CS16" s="990"/>
      <c r="CT16" s="990"/>
      <c r="CU16" s="990"/>
      <c r="CV16" s="991"/>
      <c r="CW16" s="989">
        <v>11</v>
      </c>
      <c r="CX16" s="990"/>
      <c r="CY16" s="990"/>
      <c r="CZ16" s="990"/>
      <c r="DA16" s="991"/>
      <c r="DB16" s="989" t="s">
        <v>489</v>
      </c>
      <c r="DC16" s="990"/>
      <c r="DD16" s="990"/>
      <c r="DE16" s="990"/>
      <c r="DF16" s="991"/>
      <c r="DG16" s="989" t="s">
        <v>489</v>
      </c>
      <c r="DH16" s="990"/>
      <c r="DI16" s="990"/>
      <c r="DJ16" s="990"/>
      <c r="DK16" s="991"/>
      <c r="DL16" s="989" t="s">
        <v>489</v>
      </c>
      <c r="DM16" s="990"/>
      <c r="DN16" s="990"/>
      <c r="DO16" s="990"/>
      <c r="DP16" s="991"/>
      <c r="DQ16" s="989" t="s">
        <v>489</v>
      </c>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93258</v>
      </c>
      <c r="R23" s="1061"/>
      <c r="S23" s="1061"/>
      <c r="T23" s="1061"/>
      <c r="U23" s="1061"/>
      <c r="V23" s="1061">
        <v>91719</v>
      </c>
      <c r="W23" s="1061"/>
      <c r="X23" s="1061"/>
      <c r="Y23" s="1061"/>
      <c r="Z23" s="1061"/>
      <c r="AA23" s="1061">
        <v>1538</v>
      </c>
      <c r="AB23" s="1061"/>
      <c r="AC23" s="1061"/>
      <c r="AD23" s="1061"/>
      <c r="AE23" s="1068"/>
      <c r="AF23" s="1069">
        <v>1205</v>
      </c>
      <c r="AG23" s="1061"/>
      <c r="AH23" s="1061"/>
      <c r="AI23" s="1061"/>
      <c r="AJ23" s="1070"/>
      <c r="AK23" s="1071"/>
      <c r="AL23" s="1072"/>
      <c r="AM23" s="1072"/>
      <c r="AN23" s="1072"/>
      <c r="AO23" s="1072"/>
      <c r="AP23" s="1061">
        <v>70691</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22283</v>
      </c>
      <c r="R28" s="1051"/>
      <c r="S28" s="1051"/>
      <c r="T28" s="1051"/>
      <c r="U28" s="1051"/>
      <c r="V28" s="1051">
        <v>22084</v>
      </c>
      <c r="W28" s="1051"/>
      <c r="X28" s="1051"/>
      <c r="Y28" s="1051"/>
      <c r="Z28" s="1051"/>
      <c r="AA28" s="1051">
        <v>199</v>
      </c>
      <c r="AB28" s="1051"/>
      <c r="AC28" s="1051"/>
      <c r="AD28" s="1051"/>
      <c r="AE28" s="1052"/>
      <c r="AF28" s="1053">
        <v>199</v>
      </c>
      <c r="AG28" s="1051"/>
      <c r="AH28" s="1051"/>
      <c r="AI28" s="1051"/>
      <c r="AJ28" s="1054"/>
      <c r="AK28" s="1042">
        <v>1921</v>
      </c>
      <c r="AL28" s="1043"/>
      <c r="AM28" s="1043"/>
      <c r="AN28" s="1043"/>
      <c r="AO28" s="1043"/>
      <c r="AP28" s="1043" t="s">
        <v>558</v>
      </c>
      <c r="AQ28" s="1043"/>
      <c r="AR28" s="1043"/>
      <c r="AS28" s="1043"/>
      <c r="AT28" s="1043"/>
      <c r="AU28" s="1043" t="s">
        <v>558</v>
      </c>
      <c r="AV28" s="1043"/>
      <c r="AW28" s="1043"/>
      <c r="AX28" s="1043"/>
      <c r="AY28" s="1043"/>
      <c r="AZ28" s="1044" t="s">
        <v>558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138</v>
      </c>
      <c r="R29" s="1039"/>
      <c r="S29" s="1039"/>
      <c r="T29" s="1039"/>
      <c r="U29" s="1039"/>
      <c r="V29" s="1039">
        <v>138</v>
      </c>
      <c r="W29" s="1039"/>
      <c r="X29" s="1039"/>
      <c r="Y29" s="1039"/>
      <c r="Z29" s="1039"/>
      <c r="AA29" s="1039" t="s">
        <v>558</v>
      </c>
      <c r="AB29" s="1039"/>
      <c r="AC29" s="1039"/>
      <c r="AD29" s="1039"/>
      <c r="AE29" s="1040"/>
      <c r="AF29" s="1035" t="s">
        <v>122</v>
      </c>
      <c r="AG29" s="1036"/>
      <c r="AH29" s="1036"/>
      <c r="AI29" s="1036"/>
      <c r="AJ29" s="1037"/>
      <c r="AK29" s="980">
        <v>57</v>
      </c>
      <c r="AL29" s="971"/>
      <c r="AM29" s="971"/>
      <c r="AN29" s="971"/>
      <c r="AO29" s="971"/>
      <c r="AP29" s="971" t="s">
        <v>558</v>
      </c>
      <c r="AQ29" s="971"/>
      <c r="AR29" s="971"/>
      <c r="AS29" s="971"/>
      <c r="AT29" s="971"/>
      <c r="AU29" s="971" t="s">
        <v>558</v>
      </c>
      <c r="AV29" s="971"/>
      <c r="AW29" s="971"/>
      <c r="AX29" s="971"/>
      <c r="AY29" s="971"/>
      <c r="AZ29" s="1041" t="s">
        <v>558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22854</v>
      </c>
      <c r="R30" s="1039"/>
      <c r="S30" s="1039"/>
      <c r="T30" s="1039"/>
      <c r="U30" s="1039"/>
      <c r="V30" s="1039">
        <v>22703</v>
      </c>
      <c r="W30" s="1039"/>
      <c r="X30" s="1039"/>
      <c r="Y30" s="1039"/>
      <c r="Z30" s="1039"/>
      <c r="AA30" s="1039">
        <v>151</v>
      </c>
      <c r="AB30" s="1039"/>
      <c r="AC30" s="1039"/>
      <c r="AD30" s="1039"/>
      <c r="AE30" s="1040"/>
      <c r="AF30" s="1035">
        <v>151</v>
      </c>
      <c r="AG30" s="1036"/>
      <c r="AH30" s="1036"/>
      <c r="AI30" s="1036"/>
      <c r="AJ30" s="1037"/>
      <c r="AK30" s="980">
        <v>3653</v>
      </c>
      <c r="AL30" s="971"/>
      <c r="AM30" s="971"/>
      <c r="AN30" s="971"/>
      <c r="AO30" s="971"/>
      <c r="AP30" s="971" t="s">
        <v>558</v>
      </c>
      <c r="AQ30" s="971"/>
      <c r="AR30" s="971"/>
      <c r="AS30" s="971"/>
      <c r="AT30" s="971"/>
      <c r="AU30" s="971" t="s">
        <v>558</v>
      </c>
      <c r="AV30" s="971"/>
      <c r="AW30" s="971"/>
      <c r="AX30" s="971"/>
      <c r="AY30" s="971"/>
      <c r="AZ30" s="1041" t="s">
        <v>558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4924</v>
      </c>
      <c r="R31" s="1039"/>
      <c r="S31" s="1039"/>
      <c r="T31" s="1039"/>
      <c r="U31" s="1039"/>
      <c r="V31" s="1039">
        <v>4756</v>
      </c>
      <c r="W31" s="1039"/>
      <c r="X31" s="1039"/>
      <c r="Y31" s="1039"/>
      <c r="Z31" s="1039"/>
      <c r="AA31" s="1039">
        <v>168</v>
      </c>
      <c r="AB31" s="1039"/>
      <c r="AC31" s="1039"/>
      <c r="AD31" s="1039"/>
      <c r="AE31" s="1040"/>
      <c r="AF31" s="1035" t="s">
        <v>122</v>
      </c>
      <c r="AG31" s="1036"/>
      <c r="AH31" s="1036"/>
      <c r="AI31" s="1036"/>
      <c r="AJ31" s="1037"/>
      <c r="AK31" s="980">
        <v>732</v>
      </c>
      <c r="AL31" s="971"/>
      <c r="AM31" s="971"/>
      <c r="AN31" s="971"/>
      <c r="AO31" s="971"/>
      <c r="AP31" s="971" t="s">
        <v>558</v>
      </c>
      <c r="AQ31" s="971"/>
      <c r="AR31" s="971"/>
      <c r="AS31" s="971"/>
      <c r="AT31" s="971"/>
      <c r="AU31" s="971" t="s">
        <v>558</v>
      </c>
      <c r="AV31" s="971"/>
      <c r="AW31" s="971"/>
      <c r="AX31" s="971"/>
      <c r="AY31" s="971"/>
      <c r="AZ31" s="1041" t="s">
        <v>558</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4534</v>
      </c>
      <c r="R32" s="1039"/>
      <c r="S32" s="1039"/>
      <c r="T32" s="1039"/>
      <c r="U32" s="1039"/>
      <c r="V32" s="1039">
        <v>4707</v>
      </c>
      <c r="W32" s="1039"/>
      <c r="X32" s="1039"/>
      <c r="Y32" s="1039"/>
      <c r="Z32" s="1039"/>
      <c r="AA32" s="1039">
        <v>-173</v>
      </c>
      <c r="AB32" s="1039"/>
      <c r="AC32" s="1039"/>
      <c r="AD32" s="1039"/>
      <c r="AE32" s="1040"/>
      <c r="AF32" s="1035">
        <v>2293</v>
      </c>
      <c r="AG32" s="1036"/>
      <c r="AH32" s="1036"/>
      <c r="AI32" s="1036"/>
      <c r="AJ32" s="1037"/>
      <c r="AK32" s="980">
        <v>57</v>
      </c>
      <c r="AL32" s="971"/>
      <c r="AM32" s="971"/>
      <c r="AN32" s="971"/>
      <c r="AO32" s="971"/>
      <c r="AP32" s="971">
        <v>15746</v>
      </c>
      <c r="AQ32" s="971"/>
      <c r="AR32" s="971"/>
      <c r="AS32" s="971"/>
      <c r="AT32" s="971"/>
      <c r="AU32" s="971">
        <v>31</v>
      </c>
      <c r="AV32" s="971"/>
      <c r="AW32" s="971"/>
      <c r="AX32" s="971"/>
      <c r="AY32" s="971"/>
      <c r="AZ32" s="1041" t="s">
        <v>557</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4019</v>
      </c>
      <c r="R33" s="1039"/>
      <c r="S33" s="1039"/>
      <c r="T33" s="1039"/>
      <c r="U33" s="1039"/>
      <c r="V33" s="1039">
        <v>3980</v>
      </c>
      <c r="W33" s="1039"/>
      <c r="X33" s="1039"/>
      <c r="Y33" s="1039"/>
      <c r="Z33" s="1039"/>
      <c r="AA33" s="1039">
        <v>39</v>
      </c>
      <c r="AB33" s="1039"/>
      <c r="AC33" s="1039"/>
      <c r="AD33" s="1039"/>
      <c r="AE33" s="1040"/>
      <c r="AF33" s="1035">
        <v>509</v>
      </c>
      <c r="AG33" s="1036"/>
      <c r="AH33" s="1036"/>
      <c r="AI33" s="1036"/>
      <c r="AJ33" s="1037"/>
      <c r="AK33" s="980">
        <v>1229</v>
      </c>
      <c r="AL33" s="971"/>
      <c r="AM33" s="971"/>
      <c r="AN33" s="971"/>
      <c r="AO33" s="971"/>
      <c r="AP33" s="971">
        <v>14949</v>
      </c>
      <c r="AQ33" s="971"/>
      <c r="AR33" s="971"/>
      <c r="AS33" s="971"/>
      <c r="AT33" s="971"/>
      <c r="AU33" s="971">
        <v>4933</v>
      </c>
      <c r="AV33" s="971"/>
      <c r="AW33" s="971"/>
      <c r="AX33" s="971"/>
      <c r="AY33" s="971"/>
      <c r="AZ33" s="1041" t="s">
        <v>557</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396</v>
      </c>
      <c r="C34" s="1031"/>
      <c r="D34" s="1031"/>
      <c r="E34" s="1031"/>
      <c r="F34" s="1031"/>
      <c r="G34" s="1031"/>
      <c r="H34" s="1031"/>
      <c r="I34" s="1031"/>
      <c r="J34" s="1031"/>
      <c r="K34" s="1031"/>
      <c r="L34" s="1031"/>
      <c r="M34" s="1031"/>
      <c r="N34" s="1031"/>
      <c r="O34" s="1031"/>
      <c r="P34" s="1032"/>
      <c r="Q34" s="1038">
        <v>13926</v>
      </c>
      <c r="R34" s="1039"/>
      <c r="S34" s="1039"/>
      <c r="T34" s="1039"/>
      <c r="U34" s="1039"/>
      <c r="V34" s="1039">
        <v>13540</v>
      </c>
      <c r="W34" s="1039"/>
      <c r="X34" s="1039"/>
      <c r="Y34" s="1039"/>
      <c r="Z34" s="1039"/>
      <c r="AA34" s="1039">
        <v>386</v>
      </c>
      <c r="AB34" s="1039"/>
      <c r="AC34" s="1039"/>
      <c r="AD34" s="1039"/>
      <c r="AE34" s="1040"/>
      <c r="AF34" s="1035">
        <v>1143</v>
      </c>
      <c r="AG34" s="1036"/>
      <c r="AH34" s="1036"/>
      <c r="AI34" s="1036"/>
      <c r="AJ34" s="1037"/>
      <c r="AK34" s="980">
        <v>2268</v>
      </c>
      <c r="AL34" s="971"/>
      <c r="AM34" s="971"/>
      <c r="AN34" s="971"/>
      <c r="AO34" s="971"/>
      <c r="AP34" s="971">
        <v>5734</v>
      </c>
      <c r="AQ34" s="971"/>
      <c r="AR34" s="971"/>
      <c r="AS34" s="971"/>
      <c r="AT34" s="971"/>
      <c r="AU34" s="971">
        <v>3192</v>
      </c>
      <c r="AV34" s="971"/>
      <c r="AW34" s="971"/>
      <c r="AX34" s="971"/>
      <c r="AY34" s="971"/>
      <c r="AZ34" s="1041" t="s">
        <v>557</v>
      </c>
      <c r="BA34" s="1041"/>
      <c r="BB34" s="1041"/>
      <c r="BC34" s="1041"/>
      <c r="BD34" s="1041"/>
      <c r="BE34" s="972" t="s">
        <v>394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4295</v>
      </c>
      <c r="AG63" s="959"/>
      <c r="AH63" s="959"/>
      <c r="AI63" s="959"/>
      <c r="AJ63" s="1022"/>
      <c r="AK63" s="1023"/>
      <c r="AL63" s="963"/>
      <c r="AM63" s="963"/>
      <c r="AN63" s="963"/>
      <c r="AO63" s="963"/>
      <c r="AP63" s="959">
        <v>36249</v>
      </c>
      <c r="AQ63" s="959"/>
      <c r="AR63" s="959"/>
      <c r="AS63" s="959"/>
      <c r="AT63" s="959"/>
      <c r="AU63" s="959">
        <v>8156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559</v>
      </c>
      <c r="C68" s="986"/>
      <c r="D68" s="986"/>
      <c r="E68" s="986"/>
      <c r="F68" s="986"/>
      <c r="G68" s="986"/>
      <c r="H68" s="986"/>
      <c r="I68" s="986"/>
      <c r="J68" s="986"/>
      <c r="K68" s="986"/>
      <c r="L68" s="986"/>
      <c r="M68" s="986"/>
      <c r="N68" s="986"/>
      <c r="O68" s="986"/>
      <c r="P68" s="987"/>
      <c r="Q68" s="988">
        <v>11414</v>
      </c>
      <c r="R68" s="982"/>
      <c r="S68" s="982"/>
      <c r="T68" s="982"/>
      <c r="U68" s="982"/>
      <c r="V68" s="982">
        <v>7873</v>
      </c>
      <c r="W68" s="982"/>
      <c r="X68" s="982"/>
      <c r="Y68" s="982"/>
      <c r="Z68" s="982"/>
      <c r="AA68" s="982">
        <v>3541</v>
      </c>
      <c r="AB68" s="982"/>
      <c r="AC68" s="982"/>
      <c r="AD68" s="982"/>
      <c r="AE68" s="982"/>
      <c r="AF68" s="982">
        <v>3541</v>
      </c>
      <c r="AG68" s="982"/>
      <c r="AH68" s="982"/>
      <c r="AI68" s="982"/>
      <c r="AJ68" s="982"/>
      <c r="AK68" s="982" t="s">
        <v>558</v>
      </c>
      <c r="AL68" s="982"/>
      <c r="AM68" s="982"/>
      <c r="AN68" s="982"/>
      <c r="AO68" s="982"/>
      <c r="AP68" s="982" t="s">
        <v>558</v>
      </c>
      <c r="AQ68" s="982"/>
      <c r="AR68" s="982"/>
      <c r="AS68" s="982"/>
      <c r="AT68" s="982"/>
      <c r="AU68" s="982" t="s">
        <v>558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560</v>
      </c>
      <c r="C69" s="975"/>
      <c r="D69" s="975"/>
      <c r="E69" s="975"/>
      <c r="F69" s="975"/>
      <c r="G69" s="975"/>
      <c r="H69" s="975"/>
      <c r="I69" s="975"/>
      <c r="J69" s="975"/>
      <c r="K69" s="975"/>
      <c r="L69" s="975"/>
      <c r="M69" s="975"/>
      <c r="N69" s="975"/>
      <c r="O69" s="975"/>
      <c r="P69" s="976"/>
      <c r="Q69" s="977">
        <v>503</v>
      </c>
      <c r="R69" s="971"/>
      <c r="S69" s="971"/>
      <c r="T69" s="971"/>
      <c r="U69" s="971"/>
      <c r="V69" s="971">
        <v>171</v>
      </c>
      <c r="W69" s="971"/>
      <c r="X69" s="971"/>
      <c r="Y69" s="971"/>
      <c r="Z69" s="971"/>
      <c r="AA69" s="971">
        <v>332</v>
      </c>
      <c r="AB69" s="971"/>
      <c r="AC69" s="971"/>
      <c r="AD69" s="971"/>
      <c r="AE69" s="971"/>
      <c r="AF69" s="971">
        <v>332</v>
      </c>
      <c r="AG69" s="971"/>
      <c r="AH69" s="971"/>
      <c r="AI69" s="971"/>
      <c r="AJ69" s="971"/>
      <c r="AK69" s="971" t="s">
        <v>558</v>
      </c>
      <c r="AL69" s="971"/>
      <c r="AM69" s="971"/>
      <c r="AN69" s="971"/>
      <c r="AO69" s="971"/>
      <c r="AP69" s="971" t="s">
        <v>558</v>
      </c>
      <c r="AQ69" s="971"/>
      <c r="AR69" s="971"/>
      <c r="AS69" s="971"/>
      <c r="AT69" s="971"/>
      <c r="AU69" s="971" t="s">
        <v>558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561</v>
      </c>
      <c r="C70" s="975"/>
      <c r="D70" s="975"/>
      <c r="E70" s="975"/>
      <c r="F70" s="975"/>
      <c r="G70" s="975"/>
      <c r="H70" s="975"/>
      <c r="I70" s="975"/>
      <c r="J70" s="975"/>
      <c r="K70" s="975"/>
      <c r="L70" s="975"/>
      <c r="M70" s="975"/>
      <c r="N70" s="975"/>
      <c r="O70" s="975"/>
      <c r="P70" s="976"/>
      <c r="Q70" s="977">
        <v>684</v>
      </c>
      <c r="R70" s="971"/>
      <c r="S70" s="971"/>
      <c r="T70" s="971"/>
      <c r="U70" s="971"/>
      <c r="V70" s="971">
        <v>181</v>
      </c>
      <c r="W70" s="971"/>
      <c r="X70" s="971"/>
      <c r="Y70" s="971"/>
      <c r="Z70" s="971"/>
      <c r="AA70" s="971">
        <v>503</v>
      </c>
      <c r="AB70" s="971"/>
      <c r="AC70" s="971"/>
      <c r="AD70" s="971"/>
      <c r="AE70" s="971"/>
      <c r="AF70" s="971">
        <v>503</v>
      </c>
      <c r="AG70" s="971"/>
      <c r="AH70" s="971"/>
      <c r="AI70" s="971"/>
      <c r="AJ70" s="971"/>
      <c r="AK70" s="971" t="s">
        <v>558</v>
      </c>
      <c r="AL70" s="971"/>
      <c r="AM70" s="971"/>
      <c r="AN70" s="971"/>
      <c r="AO70" s="971"/>
      <c r="AP70" s="971" t="s">
        <v>558</v>
      </c>
      <c r="AQ70" s="971"/>
      <c r="AR70" s="971"/>
      <c r="AS70" s="971"/>
      <c r="AT70" s="971"/>
      <c r="AU70" s="971" t="s">
        <v>558</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562</v>
      </c>
      <c r="C71" s="975"/>
      <c r="D71" s="975"/>
      <c r="E71" s="975"/>
      <c r="F71" s="975"/>
      <c r="G71" s="975"/>
      <c r="H71" s="975"/>
      <c r="I71" s="975"/>
      <c r="J71" s="975"/>
      <c r="K71" s="975"/>
      <c r="L71" s="975"/>
      <c r="M71" s="975"/>
      <c r="N71" s="975"/>
      <c r="O71" s="975"/>
      <c r="P71" s="976"/>
      <c r="Q71" s="977">
        <v>871279</v>
      </c>
      <c r="R71" s="971"/>
      <c r="S71" s="971"/>
      <c r="T71" s="971"/>
      <c r="U71" s="971"/>
      <c r="V71" s="971">
        <v>850651</v>
      </c>
      <c r="W71" s="971"/>
      <c r="X71" s="971"/>
      <c r="Y71" s="971"/>
      <c r="Z71" s="971"/>
      <c r="AA71" s="971">
        <v>20628</v>
      </c>
      <c r="AB71" s="971"/>
      <c r="AC71" s="971"/>
      <c r="AD71" s="971"/>
      <c r="AE71" s="971"/>
      <c r="AF71" s="971">
        <v>20628</v>
      </c>
      <c r="AG71" s="971"/>
      <c r="AH71" s="971"/>
      <c r="AI71" s="971"/>
      <c r="AJ71" s="971"/>
      <c r="AK71" s="971">
        <v>10502</v>
      </c>
      <c r="AL71" s="971"/>
      <c r="AM71" s="971"/>
      <c r="AN71" s="971"/>
      <c r="AO71" s="971"/>
      <c r="AP71" s="971" t="s">
        <v>558</v>
      </c>
      <c r="AQ71" s="971"/>
      <c r="AR71" s="971"/>
      <c r="AS71" s="971"/>
      <c r="AT71" s="971"/>
      <c r="AU71" s="971" t="s">
        <v>558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563</v>
      </c>
      <c r="C72" s="975"/>
      <c r="D72" s="975"/>
      <c r="E72" s="975"/>
      <c r="F72" s="975"/>
      <c r="G72" s="975"/>
      <c r="H72" s="975"/>
      <c r="I72" s="975"/>
      <c r="J72" s="975"/>
      <c r="K72" s="975"/>
      <c r="L72" s="975"/>
      <c r="M72" s="975"/>
      <c r="N72" s="975"/>
      <c r="O72" s="975"/>
      <c r="P72" s="976"/>
      <c r="Q72" s="977">
        <v>18668</v>
      </c>
      <c r="R72" s="971"/>
      <c r="S72" s="971"/>
      <c r="T72" s="971"/>
      <c r="U72" s="971"/>
      <c r="V72" s="971">
        <v>16453</v>
      </c>
      <c r="W72" s="971"/>
      <c r="X72" s="971"/>
      <c r="Y72" s="971"/>
      <c r="Z72" s="971"/>
      <c r="AA72" s="971">
        <v>2215</v>
      </c>
      <c r="AB72" s="971"/>
      <c r="AC72" s="971"/>
      <c r="AD72" s="971"/>
      <c r="AE72" s="971"/>
      <c r="AF72" s="971">
        <v>15536</v>
      </c>
      <c r="AG72" s="971"/>
      <c r="AH72" s="971"/>
      <c r="AI72" s="971"/>
      <c r="AJ72" s="971"/>
      <c r="AK72" s="971" t="s">
        <v>558</v>
      </c>
      <c r="AL72" s="971"/>
      <c r="AM72" s="971"/>
      <c r="AN72" s="971"/>
      <c r="AO72" s="971"/>
      <c r="AP72" s="971">
        <v>28008</v>
      </c>
      <c r="AQ72" s="971"/>
      <c r="AR72" s="971"/>
      <c r="AS72" s="971"/>
      <c r="AT72" s="971"/>
      <c r="AU72" s="971">
        <v>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40540</v>
      </c>
      <c r="AG88" s="959"/>
      <c r="AH88" s="959"/>
      <c r="AI88" s="959"/>
      <c r="AJ88" s="959"/>
      <c r="AK88" s="963"/>
      <c r="AL88" s="963"/>
      <c r="AM88" s="963"/>
      <c r="AN88" s="963"/>
      <c r="AO88" s="963"/>
      <c r="AP88" s="959">
        <v>28008</v>
      </c>
      <c r="AQ88" s="959"/>
      <c r="AR88" s="959"/>
      <c r="AS88" s="959"/>
      <c r="AT88" s="959"/>
      <c r="AU88" s="959">
        <v>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2082</v>
      </c>
      <c r="CS102" s="953"/>
      <c r="CT102" s="953"/>
      <c r="CU102" s="953"/>
      <c r="CV102" s="954"/>
      <c r="CW102" s="952">
        <v>23</v>
      </c>
      <c r="CX102" s="953"/>
      <c r="CY102" s="953"/>
      <c r="CZ102" s="953"/>
      <c r="DA102" s="954"/>
      <c r="DB102" s="952" t="s">
        <v>575</v>
      </c>
      <c r="DC102" s="953"/>
      <c r="DD102" s="953"/>
      <c r="DE102" s="953"/>
      <c r="DF102" s="954"/>
      <c r="DG102" s="952">
        <v>3380</v>
      </c>
      <c r="DH102" s="953"/>
      <c r="DI102" s="953"/>
      <c r="DJ102" s="953"/>
      <c r="DK102" s="954"/>
      <c r="DL102" s="952" t="s">
        <v>575</v>
      </c>
      <c r="DM102" s="953"/>
      <c r="DN102" s="953"/>
      <c r="DO102" s="953"/>
      <c r="DP102" s="954"/>
      <c r="DQ102" s="952" t="s">
        <v>575</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6805745</v>
      </c>
      <c r="AB110" s="889"/>
      <c r="AC110" s="889"/>
      <c r="AD110" s="889"/>
      <c r="AE110" s="890"/>
      <c r="AF110" s="891">
        <v>6871086</v>
      </c>
      <c r="AG110" s="889"/>
      <c r="AH110" s="889"/>
      <c r="AI110" s="889"/>
      <c r="AJ110" s="890"/>
      <c r="AK110" s="891">
        <v>7002809</v>
      </c>
      <c r="AL110" s="889"/>
      <c r="AM110" s="889"/>
      <c r="AN110" s="889"/>
      <c r="AO110" s="890"/>
      <c r="AP110" s="892">
        <v>16.399999999999999</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72364012</v>
      </c>
      <c r="BR110" s="842"/>
      <c r="BS110" s="842"/>
      <c r="BT110" s="842"/>
      <c r="BU110" s="842"/>
      <c r="BV110" s="842">
        <v>71007134</v>
      </c>
      <c r="BW110" s="842"/>
      <c r="BX110" s="842"/>
      <c r="BY110" s="842"/>
      <c r="BZ110" s="842"/>
      <c r="CA110" s="842">
        <v>70690834</v>
      </c>
      <c r="CB110" s="842"/>
      <c r="CC110" s="842"/>
      <c r="CD110" s="842"/>
      <c r="CE110" s="842"/>
      <c r="CF110" s="866">
        <v>165.3</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2900349</v>
      </c>
      <c r="BR111" s="817"/>
      <c r="BS111" s="817"/>
      <c r="BT111" s="817"/>
      <c r="BU111" s="817"/>
      <c r="BV111" s="817">
        <v>2653949</v>
      </c>
      <c r="BW111" s="817"/>
      <c r="BX111" s="817"/>
      <c r="BY111" s="817"/>
      <c r="BZ111" s="817"/>
      <c r="CA111" s="817">
        <v>2289036</v>
      </c>
      <c r="CB111" s="817"/>
      <c r="CC111" s="817"/>
      <c r="CD111" s="817"/>
      <c r="CE111" s="817"/>
      <c r="CF111" s="875">
        <v>5.4</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10011934</v>
      </c>
      <c r="BR112" s="817"/>
      <c r="BS112" s="817"/>
      <c r="BT112" s="817"/>
      <c r="BU112" s="817"/>
      <c r="BV112" s="817">
        <v>9226169</v>
      </c>
      <c r="BW112" s="817"/>
      <c r="BX112" s="817"/>
      <c r="BY112" s="817"/>
      <c r="BZ112" s="817"/>
      <c r="CA112" s="817">
        <v>8156213</v>
      </c>
      <c r="CB112" s="817"/>
      <c r="CC112" s="817"/>
      <c r="CD112" s="817"/>
      <c r="CE112" s="817"/>
      <c r="CF112" s="875">
        <v>19.100000000000001</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1161379</v>
      </c>
      <c r="AB113" s="919"/>
      <c r="AC113" s="919"/>
      <c r="AD113" s="919"/>
      <c r="AE113" s="920"/>
      <c r="AF113" s="921">
        <v>1254663</v>
      </c>
      <c r="AG113" s="919"/>
      <c r="AH113" s="919"/>
      <c r="AI113" s="919"/>
      <c r="AJ113" s="920"/>
      <c r="AK113" s="921">
        <v>1265024</v>
      </c>
      <c r="AL113" s="919"/>
      <c r="AM113" s="919"/>
      <c r="AN113" s="919"/>
      <c r="AO113" s="920"/>
      <c r="AP113" s="922">
        <v>3</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11791</v>
      </c>
      <c r="BR113" s="817"/>
      <c r="BS113" s="817"/>
      <c r="BT113" s="817"/>
      <c r="BU113" s="817"/>
      <c r="BV113" s="817">
        <v>9463</v>
      </c>
      <c r="BW113" s="817"/>
      <c r="BX113" s="817"/>
      <c r="BY113" s="817"/>
      <c r="BZ113" s="817"/>
      <c r="CA113" s="817">
        <v>5967</v>
      </c>
      <c r="CB113" s="817"/>
      <c r="CC113" s="817"/>
      <c r="CD113" s="817"/>
      <c r="CE113" s="817"/>
      <c r="CF113" s="875">
        <v>0</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3864</v>
      </c>
      <c r="AB114" s="780"/>
      <c r="AC114" s="780"/>
      <c r="AD114" s="780"/>
      <c r="AE114" s="781"/>
      <c r="AF114" s="782">
        <v>2468</v>
      </c>
      <c r="AG114" s="780"/>
      <c r="AH114" s="780"/>
      <c r="AI114" s="780"/>
      <c r="AJ114" s="781"/>
      <c r="AK114" s="782">
        <v>4142</v>
      </c>
      <c r="AL114" s="780"/>
      <c r="AM114" s="780"/>
      <c r="AN114" s="780"/>
      <c r="AO114" s="781"/>
      <c r="AP114" s="824">
        <v>0</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5691156</v>
      </c>
      <c r="BR114" s="817"/>
      <c r="BS114" s="817"/>
      <c r="BT114" s="817"/>
      <c r="BU114" s="817"/>
      <c r="BV114" s="817">
        <v>5475748</v>
      </c>
      <c r="BW114" s="817"/>
      <c r="BX114" s="817"/>
      <c r="BY114" s="817"/>
      <c r="BZ114" s="817"/>
      <c r="CA114" s="817">
        <v>5609810</v>
      </c>
      <c r="CB114" s="817"/>
      <c r="CC114" s="817"/>
      <c r="CD114" s="817"/>
      <c r="CE114" s="817"/>
      <c r="CF114" s="875">
        <v>13.1</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537365</v>
      </c>
      <c r="AB115" s="919"/>
      <c r="AC115" s="919"/>
      <c r="AD115" s="919"/>
      <c r="AE115" s="920"/>
      <c r="AF115" s="921">
        <v>433902</v>
      </c>
      <c r="AG115" s="919"/>
      <c r="AH115" s="919"/>
      <c r="AI115" s="919"/>
      <c r="AJ115" s="920"/>
      <c r="AK115" s="921">
        <v>402584</v>
      </c>
      <c r="AL115" s="919"/>
      <c r="AM115" s="919"/>
      <c r="AN115" s="919"/>
      <c r="AO115" s="920"/>
      <c r="AP115" s="922">
        <v>0.9</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2226868</v>
      </c>
      <c r="BR115" s="817"/>
      <c r="BS115" s="817"/>
      <c r="BT115" s="817"/>
      <c r="BU115" s="817"/>
      <c r="BV115" s="817">
        <v>1898829</v>
      </c>
      <c r="BW115" s="817"/>
      <c r="BX115" s="817"/>
      <c r="BY115" s="817"/>
      <c r="BZ115" s="817"/>
      <c r="CA115" s="817">
        <v>1909601</v>
      </c>
      <c r="CB115" s="817"/>
      <c r="CC115" s="817"/>
      <c r="CD115" s="817"/>
      <c r="CE115" s="817"/>
      <c r="CF115" s="875">
        <v>4.5</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962959</v>
      </c>
      <c r="DH115" s="780"/>
      <c r="DI115" s="780"/>
      <c r="DJ115" s="780"/>
      <c r="DK115" s="781"/>
      <c r="DL115" s="782">
        <v>1095073</v>
      </c>
      <c r="DM115" s="780"/>
      <c r="DN115" s="780"/>
      <c r="DO115" s="780"/>
      <c r="DP115" s="781"/>
      <c r="DQ115" s="782">
        <v>1102311</v>
      </c>
      <c r="DR115" s="780"/>
      <c r="DS115" s="780"/>
      <c r="DT115" s="780"/>
      <c r="DU115" s="781"/>
      <c r="DV115" s="824">
        <v>2.6</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211</v>
      </c>
      <c r="AB116" s="780"/>
      <c r="AC116" s="780"/>
      <c r="AD116" s="780"/>
      <c r="AE116" s="781"/>
      <c r="AF116" s="782">
        <v>3136</v>
      </c>
      <c r="AG116" s="780"/>
      <c r="AH116" s="780"/>
      <c r="AI116" s="780"/>
      <c r="AJ116" s="781"/>
      <c r="AK116" s="782">
        <v>229</v>
      </c>
      <c r="AL116" s="780"/>
      <c r="AM116" s="780"/>
      <c r="AN116" s="780"/>
      <c r="AO116" s="781"/>
      <c r="AP116" s="824">
        <v>0</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79449</v>
      </c>
      <c r="DH116" s="780"/>
      <c r="DI116" s="780"/>
      <c r="DJ116" s="780"/>
      <c r="DK116" s="781"/>
      <c r="DL116" s="782">
        <v>63462</v>
      </c>
      <c r="DM116" s="780"/>
      <c r="DN116" s="780"/>
      <c r="DO116" s="780"/>
      <c r="DP116" s="781"/>
      <c r="DQ116" s="782">
        <v>51562</v>
      </c>
      <c r="DR116" s="780"/>
      <c r="DS116" s="780"/>
      <c r="DT116" s="780"/>
      <c r="DU116" s="781"/>
      <c r="DV116" s="824">
        <v>0.1</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8508564</v>
      </c>
      <c r="AB117" s="903"/>
      <c r="AC117" s="903"/>
      <c r="AD117" s="903"/>
      <c r="AE117" s="904"/>
      <c r="AF117" s="905">
        <v>8565255</v>
      </c>
      <c r="AG117" s="903"/>
      <c r="AH117" s="903"/>
      <c r="AI117" s="903"/>
      <c r="AJ117" s="904"/>
      <c r="AK117" s="905">
        <v>8674788</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93206110</v>
      </c>
      <c r="BR119" s="845"/>
      <c r="BS119" s="845"/>
      <c r="BT119" s="845"/>
      <c r="BU119" s="845"/>
      <c r="BV119" s="845">
        <v>90271292</v>
      </c>
      <c r="BW119" s="845"/>
      <c r="BX119" s="845"/>
      <c r="BY119" s="845"/>
      <c r="BZ119" s="845"/>
      <c r="CA119" s="845">
        <v>88661461</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1857941</v>
      </c>
      <c r="DH119" s="764"/>
      <c r="DI119" s="764"/>
      <c r="DJ119" s="764"/>
      <c r="DK119" s="765"/>
      <c r="DL119" s="766">
        <v>1495414</v>
      </c>
      <c r="DM119" s="764"/>
      <c r="DN119" s="764"/>
      <c r="DO119" s="764"/>
      <c r="DP119" s="765"/>
      <c r="DQ119" s="766">
        <v>1135164</v>
      </c>
      <c r="DR119" s="764"/>
      <c r="DS119" s="764"/>
      <c r="DT119" s="764"/>
      <c r="DU119" s="765"/>
      <c r="DV119" s="848">
        <v>2.7</v>
      </c>
      <c r="DW119" s="849"/>
      <c r="DX119" s="849"/>
      <c r="DY119" s="849"/>
      <c r="DZ119" s="850"/>
    </row>
    <row r="120" spans="1:130" s="230"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16202880</v>
      </c>
      <c r="BR120" s="842"/>
      <c r="BS120" s="842"/>
      <c r="BT120" s="842"/>
      <c r="BU120" s="842"/>
      <c r="BV120" s="842">
        <v>20555430</v>
      </c>
      <c r="BW120" s="842"/>
      <c r="BX120" s="842"/>
      <c r="BY120" s="842"/>
      <c r="BZ120" s="842"/>
      <c r="CA120" s="842">
        <v>22215986</v>
      </c>
      <c r="CB120" s="842"/>
      <c r="CC120" s="842"/>
      <c r="CD120" s="842"/>
      <c r="CE120" s="842"/>
      <c r="CF120" s="866">
        <v>51.9</v>
      </c>
      <c r="CG120" s="867"/>
      <c r="CH120" s="867"/>
      <c r="CI120" s="867"/>
      <c r="CJ120" s="867"/>
      <c r="CK120" s="868" t="s">
        <v>447</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6501814</v>
      </c>
      <c r="DH120" s="842"/>
      <c r="DI120" s="842"/>
      <c r="DJ120" s="842"/>
      <c r="DK120" s="842"/>
      <c r="DL120" s="842">
        <v>5739597</v>
      </c>
      <c r="DM120" s="842"/>
      <c r="DN120" s="842"/>
      <c r="DO120" s="842"/>
      <c r="DP120" s="842"/>
      <c r="DQ120" s="842">
        <v>4933039</v>
      </c>
      <c r="DR120" s="842"/>
      <c r="DS120" s="842"/>
      <c r="DT120" s="842"/>
      <c r="DU120" s="842"/>
      <c r="DV120" s="843">
        <v>11.5</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14074272</v>
      </c>
      <c r="BR121" s="817"/>
      <c r="BS121" s="817"/>
      <c r="BT121" s="817"/>
      <c r="BU121" s="817"/>
      <c r="BV121" s="817">
        <v>11864596</v>
      </c>
      <c r="BW121" s="817"/>
      <c r="BX121" s="817"/>
      <c r="BY121" s="817"/>
      <c r="BZ121" s="817"/>
      <c r="CA121" s="817">
        <v>10527955</v>
      </c>
      <c r="CB121" s="817"/>
      <c r="CC121" s="817"/>
      <c r="CD121" s="817"/>
      <c r="CE121" s="817"/>
      <c r="CF121" s="875">
        <v>24.6</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3480161</v>
      </c>
      <c r="DH121" s="817"/>
      <c r="DI121" s="817"/>
      <c r="DJ121" s="817"/>
      <c r="DK121" s="817"/>
      <c r="DL121" s="817">
        <v>3455763</v>
      </c>
      <c r="DM121" s="817"/>
      <c r="DN121" s="817"/>
      <c r="DO121" s="817"/>
      <c r="DP121" s="817"/>
      <c r="DQ121" s="817">
        <v>3191682</v>
      </c>
      <c r="DR121" s="817"/>
      <c r="DS121" s="817"/>
      <c r="DT121" s="817"/>
      <c r="DU121" s="817"/>
      <c r="DV121" s="794">
        <v>7.5</v>
      </c>
      <c r="DW121" s="794"/>
      <c r="DX121" s="794"/>
      <c r="DY121" s="794"/>
      <c r="DZ121" s="795"/>
    </row>
    <row r="122" spans="1:130" s="230"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57849472</v>
      </c>
      <c r="BR122" s="845"/>
      <c r="BS122" s="845"/>
      <c r="BT122" s="845"/>
      <c r="BU122" s="845"/>
      <c r="BV122" s="845">
        <v>56637568</v>
      </c>
      <c r="BW122" s="845"/>
      <c r="BX122" s="845"/>
      <c r="BY122" s="845"/>
      <c r="BZ122" s="845"/>
      <c r="CA122" s="845">
        <v>55085574</v>
      </c>
      <c r="CB122" s="845"/>
      <c r="CC122" s="845"/>
      <c r="CD122" s="845"/>
      <c r="CE122" s="845"/>
      <c r="CF122" s="846">
        <v>128.80000000000001</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29959</v>
      </c>
      <c r="DH122" s="817"/>
      <c r="DI122" s="817"/>
      <c r="DJ122" s="817"/>
      <c r="DK122" s="817"/>
      <c r="DL122" s="817">
        <v>30809</v>
      </c>
      <c r="DM122" s="817"/>
      <c r="DN122" s="817"/>
      <c r="DO122" s="817"/>
      <c r="DP122" s="817"/>
      <c r="DQ122" s="817">
        <v>31492</v>
      </c>
      <c r="DR122" s="817"/>
      <c r="DS122" s="817"/>
      <c r="DT122" s="817"/>
      <c r="DU122" s="817"/>
      <c r="DV122" s="794">
        <v>0.1</v>
      </c>
      <c r="DW122" s="794"/>
      <c r="DX122" s="794"/>
      <c r="DY122" s="794"/>
      <c r="DZ122" s="795"/>
    </row>
    <row r="123" spans="1:130" s="230"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18241</v>
      </c>
      <c r="AB123" s="780"/>
      <c r="AC123" s="780"/>
      <c r="AD123" s="780"/>
      <c r="AE123" s="781"/>
      <c r="AF123" s="782">
        <v>15982</v>
      </c>
      <c r="AG123" s="780"/>
      <c r="AH123" s="780"/>
      <c r="AI123" s="780"/>
      <c r="AJ123" s="781"/>
      <c r="AK123" s="782">
        <v>11920</v>
      </c>
      <c r="AL123" s="780"/>
      <c r="AM123" s="780"/>
      <c r="AN123" s="780"/>
      <c r="AO123" s="781"/>
      <c r="AP123" s="824">
        <v>0</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88126624</v>
      </c>
      <c r="BR123" s="833"/>
      <c r="BS123" s="833"/>
      <c r="BT123" s="833"/>
      <c r="BU123" s="833"/>
      <c r="BV123" s="833">
        <v>89057594</v>
      </c>
      <c r="BW123" s="833"/>
      <c r="BX123" s="833"/>
      <c r="BY123" s="833"/>
      <c r="BZ123" s="833"/>
      <c r="CA123" s="833">
        <v>87829515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11.7</v>
      </c>
      <c r="BR124" s="831"/>
      <c r="BS124" s="831"/>
      <c r="BT124" s="831"/>
      <c r="BU124" s="831"/>
      <c r="BV124" s="831">
        <v>2.8</v>
      </c>
      <c r="BW124" s="831"/>
      <c r="BX124" s="831"/>
      <c r="BY124" s="831"/>
      <c r="BZ124" s="831"/>
      <c r="CA124" s="831">
        <v>1.9</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519124</v>
      </c>
      <c r="AB126" s="780"/>
      <c r="AC126" s="780"/>
      <c r="AD126" s="780"/>
      <c r="AE126" s="781"/>
      <c r="AF126" s="782">
        <v>417920</v>
      </c>
      <c r="AG126" s="780"/>
      <c r="AH126" s="780"/>
      <c r="AI126" s="780"/>
      <c r="AJ126" s="781"/>
      <c r="AK126" s="782">
        <v>390664</v>
      </c>
      <c r="AL126" s="780"/>
      <c r="AM126" s="780"/>
      <c r="AN126" s="780"/>
      <c r="AO126" s="781"/>
      <c r="AP126" s="824">
        <v>0.9</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v>2128601</v>
      </c>
      <c r="DH126" s="817"/>
      <c r="DI126" s="817"/>
      <c r="DJ126" s="817"/>
      <c r="DK126" s="817"/>
      <c r="DL126" s="817">
        <v>1806314</v>
      </c>
      <c r="DM126" s="817"/>
      <c r="DN126" s="817"/>
      <c r="DO126" s="817"/>
      <c r="DP126" s="817"/>
      <c r="DQ126" s="817">
        <v>1820353</v>
      </c>
      <c r="DR126" s="817"/>
      <c r="DS126" s="817"/>
      <c r="DT126" s="817"/>
      <c r="DU126" s="817"/>
      <c r="DV126" s="794">
        <v>4.3</v>
      </c>
      <c r="DW126" s="794"/>
      <c r="DX126" s="794"/>
      <c r="DY126" s="794"/>
      <c r="DZ126" s="795"/>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1574909</v>
      </c>
      <c r="AB128" s="801"/>
      <c r="AC128" s="801"/>
      <c r="AD128" s="801"/>
      <c r="AE128" s="802"/>
      <c r="AF128" s="803">
        <v>1475084</v>
      </c>
      <c r="AG128" s="801"/>
      <c r="AH128" s="801"/>
      <c r="AI128" s="801"/>
      <c r="AJ128" s="802"/>
      <c r="AK128" s="803">
        <v>1478769</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11.29</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98267</v>
      </c>
      <c r="DH128" s="791"/>
      <c r="DI128" s="791"/>
      <c r="DJ128" s="791"/>
      <c r="DK128" s="791"/>
      <c r="DL128" s="791">
        <v>92515</v>
      </c>
      <c r="DM128" s="791"/>
      <c r="DN128" s="791"/>
      <c r="DO128" s="791"/>
      <c r="DP128" s="791"/>
      <c r="DQ128" s="791">
        <v>89248</v>
      </c>
      <c r="DR128" s="791"/>
      <c r="DS128" s="791"/>
      <c r="DT128" s="791"/>
      <c r="DU128" s="791"/>
      <c r="DV128" s="792">
        <v>0.2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48258386</v>
      </c>
      <c r="AB129" s="780"/>
      <c r="AC129" s="780"/>
      <c r="AD129" s="780"/>
      <c r="AE129" s="781"/>
      <c r="AF129" s="782">
        <v>47022371</v>
      </c>
      <c r="AG129" s="780"/>
      <c r="AH129" s="780"/>
      <c r="AI129" s="780"/>
      <c r="AJ129" s="781"/>
      <c r="AK129" s="782">
        <v>47712448</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16.29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4914023</v>
      </c>
      <c r="AB130" s="780"/>
      <c r="AC130" s="780"/>
      <c r="AD130" s="780"/>
      <c r="AE130" s="781"/>
      <c r="AF130" s="782">
        <v>4908854</v>
      </c>
      <c r="AG130" s="780"/>
      <c r="AH130" s="780"/>
      <c r="AI130" s="780"/>
      <c r="AJ130" s="781"/>
      <c r="AK130" s="782">
        <v>4935397</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43344363</v>
      </c>
      <c r="AB131" s="764"/>
      <c r="AC131" s="764"/>
      <c r="AD131" s="764"/>
      <c r="AE131" s="765"/>
      <c r="AF131" s="766">
        <v>42113517</v>
      </c>
      <c r="AG131" s="764"/>
      <c r="AH131" s="764"/>
      <c r="AI131" s="764"/>
      <c r="AJ131" s="765"/>
      <c r="AK131" s="766">
        <v>42777051</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1.9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4.6595032439999997</v>
      </c>
      <c r="AB132" s="745"/>
      <c r="AC132" s="745"/>
      <c r="AD132" s="745"/>
      <c r="AE132" s="746"/>
      <c r="AF132" s="747">
        <v>5.1796125220000002</v>
      </c>
      <c r="AG132" s="745"/>
      <c r="AH132" s="745"/>
      <c r="AI132" s="745"/>
      <c r="AJ132" s="746"/>
      <c r="AK132" s="747">
        <v>5.2846606930000002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4.0999999999999996</v>
      </c>
      <c r="AB133" s="724"/>
      <c r="AC133" s="724"/>
      <c r="AD133" s="724"/>
      <c r="AE133" s="725"/>
      <c r="AF133" s="723">
        <v>4.5999999999999996</v>
      </c>
      <c r="AG133" s="724"/>
      <c r="AH133" s="724"/>
      <c r="AI133" s="724"/>
      <c r="AJ133" s="725"/>
      <c r="AK133" s="723">
        <v>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4TRUFFwt0JL6sZ1NAzFHZhCk0vevk5eVLwelEnYwh5EBIQQ2aEfF9cdFvUj0UUsKQSUCjr5cO+txoicbwSSMQ==" saltValue="4pNKoz8LwpTI1mM8ks32iw==" spinCount="100000" sheet="1" objects="1" scenarios="1" formatRows="0"/>
  <customSheetViews>
    <customSheetView guid="{95FE6FA1-A7F3-4016-9D63-3A4D2C1ED3DF}"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 guid="{FB7E840F-A5E6-439A-92D6-82423EF9E889}" scale="70" fitToPage="1" hiddenRows="1" hiddenColumns="1">
      <selection activeCell="AP30" sqref="AP30:AT30"/>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lzm7vCy96HGptELCgJbvHsF4KKgjU1LAlyd/ZiOPJCU9JwNUAwYZlrhQ7Yg5p/cI2Ow0DIZ9274Za5bdTkeHQ==" saltValue="WsqTelxnOBNfsiBC2g5FpA==" spinCount="100000" sheet="1" objects="1" scenarios="1"/>
  <dataConsolidate/>
  <customSheetViews>
    <customSheetView guid="{95FE6FA1-A7F3-4016-9D63-3A4D2C1ED3DF}"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 guid="{FB7E840F-A5E6-439A-92D6-82423EF9E889}" scale="85" showPageBreaks="1" showGridLines="0" fitToPage="1" hiddenRows="1" hiddenColumns="1" view="pageBreakPreview" topLeftCell="V13">
      <selection activeCell="BD26" sqref="BD26"/>
      <pageMargins left="0" right="0" top="0" bottom="0" header="0" footer="0"/>
      <printOptions horizontalCentered="1" verticalCentered="1"/>
      <pageSetup paperSize="9" scale="44" orientation="landscape" r:id="rId2"/>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3"/>
  <headerFooter alignWithMargins="0">
    <oddFooter>&amp;C&amp;P / &amp;N</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ZE+2sSBldsPEXwInS8yFF95kOVZ0Rv9/drCWmJ2v2Mt0lceCMdhq+v2259bfwBft9lYTpuM9ci/5Py78o+Ihw==" saltValue="zpGOJzRoQs0Hyo9byGNuOg==" spinCount="100000" sheet="1" objects="1" scenarios="1"/>
  <dataConsolidate/>
  <customSheetViews>
    <customSheetView guid="{95FE6FA1-A7F3-4016-9D63-3A4D2C1ED3DF}"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 guid="{FB7E840F-A5E6-439A-92D6-82423EF9E889}" scale="70" showGridLines="0" fitToPage="1" hiddenRows="1" hiddenColumns="1" topLeftCell="A28">
      <pageMargins left="0" right="0" top="0" bottom="0" header="0" footer="0"/>
      <printOptions horizontalCentered="1" verticalCentered="1"/>
      <pageSetup paperSize="9" scale="46" orientation="landscape" horizontalDpi="300" verticalDpi="300" r:id="rId2"/>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3"/>
  <headerFooter alignWithMargins="0">
    <oddFooter>&amp;C&amp;P/&amp;N</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16685149</v>
      </c>
      <c r="AP9" s="281">
        <v>72882</v>
      </c>
      <c r="AQ9" s="282">
        <v>64047</v>
      </c>
      <c r="AR9" s="283">
        <v>13.8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26881</v>
      </c>
      <c r="AP10" s="284">
        <v>117</v>
      </c>
      <c r="AQ10" s="285">
        <v>2298</v>
      </c>
      <c r="AR10" s="286">
        <v>-94.9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906060</v>
      </c>
      <c r="AP11" s="284">
        <v>3958</v>
      </c>
      <c r="AQ11" s="285">
        <v>1764</v>
      </c>
      <c r="AR11" s="286">
        <v>124.4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489</v>
      </c>
      <c r="AP12" s="284" t="s">
        <v>489</v>
      </c>
      <c r="AQ12" s="285">
        <v>30</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447641</v>
      </c>
      <c r="AP13" s="284">
        <v>1955</v>
      </c>
      <c r="AQ13" s="285">
        <v>1643</v>
      </c>
      <c r="AR13" s="286">
        <v>19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267265</v>
      </c>
      <c r="AP14" s="284">
        <v>1167</v>
      </c>
      <c r="AQ14" s="285">
        <v>1378</v>
      </c>
      <c r="AR14" s="286">
        <v>-15.3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-963422</v>
      </c>
      <c r="AP15" s="284">
        <v>-4208</v>
      </c>
      <c r="AQ15" s="285">
        <v>-2215</v>
      </c>
      <c r="AR15" s="286">
        <v>90</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17369574</v>
      </c>
      <c r="AP16" s="284">
        <v>75872</v>
      </c>
      <c r="AQ16" s="285">
        <v>68944</v>
      </c>
      <c r="AR16" s="286">
        <v>10</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6.6</v>
      </c>
      <c r="AP21" s="298">
        <v>6.5</v>
      </c>
      <c r="AQ21" s="299">
        <v>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99.7</v>
      </c>
      <c r="AP22" s="303">
        <v>99.5</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7002809</v>
      </c>
      <c r="AP32" s="312">
        <v>30589</v>
      </c>
      <c r="AQ32" s="313">
        <v>30222</v>
      </c>
      <c r="AR32" s="314">
        <v>1.2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489</v>
      </c>
      <c r="AP34" s="312" t="s">
        <v>489</v>
      </c>
      <c r="AQ34" s="313">
        <v>22</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1265024</v>
      </c>
      <c r="AP35" s="312">
        <v>5526</v>
      </c>
      <c r="AQ35" s="313">
        <v>7968</v>
      </c>
      <c r="AR35" s="314">
        <v>-30.6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4142</v>
      </c>
      <c r="AP36" s="312">
        <v>18</v>
      </c>
      <c r="AQ36" s="313">
        <v>535</v>
      </c>
      <c r="AR36" s="314">
        <v>-96.6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v>402584</v>
      </c>
      <c r="AP37" s="312">
        <v>1759</v>
      </c>
      <c r="AQ37" s="313">
        <v>897</v>
      </c>
      <c r="AR37" s="314">
        <v>96.1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v>229</v>
      </c>
      <c r="AP38" s="315">
        <v>1</v>
      </c>
      <c r="AQ38" s="316">
        <v>0</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-1478769</v>
      </c>
      <c r="AP39" s="312">
        <v>-6459</v>
      </c>
      <c r="AQ39" s="313">
        <v>-7440</v>
      </c>
      <c r="AR39" s="314">
        <v>-13.2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-4935397</v>
      </c>
      <c r="AP40" s="312">
        <v>-21558</v>
      </c>
      <c r="AQ40" s="313">
        <v>-23690</v>
      </c>
      <c r="AR40" s="314">
        <v>-9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2260622</v>
      </c>
      <c r="AP41" s="312">
        <v>9875</v>
      </c>
      <c r="AQ41" s="313">
        <v>8515</v>
      </c>
      <c r="AR41" s="314">
        <v>16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7919215</v>
      </c>
      <c r="AN51" s="334">
        <v>33836</v>
      </c>
      <c r="AO51" s="335">
        <v>16.2</v>
      </c>
      <c r="AP51" s="336">
        <v>46035</v>
      </c>
      <c r="AQ51" s="337">
        <v>2.2999999999999998</v>
      </c>
      <c r="AR51" s="338">
        <v>13.9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3438117</v>
      </c>
      <c r="AN52" s="342">
        <v>14690</v>
      </c>
      <c r="AO52" s="343">
        <v>4.0999999999999996</v>
      </c>
      <c r="AP52" s="344">
        <v>25158</v>
      </c>
      <c r="AQ52" s="345">
        <v>-0.4</v>
      </c>
      <c r="AR52" s="346">
        <v>4.5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5369586</v>
      </c>
      <c r="AN53" s="334">
        <v>22996</v>
      </c>
      <c r="AO53" s="335">
        <v>-32</v>
      </c>
      <c r="AP53" s="336">
        <v>43261</v>
      </c>
      <c r="AQ53" s="337">
        <v>-6</v>
      </c>
      <c r="AR53" s="338">
        <v>-26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2588876</v>
      </c>
      <c r="AN54" s="342">
        <v>11087</v>
      </c>
      <c r="AO54" s="343">
        <v>-24.5</v>
      </c>
      <c r="AP54" s="344">
        <v>24721</v>
      </c>
      <c r="AQ54" s="345">
        <v>-1.7</v>
      </c>
      <c r="AR54" s="346">
        <v>-22.8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8010301</v>
      </c>
      <c r="AN55" s="334">
        <v>34502</v>
      </c>
      <c r="AO55" s="335">
        <v>50</v>
      </c>
      <c r="AP55" s="336">
        <v>40626</v>
      </c>
      <c r="AQ55" s="337">
        <v>-6.1</v>
      </c>
      <c r="AR55" s="338">
        <v>56.1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4131428</v>
      </c>
      <c r="AN56" s="342">
        <v>17795</v>
      </c>
      <c r="AO56" s="343">
        <v>60.5</v>
      </c>
      <c r="AP56" s="344">
        <v>24279</v>
      </c>
      <c r="AQ56" s="345">
        <v>-1.8</v>
      </c>
      <c r="AR56" s="346">
        <v>62.3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7638053</v>
      </c>
      <c r="AN57" s="334">
        <v>33096</v>
      </c>
      <c r="AO57" s="335">
        <v>-4.0999999999999996</v>
      </c>
      <c r="AP57" s="336">
        <v>46133</v>
      </c>
      <c r="AQ57" s="337">
        <v>13.6</v>
      </c>
      <c r="AR57" s="338">
        <v>-17.7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4893912</v>
      </c>
      <c r="AN58" s="342">
        <v>21205</v>
      </c>
      <c r="AO58" s="343">
        <v>19.2</v>
      </c>
      <c r="AP58" s="344">
        <v>27280</v>
      </c>
      <c r="AQ58" s="345">
        <v>12.4</v>
      </c>
      <c r="AR58" s="346">
        <v>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10014783</v>
      </c>
      <c r="AN59" s="334">
        <v>43745</v>
      </c>
      <c r="AO59" s="335">
        <v>32.200000000000003</v>
      </c>
      <c r="AP59" s="336">
        <v>49174</v>
      </c>
      <c r="AQ59" s="337">
        <v>6.6</v>
      </c>
      <c r="AR59" s="338">
        <v>25.6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4803169</v>
      </c>
      <c r="AN60" s="342">
        <v>20981</v>
      </c>
      <c r="AO60" s="343">
        <v>-1.1000000000000001</v>
      </c>
      <c r="AP60" s="344">
        <v>29896</v>
      </c>
      <c r="AQ60" s="345">
        <v>9.6</v>
      </c>
      <c r="AR60" s="346">
        <v>-10.7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7790388</v>
      </c>
      <c r="AN61" s="349">
        <v>33635</v>
      </c>
      <c r="AO61" s="350">
        <v>12.5</v>
      </c>
      <c r="AP61" s="351">
        <v>45046</v>
      </c>
      <c r="AQ61" s="352">
        <v>2.1</v>
      </c>
      <c r="AR61" s="338">
        <v>10.4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3971100</v>
      </c>
      <c r="AN62" s="342">
        <v>17152</v>
      </c>
      <c r="AO62" s="343">
        <v>11.6</v>
      </c>
      <c r="AP62" s="344">
        <v>26267</v>
      </c>
      <c r="AQ62" s="345">
        <v>3.6</v>
      </c>
      <c r="AR62" s="346">
        <v>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jqp4EE0uflBg0kpSZQ7HZgzniffIpIW2tFdBLPJ7d4bJz3L+Gl0q4YE+XR5DNfgmOcsegHl0uK8Aj7a0CE2rg==" saltValue="yEWEgqcKFKVQkIiHKRv0MA==" spinCount="100000" sheet="1" objects="1" scenarios="1"/>
  <customSheetViews>
    <customSheetView guid="{95FE6FA1-A7F3-4016-9D63-3A4D2C1ED3DF}"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 guid="{FB7E840F-A5E6-439A-92D6-82423EF9E889}" showPageBreaks="1" showGridLines="0" fitToPage="1" hiddenRows="1" hiddenColumns="1" view="pageBreakPreview" topLeftCell="A13">
      <pageMargins left="0.39370078740157483" right="0.19685039370078741" top="0.39370078740157483" bottom="0.31496062992125984" header="0.51181102362204722" footer="0"/>
      <printOptions horizontalCentered="1"/>
      <pageSetup paperSize="9" scale="61" orientation="landscape" r:id="rId2"/>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3"/>
  <headerFooter alignWithMargins="0">
    <oddFooter>&amp;C&amp;P/&amp;N</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IbiH6Rlarrjov9UJbc6+3cNd9QOcy7PLxxcbTwDcz6QGPh7CCM/efyx9lI4DL1pSSA8BRsEwkfzsv1fX5M2IuA==" saltValue="Mv9tY91IarGpJ/3TTP/1Ag==" spinCount="100000" sheet="1" objects="1" scenarios="1"/>
  <dataConsolidate/>
  <customSheetViews>
    <customSheetView guid="{95FE6FA1-A7F3-4016-9D63-3A4D2C1ED3DF}"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 guid="{FB7E840F-A5E6-439A-92D6-82423EF9E889}"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2"/>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3"/>
  <headerFooter alignWithMargins="0">
    <oddFooter>&amp;C&amp;P/&amp;N</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4BJUBFJL57aSSm3sBnDoQI0SHRedUsFObokq3WJHKLNjFHXAVtYWQQYGFuuxIzRb6lrZ1ykBjc6sKLHiiXXZMw==" saltValue="DJ1sZpbZN4N5w22zKkePyg==" spinCount="100000" sheet="1" objects="1" scenarios="1"/>
  <dataConsolidate/>
  <customSheetViews>
    <customSheetView guid="{95FE6FA1-A7F3-4016-9D63-3A4D2C1ED3DF}"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 guid="{FB7E840F-A5E6-439A-92D6-82423EF9E889}"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2"/>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3"/>
  <headerFooter alignWithMargins="0">
    <oddFooter>&amp;C&amp;P/&amp;N</oddFooter>
  </headerFooter>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12.26</v>
      </c>
      <c r="G47" s="12">
        <v>12.5</v>
      </c>
      <c r="H47" s="12">
        <v>13.3</v>
      </c>
      <c r="I47" s="12">
        <v>16.190000000000001</v>
      </c>
      <c r="J47" s="13">
        <v>14.29</v>
      </c>
    </row>
    <row r="48" spans="2:10" ht="57.75" customHeight="1" x14ac:dyDescent="0.15">
      <c r="B48" s="14"/>
      <c r="C48" s="1141" t="s">
        <v>4</v>
      </c>
      <c r="D48" s="1141"/>
      <c r="E48" s="1142"/>
      <c r="F48" s="15">
        <v>1.1299999999999999</v>
      </c>
      <c r="G48" s="16">
        <v>3.34</v>
      </c>
      <c r="H48" s="16">
        <v>4.9400000000000004</v>
      </c>
      <c r="I48" s="16">
        <v>2.57</v>
      </c>
      <c r="J48" s="17">
        <v>2.5299999999999998</v>
      </c>
    </row>
    <row r="49" spans="2:10" ht="57.75" customHeight="1" thickBot="1" x14ac:dyDescent="0.2">
      <c r="B49" s="18"/>
      <c r="C49" s="1143" t="s">
        <v>5</v>
      </c>
      <c r="D49" s="1143"/>
      <c r="E49" s="1144"/>
      <c r="F49" s="19" t="s">
        <v>532</v>
      </c>
      <c r="G49" s="20">
        <v>2.79</v>
      </c>
      <c r="H49" s="20">
        <v>3.37</v>
      </c>
      <c r="I49" s="20">
        <v>0.04</v>
      </c>
      <c r="J49" s="21" t="s">
        <v>533</v>
      </c>
    </row>
    <row r="50" spans="2:10" x14ac:dyDescent="0.15"/>
  </sheetData>
  <sheetProtection algorithmName="SHA-512" hashValue="b155VNVlLcyy5E+kvUEx+lQfhtXN/hbbTszbKKO/VDO+1FmoCJXkxn9vaBH3wUrmvGlbGpzQFVUTHk+vZfez/Q==" saltValue="y4t0kXvR5ZF7scu4bBo35Q==" spinCount="100000" sheet="1" objects="1" scenarios="1"/>
  <customSheetViews>
    <customSheetView guid="{95FE6FA1-A7F3-4016-9D63-3A4D2C1ED3DF}"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 guid="{FB7E840F-A5E6-439A-92D6-82423EF9E889}" showGridLines="0" fitToPage="1" hiddenRows="1" hiddenColumns="1" topLeftCell="A22">
      <pageMargins left="0" right="0" top="0.19685039370078741" bottom="0" header="0" footer="0"/>
      <printOptions horizontalCentered="1"/>
      <pageSetup paperSize="9" scale="64" orientation="landscape" horizontalDpi="300" verticalDpi="300" r:id="rId2"/>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3"/>
  <headerFooter alignWithMargins="0">
    <oddFooter>&amp;C&amp;P/&amp;N</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76295</cp:lastModifiedBy>
  <cp:lastPrinted>2025-03-13T00:17:02Z</cp:lastPrinted>
  <dcterms:created xsi:type="dcterms:W3CDTF">2025-02-19T03:37:13Z</dcterms:created>
  <dcterms:modified xsi:type="dcterms:W3CDTF">2025-03-17T02:49:55Z</dcterms:modified>
  <cp:category/>
</cp:coreProperties>
</file>