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01_各担当フォルダ\10_都市経営部\30_財政課\30_財政担当\★県等からの調査関係\■財政状況資料集\R05年度\04_回答\"/>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W35" i="10" s="1"/>
  <c r="BW36" i="10" s="1"/>
  <c r="BW37" i="10" s="1"/>
  <c r="BW38" i="10" s="1"/>
  <c r="BW39" i="10" s="1"/>
  <c r="BW40" i="10" s="1"/>
  <c r="BW41" i="10" s="1"/>
  <c r="BW42" i="10" s="1"/>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<sst xmlns="http://schemas.openxmlformats.org/spreadsheetml/2006/main" count="1120" uniqueCount="576">
  <si>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</si>
  <si>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</si>
  <si>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</si>
  <si>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</si>
  <si>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</si>
  <si>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</si>
  <si>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</si>
  <si>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</si>
  <si>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</si>
  <si>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</si>
  <si>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</si>
  <si>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</si>
  <si>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</si>
  <si>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</si>
  <si>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</si>
  <si>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</si>
  <si>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</si>
  <si>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</si>
  <si>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</si>
  <si>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</si>
  <si>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</si>
  <si>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</si>
  <si>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</si>
  <si>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</si>
  <si>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</si>
  <si>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</si>
  <si>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</si>
  <si>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</si>
  <si>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</si>
  <si>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</si>
  <si>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</si>
  <si>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</si>
  <si>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</si>
  <si>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</si>
  <si>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</si>
  <si>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</si>
  <si>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</si>
  <si>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</si>
  <si>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</si>
  <si>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</si>
  <si>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</si>
  <si>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</si>
  <si>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</si>
  <si>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</si>
  <si>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</si>
  <si>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</si>
  <si>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</si>
  <si>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</si>
  <si>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</si>
  <si>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</si>
  <si>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</si>
  <si>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</si>
  <si>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</si>
  <si>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</si>
  <si>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</si>
  <si>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</si>
  <si>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</si>
  <si>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</si>
  <si>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</si>
  <si>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</si>
  <si>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</si>
  <si>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</si>
  <si>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</si>
  <si>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</si>
  <si>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</si>
  <si>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</si>
  <si>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</si>
  <si>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</si>
  <si>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</si>
  <si>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</si>
  <si>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</si>
  <si>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</si>
  <si>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</si>
  <si>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</si>
  <si>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</si>
  <si>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</si>
  <si>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</si>
  <si>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</si>
  <si>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</si>
  <si>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</si>
  <si>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</si>
  <si>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</si>
  <si>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</si>
  <si>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</si>
  <si>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</si>
  <si>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</si>
  <si>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</si>
  <si>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</si>
  <si>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</si>
  <si>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</si>
  <si>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</si>
  <si>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</si>
  <si>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</si>
  <si>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</si>
  <si>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西脇市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</si>
  <si>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</si>
  <si>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</si>
  <si>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</si>
  <si>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</si>
  <si>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</si>
  <si>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</si>
  <si>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</si>
  <si>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</si>
  <si>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</si>
  <si>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</si>
  <si>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</si>
  <si>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</si>
  <si>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</si>
  <si>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</si>
  <si>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</si>
  <si>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</si>
  <si>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</si>
  <si>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</si>
  <si>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</si>
  <si>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</si>
  <si>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</si>
  <si>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</si>
  <si>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</si>
  <si>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</si>
  <si>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</si>
  <si>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</si>
  <si>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</si>
  <si>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</si>
  <si>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</si>
  <si>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</si>
  <si>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</si>
  <si>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</si>
  <si>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</si>
  <si>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</si>
  <si>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</si>
  <si>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</si>
  <si>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</si>
  <si>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</si>
  <si>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</si>
  <si>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</si>
  <si>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</si>
  <si>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</si>
  <si>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</si>
  <si>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</si>
  <si>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</si>
  <si>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</si>
  <si>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</si>
  <si>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</si>
  <si>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</si>
  <si>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</si>
  <si>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</si>
  <si>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</si>
  <si>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</si>
  <si>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</si>
  <si>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</si>
  <si>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</si>
  <si>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</si>
  <si>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</si>
  <si>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</si>
  <si>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</si>
  <si>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</si>
  <si>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</si>
  <si>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</si>
  <si>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</si>
  <si>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</si>
  <si>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</si>
  <si>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</si>
  <si>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</si>
  <si>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</si>
  <si>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</si>
  <si>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</si>
  <si>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</si>
  <si>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</si>
  <si>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</si>
  <si>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</si>
  <si>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</si>
  <si>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</si>
  <si>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</si>
  <si>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</si>
  <si>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</si>
  <si>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</si>
  <si>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</si>
  <si>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</si>
  <si>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</si>
  <si>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</si>
  <si>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</si>
  <si>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</si>
  <si>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</si>
  <si>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</si>
  <si>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</si>
  <si>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</si>
  <si>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</si>
  <si>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</si>
  <si>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</si>
  <si>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</si>
  <si>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</si>
  <si>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</si>
  <si>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</si>
  <si>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</si>
  <si>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</si>
  <si>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</si>
  <si>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</si>
  <si>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</si>
  <si>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</si>
  <si>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</si>
  <si>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</si>
  <si>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</si>
  <si>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</si>
  <si>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兵庫県西脇市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</si>
  <si>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</si>
  <si>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</si>
  <si>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</si>
  <si>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</si>
  <si>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</si>
  <si>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</si>
  <si>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</si>
  <si>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</si>
  <si>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</si>
  <si>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</si>
  <si>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</si>
  <si>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</si>
  <si>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</si>
  <si>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</si>
  <si>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</si>
  <si>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</si>
  <si>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</si>
  <si>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</si>
  <si>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</si>
  <si>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</si>
  <si>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</si>
  <si>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</si>
  <si>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</si>
  <si>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</si>
  <si>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</si>
  <si>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</si>
  <si>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</si>
  <si>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</si>
  <si>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</si>
  <si>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</si>
  <si>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</si>
  <si>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</si>
  <si>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</si>
  <si>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</si>
  <si>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</si>
  <si>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</si>
  <si>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</si>
  <si>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</si>
  <si>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</si>
  <si>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</si>
  <si>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</si>
  <si>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</si>
  <si>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</si>
  <si>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</si>
  <si>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</si>
  <si>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</si>
  <si>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</si>
  <si>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</si>
  <si>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</si>
  <si>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</si>
  <si>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</si>
  <si>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</si>
  <si>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</si>
  <si>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</si>
  <si>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</si>
  <si>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</si>
  <si>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</si>
  <si>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</si>
  <si>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</si>
  <si>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</si>
  <si>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</si>
  <si>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</si>
  <si>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</si>
  <si>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</si>
  <si>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</si>
  <si>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</si>
  <si>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</si>
  <si>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</si>
  <si>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</si>
  <si>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</si>
  <si>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</si>
  <si>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</si>
  <si>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</si>
  <si>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</si>
  <si>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</si>
  <si>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</si>
  <si>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</si>
  <si>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</si>
  <si>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</si>
  <si>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</si>
  <si>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</si>
  <si>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</si>
  <si>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</si>
  <si>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</si>
  <si>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</si>
  <si>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</si>
  <si>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</si>
  <si>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</si>
  <si>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</si>
  <si>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</si>
  <si>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</si>
  <si>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</si>
  <si>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</si>
  <si>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</si>
  <si>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</si>
  <si>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</si>
  <si>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</si>
  <si>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</si>
  <si>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</si>
  <si>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</si>
  <si>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</si>
  <si>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</si>
  <si>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</si>
  <si>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</si>
  <si>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</si>
  <si>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</si>
  <si>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</si>
  <si>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</si>
  <si>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</si>
  <si>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</si>
  <si>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</si>
  <si>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</si>
  <si>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</si>
  <si>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</si>
  <si>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</si>
  <si>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</si>
  <si>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</si>
  <si>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</si>
  <si>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</si>
  <si>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</si>
  <si>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</si>
  <si>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</si>
  <si>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</si>
  <si>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</si>
  <si>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</si>
  <si>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</si>
  <si>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</si>
  <si>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</si>
  <si>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</si>
  <si>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</si>
  <si>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</si>
  <si>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</si>
  <si>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</si>
  <si>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</si>
  <si>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</si>
  <si>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</si>
  <si>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</si>
  <si>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</si>
  <si>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</si>
  <si>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</si>
  <si>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</si>
  <si>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</si>
  <si>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</si>
  <si>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</si>
  <si>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</si>
  <si>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</si>
  <si>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</si>
  <si>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</si>
  <si>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</si>
  <si>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</si>
  <si>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兵庫県西脇市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</si>
  <si>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</si>
  <si>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</si>
  <si>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</si>
  <si>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</si>
  <si>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</si>
  <si>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</si>
  <si>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</si>
  <si>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</si>
  <si>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</si>
  <si>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</si>
  <si>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</si>
  <si>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</si>
  <si>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</si>
  <si>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</si>
  <si>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</si>
  <si>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</si>
  <si>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</si>
  <si>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</si>
  <si>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</si>
  <si>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</si>
  <si>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学校給食センター特別会計</t>
    <phoneticPr fontId="5"/>
  </si>
  <si>
    <t>公営墓地特別会計</t>
    <phoneticPr fontId="5"/>
  </si>
  <si>
    <t>茜が丘宅地供給事業特別会計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</si>
  <si>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</si>
  <si>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</si>
  <si>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</si>
  <si>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</si>
  <si>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</si>
  <si>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</si>
  <si>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</si>
  <si>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</si>
  <si>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</si>
  <si>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</si>
  <si>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</si>
  <si>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</si>
  <si>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</si>
  <si>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</si>
  <si>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老人保健施設特別会計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</si>
  <si>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</si>
  <si>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</si>
  <si>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</si>
  <si>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</si>
  <si>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</si>
  <si>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</si>
  <si>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太陽光発電事業特別会計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</si>
  <si>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</si>
  <si>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</si>
  <si>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</si>
  <si>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</si>
  <si>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</si>
  <si>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</si>
  <si>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</si>
  <si>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</si>
  <si>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</si>
  <si>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</si>
  <si>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</si>
  <si>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</si>
  <si>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</si>
  <si>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</si>
  <si>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</si>
  <si>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</si>
  <si>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</si>
  <si>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</si>
  <si>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</si>
  <si>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</si>
  <si>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</si>
  <si>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</si>
  <si>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</si>
  <si>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</si>
  <si>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</si>
  <si>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</si>
  <si>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</si>
  <si>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</si>
  <si>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</si>
  <si>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</si>
  <si>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</si>
  <si>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</si>
  <si>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</si>
  <si>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</si>
  <si>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</si>
  <si>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</si>
  <si>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</si>
  <si>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</si>
  <si>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</si>
  <si>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</si>
  <si>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</si>
  <si>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</si>
  <si>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</si>
  <si>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</si>
  <si>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</si>
  <si>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</si>
  <si>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</si>
  <si>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</si>
  <si>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</si>
  <si>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</si>
  <si>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</si>
  <si>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</si>
  <si>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</si>
  <si>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</si>
  <si>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</si>
  <si>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</si>
  <si>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</si>
  <si>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</si>
  <si>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</si>
  <si>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</si>
  <si>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</si>
  <si>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</si>
  <si>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</si>
  <si>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</si>
  <si>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</si>
  <si>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</si>
  <si>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</si>
  <si>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</si>
  <si>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</si>
  <si>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</si>
  <si>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</si>
  <si>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</si>
  <si>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</si>
  <si>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</si>
  <si>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</si>
  <si>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</si>
  <si>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</si>
  <si>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</si>
  <si>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</si>
  <si>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</si>
  <si>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</si>
  <si>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</si>
  <si>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</si>
  <si>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</si>
  <si>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</si>
  <si>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</si>
  <si>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</si>
  <si>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</si>
  <si>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</si>
  <si>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</si>
  <si>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</si>
  <si>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</si>
  <si>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</si>
  <si>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</si>
  <si>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</si>
  <si>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</si>
  <si>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</si>
  <si>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</si>
  <si>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</si>
  <si>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</si>
  <si>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</si>
  <si>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</si>
  <si>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</si>
  <si>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</si>
  <si>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</si>
  <si>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</si>
  <si>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</si>
  <si>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</si>
  <si>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</si>
  <si>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</si>
  <si>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</si>
  <si>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</si>
  <si>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</si>
  <si>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</si>
  <si>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</si>
  <si>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</si>
  <si>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</si>
  <si>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</si>
  <si>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</si>
  <si>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</si>
  <si>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</si>
  <si>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</si>
  <si>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</si>
  <si>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</si>
  <si>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</si>
  <si>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</si>
  <si>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</si>
  <si>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</si>
  <si>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</si>
  <si>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</si>
  <si>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</si>
  <si>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</si>
  <si>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</si>
  <si>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</si>
  <si>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</si>
  <si>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</si>
  <si>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6.09</t>
  </si>
  <si>
    <t>▲ 0.96</t>
  </si>
  <si>
    <t>▲ 3.93</t>
  </si>
  <si>
    <t>▲ 4.11</t>
  </si>
  <si>
    <t>病院事業会計</t>
  </si>
  <si>
    <t>水道事業会計</t>
  </si>
  <si>
    <t>下水道事業会計</t>
  </si>
  <si>
    <t>一般会計</t>
  </si>
  <si>
    <t>国民健康保険特別会計</t>
  </si>
  <si>
    <t>介護保険特別会計</t>
  </si>
  <si>
    <t>後期高齢者医療特別会計</t>
  </si>
  <si>
    <t>学校給食センター特別会計</t>
  </si>
  <si>
    <t>その他会計（赤字）</t>
  </si>
  <si>
    <t>その他会計（黒字）</t>
  </si>
  <si>
    <t>R01</t>
    <phoneticPr fontId="5"/>
  </si>
  <si>
    <t>R02</t>
    <phoneticPr fontId="5"/>
  </si>
  <si>
    <t>R03</t>
    <phoneticPr fontId="5"/>
  </si>
  <si>
    <t>R04</t>
    <phoneticPr fontId="5"/>
  </si>
  <si>
    <t>R05</t>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</si>
  <si>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</si>
  <si>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</si>
  <si>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北はりま消防組合</t>
    <rPh sb="0" eb="1">
      <t>キタ</t>
    </rPh>
    <rPh sb="4" eb="6">
      <t>ショウボウ</t>
    </rPh>
    <rPh sb="6" eb="8">
      <t>クミアイ</t>
    </rPh>
    <phoneticPr fontId="2"/>
  </si>
  <si>
    <t>西脇多可行政事務組合</t>
    <rPh sb="0" eb="2">
      <t>ニシワキ</t>
    </rPh>
    <rPh sb="2" eb="4">
      <t>タカ</t>
    </rPh>
    <rPh sb="4" eb="6">
      <t>ギョウセイ</t>
    </rPh>
    <rPh sb="6" eb="8">
      <t>ジム</t>
    </rPh>
    <rPh sb="8" eb="10">
      <t>クミアイ</t>
    </rPh>
    <phoneticPr fontId="2"/>
  </si>
  <si>
    <t>氷上多可行政事務組合</t>
    <rPh sb="0" eb="2">
      <t>ヒカミ</t>
    </rPh>
    <rPh sb="2" eb="4">
      <t>タカ</t>
    </rPh>
    <rPh sb="4" eb="6">
      <t>ギョウセイ</t>
    </rPh>
    <rPh sb="6" eb="8">
      <t>ジム</t>
    </rPh>
    <rPh sb="8" eb="10">
      <t>クミアイ</t>
    </rPh>
    <phoneticPr fontId="2"/>
  </si>
  <si>
    <t>播磨内陸医務事業組合</t>
    <rPh sb="0" eb="2">
      <t>ハリマ</t>
    </rPh>
    <rPh sb="2" eb="4">
      <t>ナイリク</t>
    </rPh>
    <rPh sb="4" eb="6">
      <t>イム</t>
    </rPh>
    <rPh sb="6" eb="8">
      <t>ジギョウ</t>
    </rPh>
    <rPh sb="8" eb="10">
      <t>クミアイ</t>
    </rPh>
    <phoneticPr fontId="2"/>
  </si>
  <si>
    <t>北播衛生事務組合</t>
    <rPh sb="0" eb="1">
      <t>ホク</t>
    </rPh>
    <rPh sb="1" eb="2">
      <t>バン</t>
    </rPh>
    <rPh sb="2" eb="4">
      <t>エイセイ</t>
    </rPh>
    <rPh sb="4" eb="6">
      <t>ジム</t>
    </rPh>
    <rPh sb="6" eb="8">
      <t>クミアイ</t>
    </rPh>
    <phoneticPr fontId="2"/>
  </si>
  <si>
    <t>北播磨こども発達支援センター事務組合わかあゆ園</t>
    <rPh sb="0" eb="1">
      <t>キタ</t>
    </rPh>
    <rPh sb="1" eb="3">
      <t>ハリマ</t>
    </rPh>
    <rPh sb="6" eb="8">
      <t>ハッタツ</t>
    </rPh>
    <rPh sb="8" eb="10">
      <t>シエン</t>
    </rPh>
    <rPh sb="14" eb="16">
      <t>ジム</t>
    </rPh>
    <rPh sb="16" eb="18">
      <t>クミアイ</t>
    </rPh>
    <rPh sb="22" eb="23">
      <t>エン</t>
    </rPh>
    <phoneticPr fontId="2"/>
  </si>
  <si>
    <t>（一財）西脇市住民サービス公社</t>
    <rPh sb="1" eb="2">
      <t>イチ</t>
    </rPh>
    <rPh sb="2" eb="3">
      <t>ザイ</t>
    </rPh>
    <rPh sb="4" eb="7">
      <t>ニシワキシ</t>
    </rPh>
    <rPh sb="7" eb="9">
      <t>ジュウミン</t>
    </rPh>
    <rPh sb="13" eb="15">
      <t>コウシャ</t>
    </rPh>
    <phoneticPr fontId="2"/>
  </si>
  <si>
    <t>（公財）北播磨地場産業開発機構</t>
    <rPh sb="1" eb="3">
      <t>コウザイ</t>
    </rPh>
    <rPh sb="4" eb="5">
      <t>キタ</t>
    </rPh>
    <rPh sb="5" eb="7">
      <t>ハリマ</t>
    </rPh>
    <rPh sb="7" eb="9">
      <t>ジバ</t>
    </rPh>
    <rPh sb="9" eb="11">
      <t>サンギョウ</t>
    </rPh>
    <rPh sb="11" eb="13">
      <t>カイハツ</t>
    </rPh>
    <rPh sb="13" eb="15">
      <t>キコウ</t>
    </rPh>
    <phoneticPr fontId="2"/>
  </si>
  <si>
    <t>（公財）西脇市文化・スポーツ振興財団</t>
    <rPh sb="1" eb="3">
      <t>コウザイ</t>
    </rPh>
    <rPh sb="4" eb="7">
      <t>ニシワキシ</t>
    </rPh>
    <rPh sb="7" eb="9">
      <t>ブンカ</t>
    </rPh>
    <rPh sb="14" eb="16">
      <t>シンコウ</t>
    </rPh>
    <rPh sb="16" eb="18">
      <t>ザイダン</t>
    </rPh>
    <phoneticPr fontId="2"/>
  </si>
  <si>
    <t>-</t>
    <phoneticPr fontId="2"/>
  </si>
  <si>
    <t>公共施設整備基金</t>
    <rPh sb="0" eb="2">
      <t>コウキョウ</t>
    </rPh>
    <rPh sb="2" eb="4">
      <t>シセツ</t>
    </rPh>
    <rPh sb="4" eb="6">
      <t>セイビ</t>
    </rPh>
    <rPh sb="6" eb="8">
      <t>キキン</t>
    </rPh>
    <phoneticPr fontId="5"/>
  </si>
  <si>
    <t>ふるさと西脇「日本のへそ」基金</t>
    <rPh sb="7" eb="9">
      <t>ニホン</t>
    </rPh>
    <rPh sb="13" eb="15">
      <t>キキン</t>
    </rPh>
    <phoneticPr fontId="2"/>
  </si>
  <si>
    <t>地域振興基金</t>
    <rPh sb="0" eb="2">
      <t>チイキ</t>
    </rPh>
    <rPh sb="2" eb="4">
      <t>シンコウ</t>
    </rPh>
    <rPh sb="4" eb="6">
      <t>キキン</t>
    </rPh>
    <phoneticPr fontId="2"/>
  </si>
  <si>
    <t>地域福祉基金</t>
    <rPh sb="0" eb="2">
      <t>チイキ</t>
    </rPh>
    <rPh sb="2" eb="4">
      <t>フクシ</t>
    </rPh>
    <rPh sb="4" eb="6">
      <t>キキン</t>
    </rPh>
    <phoneticPr fontId="2"/>
  </si>
  <si>
    <t>環境基金</t>
    <rPh sb="0" eb="2">
      <t>カンキョウ</t>
    </rPh>
    <rPh sb="2" eb="4">
      <t>キキン</t>
    </rPh>
    <phoneticPr fontId="2"/>
  </si>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</sst>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2A09-43C8-A05F-E03A3FBEE5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64201</c:v>
                </c:pt>
                <c:pt idx="1">
                  <c:v>194934</c:v>
                </c:pt>
                <c:pt idx="2">
                  <c:v>36452</c:v>
                </c:pt>
                <c:pt idx="3">
                  <c:v>22398</c:v>
                </c:pt>
                <c:pt idx="4">
                  <c:v>18922</c:v>
                </c:pt>
              </c:numCache>
            </c:numRef>
          </c:val>
          <c:smooth val="0"/>
          <c:extLst>
            <c:ext xmlns:c16="http://schemas.microsoft.com/office/drawing/2014/chart" uri="{C3380CC4-5D6E-409C-BE32-E72D297353CC}">
              <c16:uniqueId val="{00000001-2A09-43C8-A05F-E03A3FBEE5A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0.33</c:v>
                </c:pt>
                <c:pt idx="1">
                  <c:v>1.44</c:v>
                </c:pt>
                <c:pt idx="2">
                  <c:v>6.35</c:v>
                </c:pt>
                <c:pt idx="3">
                  <c:v>2.56</c:v>
                </c:pt>
                <c:pt idx="4">
                  <c:v>1.78</c:v>
                </c:pt>
              </c:numCache>
            </c:numRef>
          </c:val>
          <c:extLst>
            <c:ext xmlns:c16="http://schemas.microsoft.com/office/drawing/2014/chart" uri="{C3380CC4-5D6E-409C-BE32-E72D297353CC}">
              <c16:uniqueId val="{00000000-C926-4C7F-9EAD-6D11DDC92BB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44.53</c:v>
                </c:pt>
                <c:pt idx="1">
                  <c:v>41.49</c:v>
                </c:pt>
                <c:pt idx="2">
                  <c:v>41.19</c:v>
                </c:pt>
                <c:pt idx="3">
                  <c:v>45.66</c:v>
                </c:pt>
                <c:pt idx="4">
                  <c:v>43.68</c:v>
                </c:pt>
              </c:numCache>
            </c:numRef>
          </c:val>
          <c:extLst>
            <c:ext xmlns:c16="http://schemas.microsoft.com/office/drawing/2014/chart" uri="{C3380CC4-5D6E-409C-BE32-E72D297353CC}">
              <c16:uniqueId val="{00000001-C926-4C7F-9EAD-6D11DDC92BB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-6.09</c:v>
                </c:pt>
                <c:pt idx="1">
                  <c:v>-0.96</c:v>
                </c:pt>
                <c:pt idx="2">
                  <c:v>4.97</c:v>
                </c:pt>
                <c:pt idx="3">
                  <c:v>-3.93</c:v>
                </c:pt>
                <c:pt idx="4">
                  <c:v>-4.1100000000000003</c:v>
                </c:pt>
              </c:numCache>
            </c:numRef>
          </c:val>
          <c:smooth val="0"/>
          <c:extLst>
            <c:ext xmlns:c16="http://schemas.microsoft.com/office/drawing/2014/chart" uri="{C3380CC4-5D6E-409C-BE32-E72D297353CC}">
              <c16:uniqueId val="{00000002-C926-4C7F-9EAD-6D11DDC92BB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2B2-4786-9FAF-DA449A5A52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2B2-4786-9FAF-DA449A5A5219}"/>
            </c:ext>
          </c:extLst>
        </c:ser>
        <c:ser>
          <c:idx val="2"/>
          <c:order val="2"/>
          <c:tx>
            <c:strRef>
              <c:f>データシート!$A$29</c:f>
              <c:strCache>
                <c:ptCount val="1"/>
                <c:pt idx="0">
                  <c:v>学校給食センター特別会計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2B2-4786-9FAF-DA449A5A521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0.12</c:v>
                </c:pt>
                <c:pt idx="2">
                  <c:v>#N/A</c:v>
                </c:pt>
                <c:pt idx="3">
                  <c:v>0.12</c:v>
                </c:pt>
                <c:pt idx="4">
                  <c:v>#N/A</c:v>
                </c:pt>
                <c:pt idx="5">
                  <c:v>0.13</c:v>
                </c:pt>
                <c:pt idx="6">
                  <c:v>#N/A</c:v>
                </c:pt>
                <c:pt idx="7">
                  <c:v>0.15</c:v>
                </c:pt>
                <c:pt idx="8">
                  <c:v>#N/A</c:v>
                </c:pt>
                <c:pt idx="9">
                  <c:v>0.15</c:v>
                </c:pt>
              </c:numCache>
            </c:numRef>
          </c:val>
          <c:extLst>
            <c:ext xmlns:c16="http://schemas.microsoft.com/office/drawing/2014/chart" uri="{C3380CC4-5D6E-409C-BE32-E72D297353CC}">
              <c16:uniqueId val="{00000003-62B2-4786-9FAF-DA449A5A5219}"/>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0.83</c:v>
                </c:pt>
                <c:pt idx="2">
                  <c:v>#N/A</c:v>
                </c:pt>
                <c:pt idx="3">
                  <c:v>0.8</c:v>
                </c:pt>
                <c:pt idx="4">
                  <c:v>#N/A</c:v>
                </c:pt>
                <c:pt idx="5">
                  <c:v>1.44</c:v>
                </c:pt>
                <c:pt idx="6">
                  <c:v>#N/A</c:v>
                </c:pt>
                <c:pt idx="7">
                  <c:v>1.27</c:v>
                </c:pt>
                <c:pt idx="8">
                  <c:v>#N/A</c:v>
                </c:pt>
                <c:pt idx="9">
                  <c:v>0.69</c:v>
                </c:pt>
              </c:numCache>
            </c:numRef>
          </c:val>
          <c:extLst>
            <c:ext xmlns:c16="http://schemas.microsoft.com/office/drawing/2014/chart" uri="{C3380CC4-5D6E-409C-BE32-E72D297353CC}">
              <c16:uniqueId val="{00000004-62B2-4786-9FAF-DA449A5A521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0.36</c:v>
                </c:pt>
                <c:pt idx="2">
                  <c:v>#N/A</c:v>
                </c:pt>
                <c:pt idx="3">
                  <c:v>0.79</c:v>
                </c:pt>
                <c:pt idx="4">
                  <c:v>#N/A</c:v>
                </c:pt>
                <c:pt idx="5">
                  <c:v>0.65</c:v>
                </c:pt>
                <c:pt idx="6">
                  <c:v>#N/A</c:v>
                </c:pt>
                <c:pt idx="7">
                  <c:v>1.22</c:v>
                </c:pt>
                <c:pt idx="8">
                  <c:v>#N/A</c:v>
                </c:pt>
                <c:pt idx="9">
                  <c:v>1.37</c:v>
                </c:pt>
              </c:numCache>
            </c:numRef>
          </c:val>
          <c:extLst>
            <c:ext xmlns:c16="http://schemas.microsoft.com/office/drawing/2014/chart" uri="{C3380CC4-5D6E-409C-BE32-E72D297353CC}">
              <c16:uniqueId val="{00000005-62B2-4786-9FAF-DA449A5A5219}"/>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0.33</c:v>
                </c:pt>
                <c:pt idx="2">
                  <c:v>#N/A</c:v>
                </c:pt>
                <c:pt idx="3">
                  <c:v>1.43</c:v>
                </c:pt>
                <c:pt idx="4">
                  <c:v>#N/A</c:v>
                </c:pt>
                <c:pt idx="5">
                  <c:v>6.35</c:v>
                </c:pt>
                <c:pt idx="6">
                  <c:v>#N/A</c:v>
                </c:pt>
                <c:pt idx="7">
                  <c:v>2.5499999999999998</c:v>
                </c:pt>
                <c:pt idx="8">
                  <c:v>#N/A</c:v>
                </c:pt>
                <c:pt idx="9">
                  <c:v>1.77</c:v>
                </c:pt>
              </c:numCache>
            </c:numRef>
          </c:val>
          <c:extLst>
            <c:ext xmlns:c16="http://schemas.microsoft.com/office/drawing/2014/chart" uri="{C3380CC4-5D6E-409C-BE32-E72D297353CC}">
              <c16:uniqueId val="{00000006-62B2-4786-9FAF-DA449A5A521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2.57</c:v>
                </c:pt>
                <c:pt idx="2">
                  <c:v>#N/A</c:v>
                </c:pt>
                <c:pt idx="3">
                  <c:v>2.74</c:v>
                </c:pt>
                <c:pt idx="4">
                  <c:v>#N/A</c:v>
                </c:pt>
                <c:pt idx="5">
                  <c:v>2.71</c:v>
                </c:pt>
                <c:pt idx="6">
                  <c:v>#N/A</c:v>
                </c:pt>
                <c:pt idx="7">
                  <c:v>2.81</c:v>
                </c:pt>
                <c:pt idx="8">
                  <c:v>#N/A</c:v>
                </c:pt>
                <c:pt idx="9">
                  <c:v>3.02</c:v>
                </c:pt>
              </c:numCache>
            </c:numRef>
          </c:val>
          <c:extLst>
            <c:ext xmlns:c16="http://schemas.microsoft.com/office/drawing/2014/chart" uri="{C3380CC4-5D6E-409C-BE32-E72D297353CC}">
              <c16:uniqueId val="{00000007-62B2-4786-9FAF-DA449A5A521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4.12</c:v>
                </c:pt>
                <c:pt idx="2">
                  <c:v>#N/A</c:v>
                </c:pt>
                <c:pt idx="3">
                  <c:v>3.25</c:v>
                </c:pt>
                <c:pt idx="4">
                  <c:v>#N/A</c:v>
                </c:pt>
                <c:pt idx="5">
                  <c:v>3.62</c:v>
                </c:pt>
                <c:pt idx="6">
                  <c:v>#N/A</c:v>
                </c:pt>
                <c:pt idx="7">
                  <c:v>4.8499999999999996</c:v>
                </c:pt>
                <c:pt idx="8">
                  <c:v>#N/A</c:v>
                </c:pt>
                <c:pt idx="9">
                  <c:v>7.12</c:v>
                </c:pt>
              </c:numCache>
            </c:numRef>
          </c:val>
          <c:extLst>
            <c:ext xmlns:c16="http://schemas.microsoft.com/office/drawing/2014/chart" uri="{C3380CC4-5D6E-409C-BE32-E72D297353CC}">
              <c16:uniqueId val="{00000008-62B2-4786-9FAF-DA449A5A521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19.27</c:v>
                </c:pt>
                <c:pt idx="2">
                  <c:v>#N/A</c:v>
                </c:pt>
                <c:pt idx="3">
                  <c:v>18.32</c:v>
                </c:pt>
                <c:pt idx="4">
                  <c:v>#N/A</c:v>
                </c:pt>
                <c:pt idx="5">
                  <c:v>19.260000000000002</c:v>
                </c:pt>
                <c:pt idx="6">
                  <c:v>#N/A</c:v>
                </c:pt>
                <c:pt idx="7">
                  <c:v>19.32</c:v>
                </c:pt>
                <c:pt idx="8">
                  <c:v>#N/A</c:v>
                </c:pt>
                <c:pt idx="9">
                  <c:v>18.559999999999999</c:v>
                </c:pt>
              </c:numCache>
            </c:numRef>
          </c:val>
          <c:extLst>
            <c:ext xmlns:c16="http://schemas.microsoft.com/office/drawing/2014/chart" uri="{C3380CC4-5D6E-409C-BE32-E72D297353CC}">
              <c16:uniqueId val="{00000009-62B2-4786-9FAF-DA449A5A521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3095</c:v>
                </c:pt>
                <c:pt idx="5">
                  <c:v>3137</c:v>
                </c:pt>
                <c:pt idx="8">
                  <c:v>3011</c:v>
                </c:pt>
                <c:pt idx="11">
                  <c:v>2966</c:v>
                </c:pt>
                <c:pt idx="14">
                  <c:v>2834</c:v>
                </c:pt>
              </c:numCache>
            </c:numRef>
          </c:val>
          <c:extLst>
            <c:ext xmlns:c16="http://schemas.microsoft.com/office/drawing/2014/chart" uri="{C3380CC4-5D6E-409C-BE32-E72D297353CC}">
              <c16:uniqueId val="{00000000-6E6D-49CE-AAB1-DF328AAB4B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E6D-49CE-AAB1-DF328AAB4B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E6D-49CE-AAB1-DF328AAB4B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291</c:v>
                </c:pt>
                <c:pt idx="3">
                  <c:v>215</c:v>
                </c:pt>
                <c:pt idx="6">
                  <c:v>213</c:v>
                </c:pt>
                <c:pt idx="9">
                  <c:v>161</c:v>
                </c:pt>
                <c:pt idx="12">
                  <c:v>91</c:v>
                </c:pt>
              </c:numCache>
            </c:numRef>
          </c:val>
          <c:extLst>
            <c:ext xmlns:c16="http://schemas.microsoft.com/office/drawing/2014/chart" uri="{C3380CC4-5D6E-409C-BE32-E72D297353CC}">
              <c16:uniqueId val="{00000003-6E6D-49CE-AAB1-DF328AAB4B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1882</c:v>
                </c:pt>
                <c:pt idx="3">
                  <c:v>1789</c:v>
                </c:pt>
                <c:pt idx="6">
                  <c:v>1787</c:v>
                </c:pt>
                <c:pt idx="9">
                  <c:v>1783</c:v>
                </c:pt>
                <c:pt idx="12">
                  <c:v>1749</c:v>
                </c:pt>
              </c:numCache>
            </c:numRef>
          </c:val>
          <c:extLst>
            <c:ext xmlns:c16="http://schemas.microsoft.com/office/drawing/2014/chart" uri="{C3380CC4-5D6E-409C-BE32-E72D297353CC}">
              <c16:uniqueId val="{00000004-6E6D-49CE-AAB1-DF328AAB4B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6D-49CE-AAB1-DF328AAB4B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E6D-49CE-AAB1-DF328AAB4B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1721</c:v>
                </c:pt>
                <c:pt idx="3">
                  <c:v>1836</c:v>
                </c:pt>
                <c:pt idx="6">
                  <c:v>1894</c:v>
                </c:pt>
                <c:pt idx="9">
                  <c:v>2042</c:v>
                </c:pt>
                <c:pt idx="12">
                  <c:v>2003</c:v>
                </c:pt>
              </c:numCache>
            </c:numRef>
          </c:val>
          <c:extLst>
            <c:ext xmlns:c16="http://schemas.microsoft.com/office/drawing/2014/chart" uri="{C3380CC4-5D6E-409C-BE32-E72D297353CC}">
              <c16:uniqueId val="{00000007-6E6D-49CE-AAB1-DF328AAB4B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799</c:v>
                </c:pt>
                <c:pt idx="2">
                  <c:v>#N/A</c:v>
                </c:pt>
                <c:pt idx="3">
                  <c:v>#N/A</c:v>
                </c:pt>
                <c:pt idx="4">
                  <c:v>703</c:v>
                </c:pt>
                <c:pt idx="5">
                  <c:v>#N/A</c:v>
                </c:pt>
                <c:pt idx="6">
                  <c:v>#N/A</c:v>
                </c:pt>
                <c:pt idx="7">
                  <c:v>883</c:v>
                </c:pt>
                <c:pt idx="8">
                  <c:v>#N/A</c:v>
                </c:pt>
                <c:pt idx="9">
                  <c:v>#N/A</c:v>
                </c:pt>
                <c:pt idx="10">
                  <c:v>1020</c:v>
                </c:pt>
                <c:pt idx="11">
                  <c:v>#N/A</c:v>
                </c:pt>
                <c:pt idx="12">
                  <c:v>#N/A</c:v>
                </c:pt>
                <c:pt idx="13">
                  <c:v>1009</c:v>
                </c:pt>
                <c:pt idx="14">
                  <c:v>#N/A</c:v>
                </c:pt>
              </c:numCache>
            </c:numRef>
          </c:val>
          <c:smooth val="0"/>
          <c:extLst>
            <c:ext xmlns:c16="http://schemas.microsoft.com/office/drawing/2014/chart" uri="{C3380CC4-5D6E-409C-BE32-E72D297353CC}">
              <c16:uniqueId val="{00000008-6E6D-49CE-AAB1-DF328AAB4B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28568</c:v>
                </c:pt>
                <c:pt idx="5">
                  <c:v>29018</c:v>
                </c:pt>
                <c:pt idx="8">
                  <c:v>27275</c:v>
                </c:pt>
                <c:pt idx="11">
                  <c:v>25176</c:v>
                </c:pt>
                <c:pt idx="14">
                  <c:v>23270</c:v>
                </c:pt>
              </c:numCache>
            </c:numRef>
          </c:val>
          <c:extLst>
            <c:ext xmlns:c16="http://schemas.microsoft.com/office/drawing/2014/chart" uri="{C3380CC4-5D6E-409C-BE32-E72D297353CC}">
              <c16:uniqueId val="{00000000-8A22-4D57-B09D-E2EA4ED3014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2125</c:v>
                </c:pt>
                <c:pt idx="5">
                  <c:v>1959</c:v>
                </c:pt>
                <c:pt idx="8">
                  <c:v>1888</c:v>
                </c:pt>
                <c:pt idx="11">
                  <c:v>1756</c:v>
                </c:pt>
                <c:pt idx="14">
                  <c:v>1589</c:v>
                </c:pt>
              </c:numCache>
            </c:numRef>
          </c:val>
          <c:extLst>
            <c:ext xmlns:c16="http://schemas.microsoft.com/office/drawing/2014/chart" uri="{C3380CC4-5D6E-409C-BE32-E72D297353CC}">
              <c16:uniqueId val="{00000001-8A22-4D57-B09D-E2EA4ED3014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9876</c:v>
                </c:pt>
                <c:pt idx="5">
                  <c:v>9930</c:v>
                </c:pt>
                <c:pt idx="8">
                  <c:v>10351</c:v>
                </c:pt>
                <c:pt idx="11">
                  <c:v>11132</c:v>
                </c:pt>
                <c:pt idx="14">
                  <c:v>11404</c:v>
                </c:pt>
              </c:numCache>
            </c:numRef>
          </c:val>
          <c:extLst>
            <c:ext xmlns:c16="http://schemas.microsoft.com/office/drawing/2014/chart" uri="{C3380CC4-5D6E-409C-BE32-E72D297353CC}">
              <c16:uniqueId val="{00000002-8A22-4D57-B09D-E2EA4ED3014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22-4D57-B09D-E2EA4ED3014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22-4D57-B09D-E2EA4ED3014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16</c:v>
                </c:pt>
                <c:pt idx="3">
                  <c:v>15</c:v>
                </c:pt>
                <c:pt idx="6">
                  <c:v>5</c:v>
                </c:pt>
                <c:pt idx="9">
                  <c:v>6</c:v>
                </c:pt>
                <c:pt idx="12">
                  <c:v>7</c:v>
                </c:pt>
              </c:numCache>
            </c:numRef>
          </c:val>
          <c:extLst>
            <c:ext xmlns:c16="http://schemas.microsoft.com/office/drawing/2014/chart" uri="{C3380CC4-5D6E-409C-BE32-E72D297353CC}">
              <c16:uniqueId val="{00000005-8A22-4D57-B09D-E2EA4ED3014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1574</c:v>
                </c:pt>
                <c:pt idx="3">
                  <c:v>1490</c:v>
                </c:pt>
                <c:pt idx="6">
                  <c:v>1616</c:v>
                </c:pt>
                <c:pt idx="9">
                  <c:v>1641</c:v>
                </c:pt>
                <c:pt idx="12">
                  <c:v>1568</c:v>
                </c:pt>
              </c:numCache>
            </c:numRef>
          </c:val>
          <c:extLst>
            <c:ext xmlns:c16="http://schemas.microsoft.com/office/drawing/2014/chart" uri="{C3380CC4-5D6E-409C-BE32-E72D297353CC}">
              <c16:uniqueId val="{00000006-8A22-4D57-B09D-E2EA4ED3014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824</c:v>
                </c:pt>
                <c:pt idx="3">
                  <c:v>642</c:v>
                </c:pt>
                <c:pt idx="6">
                  <c:v>483</c:v>
                </c:pt>
                <c:pt idx="9">
                  <c:v>333</c:v>
                </c:pt>
                <c:pt idx="12">
                  <c:v>502</c:v>
                </c:pt>
              </c:numCache>
            </c:numRef>
          </c:val>
          <c:extLst>
            <c:ext xmlns:c16="http://schemas.microsoft.com/office/drawing/2014/chart" uri="{C3380CC4-5D6E-409C-BE32-E72D297353CC}">
              <c16:uniqueId val="{00000007-8A22-4D57-B09D-E2EA4ED3014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17686</c:v>
                </c:pt>
                <c:pt idx="3">
                  <c:v>16385</c:v>
                </c:pt>
                <c:pt idx="6">
                  <c:v>14871</c:v>
                </c:pt>
                <c:pt idx="9">
                  <c:v>14156</c:v>
                </c:pt>
                <c:pt idx="12">
                  <c:v>13466</c:v>
                </c:pt>
              </c:numCache>
            </c:numRef>
          </c:val>
          <c:extLst>
            <c:ext xmlns:c16="http://schemas.microsoft.com/office/drawing/2014/chart" uri="{C3380CC4-5D6E-409C-BE32-E72D297353CC}">
              <c16:uniqueId val="{00000008-8A22-4D57-B09D-E2EA4ED3014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A22-4D57-B09D-E2EA4ED3014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20141</c:v>
                </c:pt>
                <c:pt idx="3">
                  <c:v>24259</c:v>
                </c:pt>
                <c:pt idx="6">
                  <c:v>23810</c:v>
                </c:pt>
                <c:pt idx="9">
                  <c:v>22202</c:v>
                </c:pt>
                <c:pt idx="12">
                  <c:v>20483</c:v>
                </c:pt>
              </c:numCache>
            </c:numRef>
          </c:val>
          <c:extLst>
            <c:ext xmlns:c16="http://schemas.microsoft.com/office/drawing/2014/chart" uri="{C3380CC4-5D6E-409C-BE32-E72D297353CC}">
              <c16:uniqueId val="{0000000A-8A22-4D57-B09D-E2EA4ED3014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1885</c:v>
                </c:pt>
                <c:pt idx="5">
                  <c:v>#N/A</c:v>
                </c:pt>
                <c:pt idx="6">
                  <c:v>#N/A</c:v>
                </c:pt>
                <c:pt idx="7">
                  <c:v>1272</c:v>
                </c:pt>
                <c:pt idx="8">
                  <c:v>#N/A</c:v>
                </c:pt>
                <c:pt idx="9">
                  <c:v>#N/A</c:v>
                </c:pt>
                <c:pt idx="10">
                  <c:v>273</c:v>
                </c:pt>
                <c:pt idx="11">
                  <c:v>#N/A</c:v>
                </c:pt>
                <c:pt idx="12">
                  <c:v>#N/A</c:v>
                </c:pt>
                <c:pt idx="13">
                  <c:v>0</c:v>
                </c:pt>
                <c:pt idx="14">
                  <c:v>#N/A</c:v>
                </c:pt>
              </c:numCache>
            </c:numRef>
          </c:val>
          <c:smooth val="0"/>
          <c:extLst>
            <c:ext xmlns:c16="http://schemas.microsoft.com/office/drawing/2014/chart" uri="{C3380CC4-5D6E-409C-BE32-E72D297353CC}">
              <c16:uniqueId val="{0000000B-8A22-4D57-B09D-E2EA4ED3014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5018</c:v>
                </c:pt>
                <c:pt idx="1">
                  <c:v>5412</c:v>
                </c:pt>
                <c:pt idx="2">
                  <c:v>5178</c:v>
                </c:pt>
              </c:numCache>
            </c:numRef>
          </c:val>
          <c:extLst>
            <c:ext xmlns:c16="http://schemas.microsoft.com/office/drawing/2014/chart" uri="{C3380CC4-5D6E-409C-BE32-E72D297353CC}">
              <c16:uniqueId val="{00000000-F2AF-48C3-A741-3834C366DC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43</c:v>
                </c:pt>
                <c:pt idx="1">
                  <c:v>43</c:v>
                </c:pt>
                <c:pt idx="2">
                  <c:v>98</c:v>
                </c:pt>
              </c:numCache>
            </c:numRef>
          </c:val>
          <c:extLst>
            <c:ext xmlns:c16="http://schemas.microsoft.com/office/drawing/2014/chart" uri="{C3380CC4-5D6E-409C-BE32-E72D297353CC}">
              <c16:uniqueId val="{00000001-F2AF-48C3-A741-3834C366DC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5152</c:v>
                </c:pt>
                <c:pt idx="1">
                  <c:v>5408</c:v>
                </c:pt>
                <c:pt idx="2">
                  <c:v>5684</c:v>
                </c:pt>
              </c:numCache>
            </c:numRef>
          </c:val>
          <c:extLst>
            <c:ext xmlns:c16="http://schemas.microsoft.com/office/drawing/2014/chart" uri="{C3380CC4-5D6E-409C-BE32-E72D297353CC}">
              <c16:uniqueId val="{00000002-F2AF-48C3-A741-3834C366DC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令和５年度（単年度）においては、一部事務組合が起こした地方債の元利償還金に対する負担金の減少等により、実質公債費比率が減少した。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今後はごみ処理施設の更新による組合債の元利償還金に対する負担が見込まれるため、市債の発行抑制等により適正な財政運営に努める。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令和５年度に満期一括償還地方債を借り入れたため、令和６年度以降は計画的に減債基金への積立を行う。</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地方債残高や公営企業債等繰入見込額の減少等により、将来負担比率が減少した。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一方で、今後はごみ処理施設の更新による組合債の元利償還金に対する負担が見込まれるため、各種基金の活用や事業の見直しを行い、将来負担の適正化に努める。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兵庫県西脇市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令和５年度決算における一般会計の財源不足額に対して、財政調整基金を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千円取り崩したが、ふるさと西脇「日本のへそ」基金積立の増等により、基金全体の残高は増加した。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公共施設整備基金をごみ処理施設の更新時の財源に充当することなどから、今後の基金全体の残高は減少する見込である。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公共施設整備基金：学校等の公共施設の更新に係る工事費等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ふるさと西脇「日本のへそ」基金：寄附者の意向を反映した多様な主体の参加による個性と魅力あふれるふるさとの創造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環境基金：自然環境保全と健全なる生活環境の推進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公共施設整備基金：旧庁舎等解体工事などに充当するために取り崩したが、ごみ処理施設の更新に向けて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ふるさと西脇「日本のへそ」基金：ふるさと西脇「日本のへそ」基金寄附金の増に伴う、基金積立金の増による増加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公共施設整備基金：太陽光発電事業収益及び宅地売却代金を積み立てており、今後ごみ処理施設の更新時の財源に充当することから、一定額を確保していく。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西脇市行政改革大綱アクションプランにおいて目標保有額を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億円としており、これを維持できるよう努める。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千円を令和６年度及び令和７年度に取り崩し、市債の償還に充当する予定である。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38,185
37,465
132.44
22,131,782
21,885,729
210,487
11,854,934
20,482,647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ぼ横ばいの傾向が続いているが、今後は人口減少に伴う市税収入の減少や高齢化に伴う社会保障経費の増加が見込まれるため、事業の選択と集中による歳出の徹底的な見直し等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105833</xdr:rowOff>
    </xdr:to>
    <xdr:cxnSp macro="">
      <xdr:nvCxnSpPr>
        <xdr:cNvPr id="69" name="直線コネクタ 68"/>
        <xdr:cNvCxnSpPr/>
      </xdr:nvCxnSpPr>
      <xdr:spPr>
        <a:xfrm>
          <a:off x="4114800" y="72866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85725</xdr:rowOff>
    </xdr:to>
    <xdr:cxnSp macro="">
      <xdr:nvCxnSpPr>
        <xdr:cNvPr id="72" name="直線コネクタ 71"/>
        <xdr:cNvCxnSpPr/>
      </xdr:nvCxnSpPr>
      <xdr:spPr>
        <a:xfrm>
          <a:off x="3225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85725</xdr:rowOff>
    </xdr:to>
    <xdr:cxnSp macro="">
      <xdr:nvCxnSpPr>
        <xdr:cNvPr id="75" name="直線コネクタ 74"/>
        <xdr:cNvCxnSpPr/>
      </xdr:nvCxnSpPr>
      <xdr:spPr>
        <a:xfrm>
          <a:off x="2336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85725</xdr:rowOff>
    </xdr:to>
    <xdr:cxnSp macro="">
      <xdr:nvCxnSpPr>
        <xdr:cNvPr id="78" name="直線コネクタ 77"/>
        <xdr:cNvCxnSpPr/>
      </xdr:nvCxnSpPr>
      <xdr:spPr>
        <a:xfrm>
          <a:off x="1447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121302</xdr:rowOff>
    </xdr:from>
    <xdr:ext cx="736600" cy="259045"/>
    <xdr:sp macro="" textlink="">
      <xdr:nvSpPr>
        <xdr:cNvPr id="91" name="テキスト ボックス 90"/>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121302</xdr:rowOff>
    </xdr:from>
    <xdr:ext cx="762000" cy="259045"/>
    <xdr:sp macro="" textlink="">
      <xdr:nvSpPr>
        <xdr:cNvPr id="93" name="テキスト ボックス 92"/>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4" name="楕円 93"/>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121302</xdr:rowOff>
    </xdr:from>
    <xdr:ext cx="762000" cy="259045"/>
    <xdr:sp macro="" textlink="">
      <xdr:nvSpPr>
        <xdr:cNvPr id="95" name="テキスト ボックス 94"/>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97" name="テキスト ボックス 96"/>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地方交付税等の増加や公債費等の減少により、経常収支比率は前年度と比較して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ポイント減少した。今後はごみ処理施設の更新が本格化するため、西脇市行政改革大綱に基づき、事務事業の見直しや自主財源の確保等、財政健全化を推進し、財政構造の改善に努める。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57996</xdr:rowOff>
    </xdr:from>
    <xdr:to>
      <xdr:col>23</xdr:col>
      <xdr:colOff>133350</xdr:colOff>
      <xdr:row>63</xdr:row>
      <xdr:rowOff>114300</xdr:rowOff>
    </xdr:to>
    <xdr:cxnSp macro="">
      <xdr:nvCxnSpPr>
        <xdr:cNvPr id="132" name="直線コネクタ 131"/>
        <xdr:cNvCxnSpPr/>
      </xdr:nvCxnSpPr>
      <xdr:spPr>
        <a:xfrm flipV="1">
          <a:off x="4114800" y="1085934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63</xdr:row>
      <xdr:rowOff>114300</xdr:rowOff>
    </xdr:to>
    <xdr:cxnSp macro="">
      <xdr:nvCxnSpPr>
        <xdr:cNvPr id="135" name="直線コネクタ 134"/>
        <xdr:cNvCxnSpPr/>
      </xdr:nvCxnSpPr>
      <xdr:spPr>
        <a:xfrm>
          <a:off x="3225800" y="1057783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119380</xdr:rowOff>
    </xdr:from>
    <xdr:to>
      <xdr:col>15</xdr:col>
      <xdr:colOff>82550</xdr:colOff>
      <xdr:row>63</xdr:row>
      <xdr:rowOff>25823</xdr:rowOff>
    </xdr:to>
    <xdr:cxnSp macro="">
      <xdr:nvCxnSpPr>
        <xdr:cNvPr id="138" name="直線コネクタ 137"/>
        <xdr:cNvCxnSpPr/>
      </xdr:nvCxnSpPr>
      <xdr:spPr>
        <a:xfrm flipV="1">
          <a:off x="2336800" y="10577830"/>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25823</xdr:rowOff>
    </xdr:from>
    <xdr:to>
      <xdr:col>11</xdr:col>
      <xdr:colOff>31750</xdr:colOff>
      <xdr:row>64</xdr:row>
      <xdr:rowOff>55456</xdr:rowOff>
    </xdr:to>
    <xdr:cxnSp macro="">
      <xdr:nvCxnSpPr>
        <xdr:cNvPr id="141" name="直線コネクタ 140"/>
        <xdr:cNvCxnSpPr/>
      </xdr:nvCxnSpPr>
      <xdr:spPr>
        <a:xfrm flipV="1">
          <a:off x="1447800" y="10827173"/>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51" name="楕円 150"/>
        <xdr:cNvSpPr/>
      </xdr:nvSpPr>
      <xdr:spPr>
        <a:xfrm>
          <a:off x="49022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23723</xdr:rowOff>
    </xdr:from>
    <xdr:ext cx="762000" cy="259045"/>
    <xdr:sp macro="" textlink="">
      <xdr:nvSpPr>
        <xdr:cNvPr id="152" name="財政構造の弾力性該当値テキスト"/>
        <xdr:cNvSpPr txBox="1"/>
      </xdr:nvSpPr>
      <xdr:spPr>
        <a:xfrm>
          <a:off x="50419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53" name="楕円 152"/>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54" name="テキスト ボックス 153"/>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68580</xdr:rowOff>
    </xdr:from>
    <xdr:to>
      <xdr:col>15</xdr:col>
      <xdr:colOff>133350</xdr:colOff>
      <xdr:row>61</xdr:row>
      <xdr:rowOff>170180</xdr:rowOff>
    </xdr:to>
    <xdr:sp macro="" textlink="">
      <xdr:nvSpPr>
        <xdr:cNvPr id="155" name="楕円 154"/>
        <xdr:cNvSpPr/>
      </xdr:nvSpPr>
      <xdr:spPr>
        <a:xfrm>
          <a:off x="3175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56" name="テキスト ボックス 155"/>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146473</xdr:rowOff>
    </xdr:from>
    <xdr:to>
      <xdr:col>11</xdr:col>
      <xdr:colOff>82550</xdr:colOff>
      <xdr:row>63</xdr:row>
      <xdr:rowOff>76623</xdr:rowOff>
    </xdr:to>
    <xdr:sp macro="" textlink="">
      <xdr:nvSpPr>
        <xdr:cNvPr id="157" name="楕円 156"/>
        <xdr:cNvSpPr/>
      </xdr:nvSpPr>
      <xdr:spPr>
        <a:xfrm>
          <a:off x="2286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86800</xdr:rowOff>
    </xdr:from>
    <xdr:ext cx="762000" cy="259045"/>
    <xdr:sp macro="" textlink="">
      <xdr:nvSpPr>
        <xdr:cNvPr id="158" name="テキスト ボックス 157"/>
        <xdr:cNvSpPr txBox="1"/>
      </xdr:nvSpPr>
      <xdr:spPr>
        <a:xfrm>
          <a:off x="1955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59" name="楕円 158"/>
        <xdr:cNvSpPr/>
      </xdr:nvSpPr>
      <xdr:spPr>
        <a:xfrm>
          <a:off x="1397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91033</xdr:rowOff>
    </xdr:from>
    <xdr:ext cx="762000" cy="259045"/>
    <xdr:sp macro="" textlink="">
      <xdr:nvSpPr>
        <xdr:cNvPr id="160" name="テキスト ボックス 159"/>
        <xdr:cNvSpPr txBox="1"/>
      </xdr:nvSpPr>
      <xdr:spPr>
        <a:xfrm>
          <a:off x="1066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業務や消防業務を一部事務組合として広域で行い、負担金として支出しているため、類似団体と比較して、人件費・物件費等の決算額が低くなっている。引き続き、人件費の適正管理、歳出の徹底的な見直し等を行い、財政健全化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135142</xdr:rowOff>
    </xdr:from>
    <xdr:to>
      <xdr:col>23</xdr:col>
      <xdr:colOff>133350</xdr:colOff>
      <xdr:row>82</xdr:row>
      <xdr:rowOff>148661</xdr:rowOff>
    </xdr:to>
    <xdr:cxnSp macro="">
      <xdr:nvCxnSpPr>
        <xdr:cNvPr id="191" name="直線コネクタ 190"/>
        <xdr:cNvCxnSpPr/>
      </xdr:nvCxnSpPr>
      <xdr:spPr>
        <a:xfrm>
          <a:off x="4114800" y="14194042"/>
          <a:ext cx="838200" cy="1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135142</xdr:rowOff>
    </xdr:from>
    <xdr:to>
      <xdr:col>19</xdr:col>
      <xdr:colOff>133350</xdr:colOff>
      <xdr:row>82</xdr:row>
      <xdr:rowOff>146929</xdr:rowOff>
    </xdr:to>
    <xdr:cxnSp macro="">
      <xdr:nvCxnSpPr>
        <xdr:cNvPr id="194" name="直線コネクタ 193"/>
        <xdr:cNvCxnSpPr/>
      </xdr:nvCxnSpPr>
      <xdr:spPr>
        <a:xfrm flipV="1">
          <a:off x="3225800" y="14194042"/>
          <a:ext cx="889000" cy="1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57516</xdr:rowOff>
    </xdr:from>
    <xdr:to>
      <xdr:col>15</xdr:col>
      <xdr:colOff>82550</xdr:colOff>
      <xdr:row>82</xdr:row>
      <xdr:rowOff>146929</xdr:rowOff>
    </xdr:to>
    <xdr:cxnSp macro="">
      <xdr:nvCxnSpPr>
        <xdr:cNvPr id="197" name="直線コネクタ 196"/>
        <xdr:cNvCxnSpPr/>
      </xdr:nvCxnSpPr>
      <xdr:spPr>
        <a:xfrm>
          <a:off x="2336800" y="14116416"/>
          <a:ext cx="889000" cy="8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160992</xdr:rowOff>
    </xdr:from>
    <xdr:to>
      <xdr:col>11</xdr:col>
      <xdr:colOff>31750</xdr:colOff>
      <xdr:row>82</xdr:row>
      <xdr:rowOff>57516</xdr:rowOff>
    </xdr:to>
    <xdr:cxnSp macro="">
      <xdr:nvCxnSpPr>
        <xdr:cNvPr id="200" name="直線コネクタ 199"/>
        <xdr:cNvCxnSpPr/>
      </xdr:nvCxnSpPr>
      <xdr:spPr>
        <a:xfrm>
          <a:off x="1447800" y="14048442"/>
          <a:ext cx="889000" cy="6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75592</xdr:rowOff>
    </xdr:from>
    <xdr:ext cx="762000" cy="259045"/>
    <xdr:sp macro="" textlink="">
      <xdr:nvSpPr>
        <xdr:cNvPr id="204" name="テキスト ボックス 203"/>
        <xdr:cNvSpPr txBox="1"/>
      </xdr:nvSpPr>
      <xdr:spPr>
        <a:xfrm>
          <a:off x="1066800" y="1430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97861</xdr:rowOff>
    </xdr:from>
    <xdr:to>
      <xdr:col>23</xdr:col>
      <xdr:colOff>184150</xdr:colOff>
      <xdr:row>83</xdr:row>
      <xdr:rowOff>28011</xdr:rowOff>
    </xdr:to>
    <xdr:sp macro="" textlink="">
      <xdr:nvSpPr>
        <xdr:cNvPr id="210" name="楕円 209"/>
        <xdr:cNvSpPr/>
      </xdr:nvSpPr>
      <xdr:spPr>
        <a:xfrm>
          <a:off x="4902200" y="1415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114388</xdr:rowOff>
    </xdr:from>
    <xdr:ext cx="762000" cy="259045"/>
    <xdr:sp macro="" textlink="">
      <xdr:nvSpPr>
        <xdr:cNvPr id="211" name="人件費・物件費等の状況該当値テキスト"/>
        <xdr:cNvSpPr txBox="1"/>
      </xdr:nvSpPr>
      <xdr:spPr>
        <a:xfrm>
          <a:off x="5041900" y="1400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84342</xdr:rowOff>
    </xdr:from>
    <xdr:to>
      <xdr:col>19</xdr:col>
      <xdr:colOff>184150</xdr:colOff>
      <xdr:row>83</xdr:row>
      <xdr:rowOff>14492</xdr:rowOff>
    </xdr:to>
    <xdr:sp macro="" textlink="">
      <xdr:nvSpPr>
        <xdr:cNvPr id="212" name="楕円 211"/>
        <xdr:cNvSpPr/>
      </xdr:nvSpPr>
      <xdr:spPr>
        <a:xfrm>
          <a:off x="4064000" y="1414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24669</xdr:rowOff>
    </xdr:from>
    <xdr:ext cx="736600" cy="259045"/>
    <xdr:sp macro="" textlink="">
      <xdr:nvSpPr>
        <xdr:cNvPr id="213" name="テキスト ボックス 212"/>
        <xdr:cNvSpPr txBox="1"/>
      </xdr:nvSpPr>
      <xdr:spPr>
        <a:xfrm>
          <a:off x="3733800" y="13912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96129</xdr:rowOff>
    </xdr:from>
    <xdr:to>
      <xdr:col>15</xdr:col>
      <xdr:colOff>133350</xdr:colOff>
      <xdr:row>83</xdr:row>
      <xdr:rowOff>26279</xdr:rowOff>
    </xdr:to>
    <xdr:sp macro="" textlink="">
      <xdr:nvSpPr>
        <xdr:cNvPr id="214" name="楕円 213"/>
        <xdr:cNvSpPr/>
      </xdr:nvSpPr>
      <xdr:spPr>
        <a:xfrm>
          <a:off x="3175000" y="141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36456</xdr:rowOff>
    </xdr:from>
    <xdr:ext cx="762000" cy="259045"/>
    <xdr:sp macro="" textlink="">
      <xdr:nvSpPr>
        <xdr:cNvPr id="215" name="テキスト ボックス 214"/>
        <xdr:cNvSpPr txBox="1"/>
      </xdr:nvSpPr>
      <xdr:spPr>
        <a:xfrm>
          <a:off x="2844800" y="1392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6716</xdr:rowOff>
    </xdr:from>
    <xdr:to>
      <xdr:col>11</xdr:col>
      <xdr:colOff>82550</xdr:colOff>
      <xdr:row>82</xdr:row>
      <xdr:rowOff>108316</xdr:rowOff>
    </xdr:to>
    <xdr:sp macro="" textlink="">
      <xdr:nvSpPr>
        <xdr:cNvPr id="216" name="楕円 215"/>
        <xdr:cNvSpPr/>
      </xdr:nvSpPr>
      <xdr:spPr>
        <a:xfrm>
          <a:off x="2286000" y="1406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118493</xdr:rowOff>
    </xdr:from>
    <xdr:ext cx="762000" cy="259045"/>
    <xdr:sp macro="" textlink="">
      <xdr:nvSpPr>
        <xdr:cNvPr id="217" name="テキスト ボックス 216"/>
        <xdr:cNvSpPr txBox="1"/>
      </xdr:nvSpPr>
      <xdr:spPr>
        <a:xfrm>
          <a:off x="1955800" y="1383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110192</xdr:rowOff>
    </xdr:from>
    <xdr:to>
      <xdr:col>7</xdr:col>
      <xdr:colOff>31750</xdr:colOff>
      <xdr:row>82</xdr:row>
      <xdr:rowOff>40342</xdr:rowOff>
    </xdr:to>
    <xdr:sp macro="" textlink="">
      <xdr:nvSpPr>
        <xdr:cNvPr id="218" name="楕円 217"/>
        <xdr:cNvSpPr/>
      </xdr:nvSpPr>
      <xdr:spPr>
        <a:xfrm>
          <a:off x="1397000" y="1399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50519</xdr:rowOff>
    </xdr:from>
    <xdr:ext cx="762000" cy="259045"/>
    <xdr:sp macro="" textlink="">
      <xdr:nvSpPr>
        <xdr:cNvPr id="219" name="テキスト ボックス 218"/>
        <xdr:cNvSpPr txBox="1"/>
      </xdr:nvSpPr>
      <xdr:spPr>
        <a:xfrm>
          <a:off x="1066800" y="13766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令和５年度は、教育職給料表職員が行政職給料表職員に切り替わるなどの職員構成の変動により前年度と比較して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ポイント減少したが、全国市平均を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ポイント上回った。今後も定員管理と併せ、人件費の適正管理に努める。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56356</xdr:rowOff>
    </xdr:from>
    <xdr:to>
      <xdr:col>81</xdr:col>
      <xdr:colOff>44450</xdr:colOff>
      <xdr:row>86</xdr:row>
      <xdr:rowOff>71438</xdr:rowOff>
    </xdr:to>
    <xdr:cxnSp macro="">
      <xdr:nvCxnSpPr>
        <xdr:cNvPr id="257" name="直線コネクタ 256"/>
        <xdr:cNvCxnSpPr/>
      </xdr:nvCxnSpPr>
      <xdr:spPr>
        <a:xfrm flipV="1">
          <a:off x="16179800" y="14801056"/>
          <a:ext cx="8382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26194</xdr:rowOff>
    </xdr:from>
    <xdr:to>
      <xdr:col>77</xdr:col>
      <xdr:colOff>44450</xdr:colOff>
      <xdr:row>86</xdr:row>
      <xdr:rowOff>71438</xdr:rowOff>
    </xdr:to>
    <xdr:cxnSp macro="">
      <xdr:nvCxnSpPr>
        <xdr:cNvPr id="260" name="直線コネクタ 259"/>
        <xdr:cNvCxnSpPr/>
      </xdr:nvCxnSpPr>
      <xdr:spPr>
        <a:xfrm>
          <a:off x="15290800" y="14770894"/>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11113</xdr:rowOff>
    </xdr:from>
    <xdr:to>
      <xdr:col>72</xdr:col>
      <xdr:colOff>203200</xdr:colOff>
      <xdr:row>86</xdr:row>
      <xdr:rowOff>26194</xdr:rowOff>
    </xdr:to>
    <xdr:cxnSp macro="">
      <xdr:nvCxnSpPr>
        <xdr:cNvPr id="263" name="直線コネクタ 262"/>
        <xdr:cNvCxnSpPr/>
      </xdr:nvCxnSpPr>
      <xdr:spPr>
        <a:xfrm>
          <a:off x="14401800" y="14755813"/>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107156</xdr:rowOff>
    </xdr:from>
    <xdr:to>
      <xdr:col>68</xdr:col>
      <xdr:colOff>152400</xdr:colOff>
      <xdr:row>86</xdr:row>
      <xdr:rowOff>11113</xdr:rowOff>
    </xdr:to>
    <xdr:cxnSp macro="">
      <xdr:nvCxnSpPr>
        <xdr:cNvPr id="266" name="直線コネクタ 265"/>
        <xdr:cNvCxnSpPr/>
      </xdr:nvCxnSpPr>
      <xdr:spPr>
        <a:xfrm>
          <a:off x="13512800" y="14680406"/>
          <a:ext cx="889000" cy="7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5556</xdr:rowOff>
    </xdr:from>
    <xdr:to>
      <xdr:col>81</xdr:col>
      <xdr:colOff>95250</xdr:colOff>
      <xdr:row>86</xdr:row>
      <xdr:rowOff>107156</xdr:rowOff>
    </xdr:to>
    <xdr:sp macro="" textlink="">
      <xdr:nvSpPr>
        <xdr:cNvPr id="276" name="楕円 275"/>
        <xdr:cNvSpPr/>
      </xdr:nvSpPr>
      <xdr:spPr>
        <a:xfrm>
          <a:off x="169672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149083</xdr:rowOff>
    </xdr:from>
    <xdr:ext cx="762000" cy="259045"/>
    <xdr:sp macro="" textlink="">
      <xdr:nvSpPr>
        <xdr:cNvPr id="277" name="給与水準   （国との比較）該当値テキスト"/>
        <xdr:cNvSpPr txBox="1"/>
      </xdr:nvSpPr>
      <xdr:spPr>
        <a:xfrm>
          <a:off x="17106900" y="1472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20638</xdr:rowOff>
    </xdr:from>
    <xdr:to>
      <xdr:col>77</xdr:col>
      <xdr:colOff>95250</xdr:colOff>
      <xdr:row>86</xdr:row>
      <xdr:rowOff>122238</xdr:rowOff>
    </xdr:to>
    <xdr:sp macro="" textlink="">
      <xdr:nvSpPr>
        <xdr:cNvPr id="278" name="楕円 277"/>
        <xdr:cNvSpPr/>
      </xdr:nvSpPr>
      <xdr:spPr>
        <a:xfrm>
          <a:off x="16129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107015</xdr:rowOff>
    </xdr:from>
    <xdr:ext cx="736600" cy="259045"/>
    <xdr:sp macro="" textlink="">
      <xdr:nvSpPr>
        <xdr:cNvPr id="279" name="テキスト ボックス 278"/>
        <xdr:cNvSpPr txBox="1"/>
      </xdr:nvSpPr>
      <xdr:spPr>
        <a:xfrm>
          <a:off x="15798800" y="1485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146844</xdr:rowOff>
    </xdr:from>
    <xdr:to>
      <xdr:col>73</xdr:col>
      <xdr:colOff>44450</xdr:colOff>
      <xdr:row>86</xdr:row>
      <xdr:rowOff>76994</xdr:rowOff>
    </xdr:to>
    <xdr:sp macro="" textlink="">
      <xdr:nvSpPr>
        <xdr:cNvPr id="280" name="楕円 279"/>
        <xdr:cNvSpPr/>
      </xdr:nvSpPr>
      <xdr:spPr>
        <a:xfrm>
          <a:off x="15240000" y="14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61771</xdr:rowOff>
    </xdr:from>
    <xdr:ext cx="762000" cy="259045"/>
    <xdr:sp macro="" textlink="">
      <xdr:nvSpPr>
        <xdr:cNvPr id="281" name="テキスト ボックス 280"/>
        <xdr:cNvSpPr txBox="1"/>
      </xdr:nvSpPr>
      <xdr:spPr>
        <a:xfrm>
          <a:off x="14909800" y="14806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131763</xdr:rowOff>
    </xdr:from>
    <xdr:to>
      <xdr:col>68</xdr:col>
      <xdr:colOff>203200</xdr:colOff>
      <xdr:row>86</xdr:row>
      <xdr:rowOff>61913</xdr:rowOff>
    </xdr:to>
    <xdr:sp macro="" textlink="">
      <xdr:nvSpPr>
        <xdr:cNvPr id="282" name="楕円 281"/>
        <xdr:cNvSpPr/>
      </xdr:nvSpPr>
      <xdr:spPr>
        <a:xfrm>
          <a:off x="14351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46690</xdr:rowOff>
    </xdr:from>
    <xdr:ext cx="762000" cy="259045"/>
    <xdr:sp macro="" textlink="">
      <xdr:nvSpPr>
        <xdr:cNvPr id="283" name="テキスト ボックス 282"/>
        <xdr:cNvSpPr txBox="1"/>
      </xdr:nvSpPr>
      <xdr:spPr>
        <a:xfrm>
          <a:off x="14020800" y="1479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56356</xdr:rowOff>
    </xdr:from>
    <xdr:to>
      <xdr:col>64</xdr:col>
      <xdr:colOff>152400</xdr:colOff>
      <xdr:row>85</xdr:row>
      <xdr:rowOff>157956</xdr:rowOff>
    </xdr:to>
    <xdr:sp macro="" textlink="">
      <xdr:nvSpPr>
        <xdr:cNvPr id="284" name="楕円 283"/>
        <xdr:cNvSpPr/>
      </xdr:nvSpPr>
      <xdr:spPr>
        <a:xfrm>
          <a:off x="13462000" y="146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142733</xdr:rowOff>
    </xdr:from>
    <xdr:ext cx="762000" cy="259045"/>
    <xdr:sp macro="" textlink="">
      <xdr:nvSpPr>
        <xdr:cNvPr id="285" name="テキスト ボックス 284"/>
        <xdr:cNvSpPr txBox="1"/>
      </xdr:nvSpPr>
      <xdr:spPr>
        <a:xfrm>
          <a:off x="13131800" y="1471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類似団体や全国の自治体の平均と比較すると少ない状況になっている。効果的で効率的な行政運営を実現するため、令和３年度～７年度を期間とする定員管理計画に基づき、組織・機構や事務事業の見直し、多様な雇用形態の活用などに取り組み、職員数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155484</xdr:rowOff>
    </xdr:from>
    <xdr:to>
      <xdr:col>81</xdr:col>
      <xdr:colOff>44450</xdr:colOff>
      <xdr:row>59</xdr:row>
      <xdr:rowOff>158931</xdr:rowOff>
    </xdr:to>
    <xdr:cxnSp macro="">
      <xdr:nvCxnSpPr>
        <xdr:cNvPr id="322" name="直線コネクタ 321"/>
        <xdr:cNvCxnSpPr/>
      </xdr:nvCxnSpPr>
      <xdr:spPr>
        <a:xfrm>
          <a:off x="16179800" y="10271034"/>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147441</xdr:rowOff>
    </xdr:from>
    <xdr:to>
      <xdr:col>77</xdr:col>
      <xdr:colOff>44450</xdr:colOff>
      <xdr:row>59</xdr:row>
      <xdr:rowOff>155484</xdr:rowOff>
    </xdr:to>
    <xdr:cxnSp macro="">
      <xdr:nvCxnSpPr>
        <xdr:cNvPr id="325" name="直線コネクタ 324"/>
        <xdr:cNvCxnSpPr/>
      </xdr:nvCxnSpPr>
      <xdr:spPr>
        <a:xfrm>
          <a:off x="15290800" y="1026299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135951</xdr:rowOff>
    </xdr:from>
    <xdr:to>
      <xdr:col>72</xdr:col>
      <xdr:colOff>203200</xdr:colOff>
      <xdr:row>59</xdr:row>
      <xdr:rowOff>147441</xdr:rowOff>
    </xdr:to>
    <xdr:cxnSp macro="">
      <xdr:nvCxnSpPr>
        <xdr:cNvPr id="328" name="直線コネクタ 327"/>
        <xdr:cNvCxnSpPr/>
      </xdr:nvCxnSpPr>
      <xdr:spPr>
        <a:xfrm>
          <a:off x="14401800" y="1025150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135951</xdr:rowOff>
    </xdr:from>
    <xdr:to>
      <xdr:col>68</xdr:col>
      <xdr:colOff>152400</xdr:colOff>
      <xdr:row>59</xdr:row>
      <xdr:rowOff>155484</xdr:rowOff>
    </xdr:to>
    <xdr:cxnSp macro="">
      <xdr:nvCxnSpPr>
        <xdr:cNvPr id="331" name="直線コネクタ 330"/>
        <xdr:cNvCxnSpPr/>
      </xdr:nvCxnSpPr>
      <xdr:spPr>
        <a:xfrm flipV="1">
          <a:off x="13512800" y="10251501"/>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119336</xdr:rowOff>
    </xdr:from>
    <xdr:ext cx="762000" cy="259045"/>
    <xdr:sp macro="" textlink="">
      <xdr:nvSpPr>
        <xdr:cNvPr id="335" name="テキスト ボックス 334"/>
        <xdr:cNvSpPr txBox="1"/>
      </xdr:nvSpPr>
      <xdr:spPr>
        <a:xfrm>
          <a:off x="13131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108131</xdr:rowOff>
    </xdr:from>
    <xdr:to>
      <xdr:col>81</xdr:col>
      <xdr:colOff>95250</xdr:colOff>
      <xdr:row>60</xdr:row>
      <xdr:rowOff>38281</xdr:rowOff>
    </xdr:to>
    <xdr:sp macro="" textlink="">
      <xdr:nvSpPr>
        <xdr:cNvPr id="341" name="楕円 340"/>
        <xdr:cNvSpPr/>
      </xdr:nvSpPr>
      <xdr:spPr>
        <a:xfrm>
          <a:off x="169672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29408</xdr:rowOff>
    </xdr:from>
    <xdr:ext cx="762000" cy="259045"/>
    <xdr:sp macro="" textlink="">
      <xdr:nvSpPr>
        <xdr:cNvPr id="342" name="定員管理の状況該当値テキスト"/>
        <xdr:cNvSpPr txBox="1"/>
      </xdr:nvSpPr>
      <xdr:spPr>
        <a:xfrm>
          <a:off x="17106900" y="10144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104684</xdr:rowOff>
    </xdr:from>
    <xdr:to>
      <xdr:col>77</xdr:col>
      <xdr:colOff>95250</xdr:colOff>
      <xdr:row>60</xdr:row>
      <xdr:rowOff>34834</xdr:rowOff>
    </xdr:to>
    <xdr:sp macro="" textlink="">
      <xdr:nvSpPr>
        <xdr:cNvPr id="343" name="楕円 342"/>
        <xdr:cNvSpPr/>
      </xdr:nvSpPr>
      <xdr:spPr>
        <a:xfrm>
          <a:off x="16129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45011</xdr:rowOff>
    </xdr:from>
    <xdr:ext cx="736600" cy="259045"/>
    <xdr:sp macro="" textlink="">
      <xdr:nvSpPr>
        <xdr:cNvPr id="344" name="テキスト ボックス 343"/>
        <xdr:cNvSpPr txBox="1"/>
      </xdr:nvSpPr>
      <xdr:spPr>
        <a:xfrm>
          <a:off x="15798800" y="9989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96641</xdr:rowOff>
    </xdr:from>
    <xdr:to>
      <xdr:col>73</xdr:col>
      <xdr:colOff>44450</xdr:colOff>
      <xdr:row>60</xdr:row>
      <xdr:rowOff>26791</xdr:rowOff>
    </xdr:to>
    <xdr:sp macro="" textlink="">
      <xdr:nvSpPr>
        <xdr:cNvPr id="345" name="楕円 344"/>
        <xdr:cNvSpPr/>
      </xdr:nvSpPr>
      <xdr:spPr>
        <a:xfrm>
          <a:off x="15240000" y="1021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36968</xdr:rowOff>
    </xdr:from>
    <xdr:ext cx="762000" cy="259045"/>
    <xdr:sp macro="" textlink="">
      <xdr:nvSpPr>
        <xdr:cNvPr id="346" name="テキスト ボックス 345"/>
        <xdr:cNvSpPr txBox="1"/>
      </xdr:nvSpPr>
      <xdr:spPr>
        <a:xfrm>
          <a:off x="14909800" y="9981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85151</xdr:rowOff>
    </xdr:from>
    <xdr:to>
      <xdr:col>68</xdr:col>
      <xdr:colOff>203200</xdr:colOff>
      <xdr:row>60</xdr:row>
      <xdr:rowOff>15301</xdr:rowOff>
    </xdr:to>
    <xdr:sp macro="" textlink="">
      <xdr:nvSpPr>
        <xdr:cNvPr id="347" name="楕円 346"/>
        <xdr:cNvSpPr/>
      </xdr:nvSpPr>
      <xdr:spPr>
        <a:xfrm>
          <a:off x="14351000" y="1020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25478</xdr:rowOff>
    </xdr:from>
    <xdr:ext cx="762000" cy="259045"/>
    <xdr:sp macro="" textlink="">
      <xdr:nvSpPr>
        <xdr:cNvPr id="348" name="テキスト ボックス 347"/>
        <xdr:cNvSpPr txBox="1"/>
      </xdr:nvSpPr>
      <xdr:spPr>
        <a:xfrm>
          <a:off x="14020800" y="9969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104684</xdr:rowOff>
    </xdr:from>
    <xdr:to>
      <xdr:col>64</xdr:col>
      <xdr:colOff>152400</xdr:colOff>
      <xdr:row>60</xdr:row>
      <xdr:rowOff>34834</xdr:rowOff>
    </xdr:to>
    <xdr:sp macro="" textlink="">
      <xdr:nvSpPr>
        <xdr:cNvPr id="349" name="楕円 348"/>
        <xdr:cNvSpPr/>
      </xdr:nvSpPr>
      <xdr:spPr>
        <a:xfrm>
          <a:off x="13462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45011</xdr:rowOff>
    </xdr:from>
    <xdr:ext cx="762000" cy="259045"/>
    <xdr:sp macro="" textlink="">
      <xdr:nvSpPr>
        <xdr:cNvPr id="350" name="テキスト ボックス 349"/>
        <xdr:cNvSpPr txBox="1"/>
      </xdr:nvSpPr>
      <xdr:spPr>
        <a:xfrm>
          <a:off x="13131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市民交流施設等の整備に係る市債の償還等に伴い、実質公債費比率が増加した。今後は、ごみ処理施設の更新による組合債の元利償還金に対する負担が見込まれるため、市債の発行抑制等により適正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2419</xdr:rowOff>
    </xdr:from>
    <xdr:to>
      <xdr:col>81</xdr:col>
      <xdr:colOff>44450</xdr:colOff>
      <xdr:row>42</xdr:row>
      <xdr:rowOff>117324</xdr:rowOff>
    </xdr:to>
    <xdr:cxnSp macro="">
      <xdr:nvCxnSpPr>
        <xdr:cNvPr id="386" name="直線コネクタ 385"/>
        <xdr:cNvCxnSpPr/>
      </xdr:nvCxnSpPr>
      <xdr:spPr>
        <a:xfrm>
          <a:off x="16179800" y="7203319"/>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93435</xdr:rowOff>
    </xdr:from>
    <xdr:to>
      <xdr:col>77</xdr:col>
      <xdr:colOff>44450</xdr:colOff>
      <xdr:row>42</xdr:row>
      <xdr:rowOff>2419</xdr:rowOff>
    </xdr:to>
    <xdr:cxnSp macro="">
      <xdr:nvCxnSpPr>
        <xdr:cNvPr id="389" name="直線コネクタ 388"/>
        <xdr:cNvCxnSpPr/>
      </xdr:nvCxnSpPr>
      <xdr:spPr>
        <a:xfrm>
          <a:off x="15290800" y="712288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70455</xdr:rowOff>
    </xdr:from>
    <xdr:to>
      <xdr:col>72</xdr:col>
      <xdr:colOff>203200</xdr:colOff>
      <xdr:row>41</xdr:row>
      <xdr:rowOff>93435</xdr:rowOff>
    </xdr:to>
    <xdr:cxnSp macro="">
      <xdr:nvCxnSpPr>
        <xdr:cNvPr id="392" name="直線コネクタ 391"/>
        <xdr:cNvCxnSpPr/>
      </xdr:nvCxnSpPr>
      <xdr:spPr>
        <a:xfrm>
          <a:off x="14401800" y="709990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70455</xdr:rowOff>
    </xdr:from>
    <xdr:to>
      <xdr:col>68</xdr:col>
      <xdr:colOff>152400</xdr:colOff>
      <xdr:row>41</xdr:row>
      <xdr:rowOff>116417</xdr:rowOff>
    </xdr:to>
    <xdr:cxnSp macro="">
      <xdr:nvCxnSpPr>
        <xdr:cNvPr id="395" name="直線コネクタ 394"/>
        <xdr:cNvCxnSpPr/>
      </xdr:nvCxnSpPr>
      <xdr:spPr>
        <a:xfrm flipV="1">
          <a:off x="13512800" y="709990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66524</xdr:rowOff>
    </xdr:from>
    <xdr:to>
      <xdr:col>81</xdr:col>
      <xdr:colOff>95250</xdr:colOff>
      <xdr:row>42</xdr:row>
      <xdr:rowOff>168124</xdr:rowOff>
    </xdr:to>
    <xdr:sp macro="" textlink="">
      <xdr:nvSpPr>
        <xdr:cNvPr id="405" name="楕円 404"/>
        <xdr:cNvSpPr/>
      </xdr:nvSpPr>
      <xdr:spPr>
        <a:xfrm>
          <a:off x="169672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38601</xdr:rowOff>
    </xdr:from>
    <xdr:ext cx="762000" cy="259045"/>
    <xdr:sp macro="" textlink="">
      <xdr:nvSpPr>
        <xdr:cNvPr id="406" name="公債費負担の状況該当値テキスト"/>
        <xdr:cNvSpPr txBox="1"/>
      </xdr:nvSpPr>
      <xdr:spPr>
        <a:xfrm>
          <a:off x="17106900" y="723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123069</xdr:rowOff>
    </xdr:from>
    <xdr:to>
      <xdr:col>77</xdr:col>
      <xdr:colOff>95250</xdr:colOff>
      <xdr:row>42</xdr:row>
      <xdr:rowOff>53219</xdr:rowOff>
    </xdr:to>
    <xdr:sp macro="" textlink="">
      <xdr:nvSpPr>
        <xdr:cNvPr id="407" name="楕円 406"/>
        <xdr:cNvSpPr/>
      </xdr:nvSpPr>
      <xdr:spPr>
        <a:xfrm>
          <a:off x="16129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37996</xdr:rowOff>
    </xdr:from>
    <xdr:ext cx="736600" cy="259045"/>
    <xdr:sp macro="" textlink="">
      <xdr:nvSpPr>
        <xdr:cNvPr id="408" name="テキスト ボックス 407"/>
        <xdr:cNvSpPr txBox="1"/>
      </xdr:nvSpPr>
      <xdr:spPr>
        <a:xfrm>
          <a:off x="15798800" y="723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42635</xdr:rowOff>
    </xdr:from>
    <xdr:to>
      <xdr:col>73</xdr:col>
      <xdr:colOff>44450</xdr:colOff>
      <xdr:row>41</xdr:row>
      <xdr:rowOff>144235</xdr:rowOff>
    </xdr:to>
    <xdr:sp macro="" textlink="">
      <xdr:nvSpPr>
        <xdr:cNvPr id="409" name="楕円 408"/>
        <xdr:cNvSpPr/>
      </xdr:nvSpPr>
      <xdr:spPr>
        <a:xfrm>
          <a:off x="15240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129012</xdr:rowOff>
    </xdr:from>
    <xdr:ext cx="762000" cy="259045"/>
    <xdr:sp macro="" textlink="">
      <xdr:nvSpPr>
        <xdr:cNvPr id="410" name="テキスト ボックス 409"/>
        <xdr:cNvSpPr txBox="1"/>
      </xdr:nvSpPr>
      <xdr:spPr>
        <a:xfrm>
          <a:off x="14909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19655</xdr:rowOff>
    </xdr:from>
    <xdr:to>
      <xdr:col>68</xdr:col>
      <xdr:colOff>203200</xdr:colOff>
      <xdr:row>41</xdr:row>
      <xdr:rowOff>121255</xdr:rowOff>
    </xdr:to>
    <xdr:sp macro="" textlink="">
      <xdr:nvSpPr>
        <xdr:cNvPr id="411" name="楕円 410"/>
        <xdr:cNvSpPr/>
      </xdr:nvSpPr>
      <xdr:spPr>
        <a:xfrm>
          <a:off x="14351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131432</xdr:rowOff>
    </xdr:from>
    <xdr:ext cx="762000" cy="259045"/>
    <xdr:sp macro="" textlink="">
      <xdr:nvSpPr>
        <xdr:cNvPr id="412" name="テキスト ボックス 411"/>
        <xdr:cNvSpPr txBox="1"/>
      </xdr:nvSpPr>
      <xdr:spPr>
        <a:xfrm>
          <a:off x="14020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3" name="楕円 412"/>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14" name="テキスト ボックス 413"/>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及び公営企業債等繰入見込額の減少等により、将来負担比率は発生していない。一方で、今後はごみ処理施設の更新による組合債の元利償還金に対する負担が見込まれるため、事業実施の適正化を図り、財政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64795</xdr:rowOff>
    </xdr:from>
    <xdr:to>
      <xdr:col>77</xdr:col>
      <xdr:colOff>44450</xdr:colOff>
      <xdr:row>14</xdr:row>
      <xdr:rowOff>115951</xdr:rowOff>
    </xdr:to>
    <xdr:cxnSp macro="">
      <xdr:nvCxnSpPr>
        <xdr:cNvPr id="446" name="直線コネクタ 445"/>
        <xdr:cNvCxnSpPr/>
      </xdr:nvCxnSpPr>
      <xdr:spPr>
        <a:xfrm flipV="1">
          <a:off x="15290800" y="2465095"/>
          <a:ext cx="889000" cy="5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7" name="将来負担の状況平均値テキスト"/>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115951</xdr:rowOff>
    </xdr:from>
    <xdr:to>
      <xdr:col>72</xdr:col>
      <xdr:colOff>203200</xdr:colOff>
      <xdr:row>14</xdr:row>
      <xdr:rowOff>151663</xdr:rowOff>
    </xdr:to>
    <xdr:cxnSp macro="">
      <xdr:nvCxnSpPr>
        <xdr:cNvPr id="449" name="直線コネクタ 448"/>
        <xdr:cNvCxnSpPr/>
      </xdr:nvCxnSpPr>
      <xdr:spPr>
        <a:xfrm flipV="1">
          <a:off x="14401800" y="2516251"/>
          <a:ext cx="889000" cy="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171315</xdr:rowOff>
    </xdr:from>
    <xdr:ext cx="736600" cy="259045"/>
    <xdr:sp macro="" textlink="">
      <xdr:nvSpPr>
        <xdr:cNvPr id="451" name="テキスト ボックス 450"/>
        <xdr:cNvSpPr txBox="1"/>
      </xdr:nvSpPr>
      <xdr:spPr>
        <a:xfrm>
          <a:off x="15798800" y="2571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2" name="フローチャート: 判断 451"/>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37507</xdr:rowOff>
    </xdr:from>
    <xdr:ext cx="762000" cy="259045"/>
    <xdr:sp macro="" textlink="">
      <xdr:nvSpPr>
        <xdr:cNvPr id="453" name="テキスト ボックス 452"/>
        <xdr:cNvSpPr txBox="1"/>
      </xdr:nvSpPr>
      <xdr:spPr>
        <a:xfrm>
          <a:off x="14909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4" name="フローチャート: 判断 453"/>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94937</xdr:rowOff>
    </xdr:from>
    <xdr:ext cx="762000" cy="259045"/>
    <xdr:sp macro="" textlink="">
      <xdr:nvSpPr>
        <xdr:cNvPr id="455" name="テキスト ボックス 454"/>
        <xdr:cNvSpPr txBox="1"/>
      </xdr:nvSpPr>
      <xdr:spPr>
        <a:xfrm>
          <a:off x="14020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6" name="フローチャート: 判断 455"/>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7" name="テキスト ボックス 456"/>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13995</xdr:rowOff>
    </xdr:from>
    <xdr:to>
      <xdr:col>77</xdr:col>
      <xdr:colOff>95250</xdr:colOff>
      <xdr:row>14</xdr:row>
      <xdr:rowOff>115595</xdr:rowOff>
    </xdr:to>
    <xdr:sp macro="" textlink="">
      <xdr:nvSpPr>
        <xdr:cNvPr id="463" name="楕円 462"/>
        <xdr:cNvSpPr/>
      </xdr:nvSpPr>
      <xdr:spPr>
        <a:xfrm>
          <a:off x="16129000" y="241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125772</xdr:rowOff>
    </xdr:from>
    <xdr:ext cx="736600" cy="259045"/>
    <xdr:sp macro="" textlink="">
      <xdr:nvSpPr>
        <xdr:cNvPr id="464" name="テキスト ボックス 463"/>
        <xdr:cNvSpPr txBox="1"/>
      </xdr:nvSpPr>
      <xdr:spPr>
        <a:xfrm>
          <a:off x="15798800" y="2183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65151</xdr:rowOff>
    </xdr:from>
    <xdr:to>
      <xdr:col>73</xdr:col>
      <xdr:colOff>44450</xdr:colOff>
      <xdr:row>14</xdr:row>
      <xdr:rowOff>166751</xdr:rowOff>
    </xdr:to>
    <xdr:sp macro="" textlink="">
      <xdr:nvSpPr>
        <xdr:cNvPr id="465" name="楕円 464"/>
        <xdr:cNvSpPr/>
      </xdr:nvSpPr>
      <xdr:spPr>
        <a:xfrm>
          <a:off x="15240000" y="24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5478</xdr:rowOff>
    </xdr:from>
    <xdr:ext cx="762000" cy="259045"/>
    <xdr:sp macro="" textlink="">
      <xdr:nvSpPr>
        <xdr:cNvPr id="466" name="テキスト ボックス 465"/>
        <xdr:cNvSpPr txBox="1"/>
      </xdr:nvSpPr>
      <xdr:spPr>
        <a:xfrm>
          <a:off x="14909800" y="223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100863</xdr:rowOff>
    </xdr:from>
    <xdr:to>
      <xdr:col>68</xdr:col>
      <xdr:colOff>203200</xdr:colOff>
      <xdr:row>15</xdr:row>
      <xdr:rowOff>31013</xdr:rowOff>
    </xdr:to>
    <xdr:sp macro="" textlink="">
      <xdr:nvSpPr>
        <xdr:cNvPr id="467" name="楕円 466"/>
        <xdr:cNvSpPr/>
      </xdr:nvSpPr>
      <xdr:spPr>
        <a:xfrm>
          <a:off x="14351000" y="250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41190</xdr:rowOff>
    </xdr:from>
    <xdr:ext cx="762000" cy="259045"/>
    <xdr:sp macro="" textlink="">
      <xdr:nvSpPr>
        <xdr:cNvPr id="468" name="テキスト ボックス 467"/>
        <xdr:cNvSpPr txBox="1"/>
      </xdr:nvSpPr>
      <xdr:spPr>
        <a:xfrm>
          <a:off x="14020800" y="227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38,185
37,465
132.44
22,131,782
21,885,729
210,487
11,854,934
20,482,647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人件費に係る経常収支比率は、ごみ処理業務・消防業務を一部事務組合として広域で行っているため、類似団体と比較すると、低くなっている。今後も定員管理と併せ、人件費の適正管理に努める。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69850</xdr:rowOff>
    </xdr:to>
    <xdr:cxnSp macro="">
      <xdr:nvCxnSpPr>
        <xdr:cNvPr id="65" name="直線コネクタ 64"/>
        <xdr:cNvCxnSpPr/>
      </xdr:nvCxnSpPr>
      <xdr:spPr>
        <a:xfrm flipV="1">
          <a:off x="4826000" y="5765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6" name="人件費最小値テキスト"/>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7" name="直線コネクタ 66"/>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8" name="人件費最大値テキスト"/>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9" name="直線コネクタ 68"/>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136525</xdr:rowOff>
    </xdr:from>
    <xdr:to>
      <xdr:col>24</xdr:col>
      <xdr:colOff>25400</xdr:colOff>
      <xdr:row>33</xdr:row>
      <xdr:rowOff>155575</xdr:rowOff>
    </xdr:to>
    <xdr:cxnSp macro="">
      <xdr:nvCxnSpPr>
        <xdr:cNvPr id="70" name="直線コネクタ 69"/>
        <xdr:cNvCxnSpPr/>
      </xdr:nvCxnSpPr>
      <xdr:spPr>
        <a:xfrm>
          <a:off x="3987800" y="57943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38752</xdr:rowOff>
    </xdr:from>
    <xdr:ext cx="762000" cy="259045"/>
    <xdr:sp macro="" textlink="">
      <xdr:nvSpPr>
        <xdr:cNvPr id="71" name="人件費平均値テキスト"/>
        <xdr:cNvSpPr txBox="1"/>
      </xdr:nvSpPr>
      <xdr:spPr>
        <a:xfrm>
          <a:off x="4914900" y="6382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66675</xdr:rowOff>
    </xdr:from>
    <xdr:to>
      <xdr:col>24</xdr:col>
      <xdr:colOff>76200</xdr:colOff>
      <xdr:row>37</xdr:row>
      <xdr:rowOff>168275</xdr:rowOff>
    </xdr:to>
    <xdr:sp macro="" textlink="">
      <xdr:nvSpPr>
        <xdr:cNvPr id="72" name="フローチャート: 判断 71"/>
        <xdr:cNvSpPr/>
      </xdr:nvSpPr>
      <xdr:spPr>
        <a:xfrm>
          <a:off x="47752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136525</xdr:rowOff>
    </xdr:from>
    <xdr:to>
      <xdr:col>19</xdr:col>
      <xdr:colOff>187325</xdr:colOff>
      <xdr:row>33</xdr:row>
      <xdr:rowOff>136525</xdr:rowOff>
    </xdr:to>
    <xdr:cxnSp macro="">
      <xdr:nvCxnSpPr>
        <xdr:cNvPr id="73" name="直線コネクタ 72"/>
        <xdr:cNvCxnSpPr/>
      </xdr:nvCxnSpPr>
      <xdr:spPr>
        <a:xfrm>
          <a:off x="3098800" y="57943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38100</xdr:rowOff>
    </xdr:from>
    <xdr:to>
      <xdr:col>20</xdr:col>
      <xdr:colOff>38100</xdr:colOff>
      <xdr:row>37</xdr:row>
      <xdr:rowOff>139700</xdr:rowOff>
    </xdr:to>
    <xdr:sp macro="" textlink="">
      <xdr:nvSpPr>
        <xdr:cNvPr id="74" name="フローチャート: 判断 73"/>
        <xdr:cNvSpPr/>
      </xdr:nvSpPr>
      <xdr:spPr>
        <a:xfrm>
          <a:off x="3937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124477</xdr:rowOff>
    </xdr:from>
    <xdr:ext cx="736600" cy="259045"/>
    <xdr:sp macro="" textlink="">
      <xdr:nvSpPr>
        <xdr:cNvPr id="75" name="テキスト ボックス 74"/>
        <xdr:cNvSpPr txBox="1"/>
      </xdr:nvSpPr>
      <xdr:spPr>
        <a:xfrm>
          <a:off x="3606800" y="646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136525</xdr:rowOff>
    </xdr:from>
    <xdr:to>
      <xdr:col>15</xdr:col>
      <xdr:colOff>98425</xdr:colOff>
      <xdr:row>34</xdr:row>
      <xdr:rowOff>41275</xdr:rowOff>
    </xdr:to>
    <xdr:cxnSp macro="">
      <xdr:nvCxnSpPr>
        <xdr:cNvPr id="76" name="直線コネクタ 75"/>
        <xdr:cNvCxnSpPr/>
      </xdr:nvCxnSpPr>
      <xdr:spPr>
        <a:xfrm flipV="1">
          <a:off x="2209800" y="57943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142875</xdr:rowOff>
    </xdr:from>
    <xdr:to>
      <xdr:col>15</xdr:col>
      <xdr:colOff>149225</xdr:colOff>
      <xdr:row>37</xdr:row>
      <xdr:rowOff>73025</xdr:rowOff>
    </xdr:to>
    <xdr:sp macro="" textlink="">
      <xdr:nvSpPr>
        <xdr:cNvPr id="77" name="フローチャート: 判断 76"/>
        <xdr:cNvSpPr/>
      </xdr:nvSpPr>
      <xdr:spPr>
        <a:xfrm>
          <a:off x="30480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57802</xdr:rowOff>
    </xdr:from>
    <xdr:ext cx="762000" cy="259045"/>
    <xdr:sp macro="" textlink="">
      <xdr:nvSpPr>
        <xdr:cNvPr id="78" name="テキスト ボックス 77"/>
        <xdr:cNvSpPr txBox="1"/>
      </xdr:nvSpPr>
      <xdr:spPr>
        <a:xfrm>
          <a:off x="2717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31750</xdr:rowOff>
    </xdr:from>
    <xdr:to>
      <xdr:col>11</xdr:col>
      <xdr:colOff>9525</xdr:colOff>
      <xdr:row>34</xdr:row>
      <xdr:rowOff>41275</xdr:rowOff>
    </xdr:to>
    <xdr:cxnSp macro="">
      <xdr:nvCxnSpPr>
        <xdr:cNvPr id="79" name="直線コネクタ 78"/>
        <xdr:cNvCxnSpPr/>
      </xdr:nvCxnSpPr>
      <xdr:spPr>
        <a:xfrm>
          <a:off x="1320800" y="568960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66675</xdr:rowOff>
    </xdr:from>
    <xdr:to>
      <xdr:col>11</xdr:col>
      <xdr:colOff>60325</xdr:colOff>
      <xdr:row>37</xdr:row>
      <xdr:rowOff>168275</xdr:rowOff>
    </xdr:to>
    <xdr:sp macro="" textlink="">
      <xdr:nvSpPr>
        <xdr:cNvPr id="80" name="フローチャート: 判断 79"/>
        <xdr:cNvSpPr/>
      </xdr:nvSpPr>
      <xdr:spPr>
        <a:xfrm>
          <a:off x="21590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153052</xdr:rowOff>
    </xdr:from>
    <xdr:ext cx="762000" cy="259045"/>
    <xdr:sp macro="" textlink="">
      <xdr:nvSpPr>
        <xdr:cNvPr id="81" name="テキスト ボックス 80"/>
        <xdr:cNvSpPr txBox="1"/>
      </xdr:nvSpPr>
      <xdr:spPr>
        <a:xfrm>
          <a:off x="1828800" y="649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28575</xdr:rowOff>
    </xdr:from>
    <xdr:to>
      <xdr:col>6</xdr:col>
      <xdr:colOff>171450</xdr:colOff>
      <xdr:row>36</xdr:row>
      <xdr:rowOff>130175</xdr:rowOff>
    </xdr:to>
    <xdr:sp macro="" textlink="">
      <xdr:nvSpPr>
        <xdr:cNvPr id="82" name="フローチャート: 判断 81"/>
        <xdr:cNvSpPr/>
      </xdr:nvSpPr>
      <xdr:spPr>
        <a:xfrm>
          <a:off x="1270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114952</xdr:rowOff>
    </xdr:from>
    <xdr:ext cx="762000" cy="259045"/>
    <xdr:sp macro="" textlink="">
      <xdr:nvSpPr>
        <xdr:cNvPr id="83" name="テキスト ボックス 82"/>
        <xdr:cNvSpPr txBox="1"/>
      </xdr:nvSpPr>
      <xdr:spPr>
        <a:xfrm>
          <a:off x="939800" y="628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104775</xdr:rowOff>
    </xdr:from>
    <xdr:to>
      <xdr:col>24</xdr:col>
      <xdr:colOff>76200</xdr:colOff>
      <xdr:row>34</xdr:row>
      <xdr:rowOff>34925</xdr:rowOff>
    </xdr:to>
    <xdr:sp macro="" textlink="">
      <xdr:nvSpPr>
        <xdr:cNvPr id="89" name="楕円 88"/>
        <xdr:cNvSpPr/>
      </xdr:nvSpPr>
      <xdr:spPr>
        <a:xfrm>
          <a:off x="4775200" y="57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13352</xdr:rowOff>
    </xdr:from>
    <xdr:ext cx="762000" cy="259045"/>
    <xdr:sp macro="" textlink="">
      <xdr:nvSpPr>
        <xdr:cNvPr id="90" name="人件費該当値テキスト"/>
        <xdr:cNvSpPr txBox="1"/>
      </xdr:nvSpPr>
      <xdr:spPr>
        <a:xfrm>
          <a:off x="4914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85725</xdr:rowOff>
    </xdr:from>
    <xdr:to>
      <xdr:col>20</xdr:col>
      <xdr:colOff>38100</xdr:colOff>
      <xdr:row>34</xdr:row>
      <xdr:rowOff>15875</xdr:rowOff>
    </xdr:to>
    <xdr:sp macro="" textlink="">
      <xdr:nvSpPr>
        <xdr:cNvPr id="91" name="楕円 90"/>
        <xdr:cNvSpPr/>
      </xdr:nvSpPr>
      <xdr:spPr>
        <a:xfrm>
          <a:off x="3937000" y="574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26052</xdr:rowOff>
    </xdr:from>
    <xdr:ext cx="736600" cy="259045"/>
    <xdr:sp macro="" textlink="">
      <xdr:nvSpPr>
        <xdr:cNvPr id="92" name="テキスト ボックス 91"/>
        <xdr:cNvSpPr txBox="1"/>
      </xdr:nvSpPr>
      <xdr:spPr>
        <a:xfrm>
          <a:off x="3606800" y="5512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85725</xdr:rowOff>
    </xdr:from>
    <xdr:to>
      <xdr:col>15</xdr:col>
      <xdr:colOff>149225</xdr:colOff>
      <xdr:row>34</xdr:row>
      <xdr:rowOff>15875</xdr:rowOff>
    </xdr:to>
    <xdr:sp macro="" textlink="">
      <xdr:nvSpPr>
        <xdr:cNvPr id="93" name="楕円 92"/>
        <xdr:cNvSpPr/>
      </xdr:nvSpPr>
      <xdr:spPr>
        <a:xfrm>
          <a:off x="3048000" y="574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26052</xdr:rowOff>
    </xdr:from>
    <xdr:ext cx="762000" cy="259045"/>
    <xdr:sp macro="" textlink="">
      <xdr:nvSpPr>
        <xdr:cNvPr id="94" name="テキスト ボックス 93"/>
        <xdr:cNvSpPr txBox="1"/>
      </xdr:nvSpPr>
      <xdr:spPr>
        <a:xfrm>
          <a:off x="2717800" y="551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161925</xdr:rowOff>
    </xdr:from>
    <xdr:to>
      <xdr:col>11</xdr:col>
      <xdr:colOff>60325</xdr:colOff>
      <xdr:row>34</xdr:row>
      <xdr:rowOff>92075</xdr:rowOff>
    </xdr:to>
    <xdr:sp macro="" textlink="">
      <xdr:nvSpPr>
        <xdr:cNvPr id="95" name="楕円 94"/>
        <xdr:cNvSpPr/>
      </xdr:nvSpPr>
      <xdr:spPr>
        <a:xfrm>
          <a:off x="2159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102252</xdr:rowOff>
    </xdr:from>
    <xdr:ext cx="762000" cy="259045"/>
    <xdr:sp macro="" textlink="">
      <xdr:nvSpPr>
        <xdr:cNvPr id="96" name="テキスト ボックス 95"/>
        <xdr:cNvSpPr txBox="1"/>
      </xdr:nvSpPr>
      <xdr:spPr>
        <a:xfrm>
          <a:off x="1828800" y="558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152400</xdr:rowOff>
    </xdr:from>
    <xdr:to>
      <xdr:col>6</xdr:col>
      <xdr:colOff>171450</xdr:colOff>
      <xdr:row>33</xdr:row>
      <xdr:rowOff>82550</xdr:rowOff>
    </xdr:to>
    <xdr:sp macro="" textlink="">
      <xdr:nvSpPr>
        <xdr:cNvPr id="97" name="楕円 96"/>
        <xdr:cNvSpPr/>
      </xdr:nvSpPr>
      <xdr:spPr>
        <a:xfrm>
          <a:off x="1270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92727</xdr:rowOff>
    </xdr:from>
    <xdr:ext cx="762000" cy="259045"/>
    <xdr:sp macro="" textlink="">
      <xdr:nvSpPr>
        <xdr:cNvPr id="98" name="テキスト ボックス 97"/>
        <xdr:cNvSpPr txBox="1"/>
      </xdr:nvSpPr>
      <xdr:spPr>
        <a:xfrm>
          <a:off x="939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ポイント増加したが、類似団体平均と比較すると低い水準にあり、良好といえる。引き続き適正な執行管理に努める。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6" name="直線コネクタ 125"/>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7"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8" name="直線コネクタ 127"/>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9" name="物件費最大値テキスト"/>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30" name="直線コネクタ 129"/>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15</xdr:row>
      <xdr:rowOff>1270</xdr:rowOff>
    </xdr:to>
    <xdr:cxnSp macro="">
      <xdr:nvCxnSpPr>
        <xdr:cNvPr id="131" name="直線コネクタ 130"/>
        <xdr:cNvCxnSpPr/>
      </xdr:nvCxnSpPr>
      <xdr:spPr>
        <a:xfrm>
          <a:off x="15671800" y="2565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2" name="物件費平均値テキスト"/>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3" name="フローチャート: 判断 132"/>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14</xdr:row>
      <xdr:rowOff>165100</xdr:rowOff>
    </xdr:to>
    <xdr:cxnSp macro="">
      <xdr:nvCxnSpPr>
        <xdr:cNvPr id="134" name="直線コネクタ 133"/>
        <xdr:cNvCxnSpPr/>
      </xdr:nvCxnSpPr>
      <xdr:spPr>
        <a:xfrm>
          <a:off x="14782800" y="2489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5" name="フローチャート: 判断 134"/>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6" name="テキスト ボックス 135"/>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123190</xdr:rowOff>
    </xdr:from>
    <xdr:to>
      <xdr:col>73</xdr:col>
      <xdr:colOff>180975</xdr:colOff>
      <xdr:row>14</xdr:row>
      <xdr:rowOff>88900</xdr:rowOff>
    </xdr:to>
    <xdr:cxnSp macro="">
      <xdr:nvCxnSpPr>
        <xdr:cNvPr id="137" name="直線コネクタ 136"/>
        <xdr:cNvCxnSpPr/>
      </xdr:nvCxnSpPr>
      <xdr:spPr>
        <a:xfrm>
          <a:off x="13893800" y="23520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8" name="フローチャート: 判断 137"/>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9" name="テキスト ボックス 138"/>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123190</xdr:rowOff>
    </xdr:from>
    <xdr:to>
      <xdr:col>69</xdr:col>
      <xdr:colOff>92075</xdr:colOff>
      <xdr:row>14</xdr:row>
      <xdr:rowOff>104140</xdr:rowOff>
    </xdr:to>
    <xdr:cxnSp macro="">
      <xdr:nvCxnSpPr>
        <xdr:cNvPr id="140" name="直線コネクタ 139"/>
        <xdr:cNvCxnSpPr/>
      </xdr:nvCxnSpPr>
      <xdr:spPr>
        <a:xfrm flipV="1">
          <a:off x="13004800" y="23520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41" name="フローチャート: 判断 140"/>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2" name="テキスト ボックス 141"/>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3" name="フローチャート: 判断 142"/>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4" name="テキスト ボックス 143"/>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50" name="楕円 149"/>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138447</xdr:rowOff>
    </xdr:from>
    <xdr:ext cx="762000" cy="259045"/>
    <xdr:sp macro="" textlink="">
      <xdr:nvSpPr>
        <xdr:cNvPr id="151" name="物件費該当値テキスト"/>
        <xdr:cNvSpPr txBox="1"/>
      </xdr:nvSpPr>
      <xdr:spPr>
        <a:xfrm>
          <a:off x="165989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52" name="楕円 151"/>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53" name="テキスト ボックス 152"/>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38100</xdr:rowOff>
    </xdr:from>
    <xdr:to>
      <xdr:col>74</xdr:col>
      <xdr:colOff>31750</xdr:colOff>
      <xdr:row>14</xdr:row>
      <xdr:rowOff>139700</xdr:rowOff>
    </xdr:to>
    <xdr:sp macro="" textlink="">
      <xdr:nvSpPr>
        <xdr:cNvPr id="154" name="楕円 153"/>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149877</xdr:rowOff>
    </xdr:from>
    <xdr:ext cx="762000" cy="259045"/>
    <xdr:sp macro="" textlink="">
      <xdr:nvSpPr>
        <xdr:cNvPr id="155" name="テキスト ボックス 154"/>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72390</xdr:rowOff>
    </xdr:from>
    <xdr:to>
      <xdr:col>69</xdr:col>
      <xdr:colOff>142875</xdr:colOff>
      <xdr:row>14</xdr:row>
      <xdr:rowOff>2540</xdr:rowOff>
    </xdr:to>
    <xdr:sp macro="" textlink="">
      <xdr:nvSpPr>
        <xdr:cNvPr id="156" name="楕円 155"/>
        <xdr:cNvSpPr/>
      </xdr:nvSpPr>
      <xdr:spPr>
        <a:xfrm>
          <a:off x="13843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12717</xdr:rowOff>
    </xdr:from>
    <xdr:ext cx="762000" cy="259045"/>
    <xdr:sp macro="" textlink="">
      <xdr:nvSpPr>
        <xdr:cNvPr id="157" name="テキスト ボックス 156"/>
        <xdr:cNvSpPr txBox="1"/>
      </xdr:nvSpPr>
      <xdr:spPr>
        <a:xfrm>
          <a:off x="13512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53340</xdr:rowOff>
    </xdr:from>
    <xdr:to>
      <xdr:col>65</xdr:col>
      <xdr:colOff>53975</xdr:colOff>
      <xdr:row>14</xdr:row>
      <xdr:rowOff>154940</xdr:rowOff>
    </xdr:to>
    <xdr:sp macro="" textlink="">
      <xdr:nvSpPr>
        <xdr:cNvPr id="158" name="楕円 157"/>
        <xdr:cNvSpPr/>
      </xdr:nvSpPr>
      <xdr:spPr>
        <a:xfrm>
          <a:off x="12954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165117</xdr:rowOff>
    </xdr:from>
    <xdr:ext cx="762000" cy="259045"/>
    <xdr:sp macro="" textlink="">
      <xdr:nvSpPr>
        <xdr:cNvPr id="159" name="テキスト ボックス 158"/>
        <xdr:cNvSpPr txBox="1"/>
      </xdr:nvSpPr>
      <xdr:spPr>
        <a:xfrm>
          <a:off x="12623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ポイント下回った。今後は高齢化等に伴い、上昇傾向で推移する見込みである。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9" name="直線コネクタ 188"/>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90"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91" name="直線コネクタ 190"/>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2" name="扶助費最大値テキスト"/>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3" name="直線コネクタ 192"/>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1815</xdr:rowOff>
    </xdr:from>
    <xdr:to>
      <xdr:col>24</xdr:col>
      <xdr:colOff>25400</xdr:colOff>
      <xdr:row>56</xdr:row>
      <xdr:rowOff>45357</xdr:rowOff>
    </xdr:to>
    <xdr:cxnSp macro="">
      <xdr:nvCxnSpPr>
        <xdr:cNvPr id="194" name="直線コネクタ 193"/>
        <xdr:cNvCxnSpPr/>
      </xdr:nvCxnSpPr>
      <xdr:spPr>
        <a:xfrm flipV="1">
          <a:off x="3987800" y="96030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5"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6" name="フローチャート: 判断 195"/>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1815</xdr:rowOff>
    </xdr:from>
    <xdr:to>
      <xdr:col>19</xdr:col>
      <xdr:colOff>187325</xdr:colOff>
      <xdr:row>56</xdr:row>
      <xdr:rowOff>45357</xdr:rowOff>
    </xdr:to>
    <xdr:cxnSp macro="">
      <xdr:nvCxnSpPr>
        <xdr:cNvPr id="197" name="直線コネクタ 196"/>
        <xdr:cNvCxnSpPr/>
      </xdr:nvCxnSpPr>
      <xdr:spPr>
        <a:xfrm>
          <a:off x="3098800" y="9603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8" name="フローチャート: 判断 197"/>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9" name="テキスト ボックス 198"/>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1815</xdr:rowOff>
    </xdr:from>
    <xdr:to>
      <xdr:col>15</xdr:col>
      <xdr:colOff>98425</xdr:colOff>
      <xdr:row>56</xdr:row>
      <xdr:rowOff>45357</xdr:rowOff>
    </xdr:to>
    <xdr:cxnSp macro="">
      <xdr:nvCxnSpPr>
        <xdr:cNvPr id="200" name="直線コネクタ 199"/>
        <xdr:cNvCxnSpPr/>
      </xdr:nvCxnSpPr>
      <xdr:spPr>
        <a:xfrm flipV="1">
          <a:off x="2209800" y="9603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201" name="フローチャート: 判断 200"/>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2" name="テキスト ボックス 201"/>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56</xdr:row>
      <xdr:rowOff>56243</xdr:rowOff>
    </xdr:to>
    <xdr:cxnSp macro="">
      <xdr:nvCxnSpPr>
        <xdr:cNvPr id="203" name="直線コネクタ 202"/>
        <xdr:cNvCxnSpPr/>
      </xdr:nvCxnSpPr>
      <xdr:spPr>
        <a:xfrm flipV="1">
          <a:off x="1320800" y="9646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4" name="フローチャート: 判断 203"/>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5" name="テキスト ボックス 204"/>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6" name="フローチャート: 判断 205"/>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7" name="テキスト ボックス 206"/>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122465</xdr:rowOff>
    </xdr:from>
    <xdr:to>
      <xdr:col>24</xdr:col>
      <xdr:colOff>76200</xdr:colOff>
      <xdr:row>56</xdr:row>
      <xdr:rowOff>52615</xdr:rowOff>
    </xdr:to>
    <xdr:sp macro="" textlink="">
      <xdr:nvSpPr>
        <xdr:cNvPr id="213" name="楕円 212"/>
        <xdr:cNvSpPr/>
      </xdr:nvSpPr>
      <xdr:spPr>
        <a:xfrm>
          <a:off x="4775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138992</xdr:rowOff>
    </xdr:from>
    <xdr:ext cx="762000" cy="259045"/>
    <xdr:sp macro="" textlink="">
      <xdr:nvSpPr>
        <xdr:cNvPr id="214" name="扶助費該当値テキスト"/>
        <xdr:cNvSpPr txBox="1"/>
      </xdr:nvSpPr>
      <xdr:spPr>
        <a:xfrm>
          <a:off x="4914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15" name="楕円 214"/>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80934</xdr:rowOff>
    </xdr:from>
    <xdr:ext cx="736600" cy="259045"/>
    <xdr:sp macro="" textlink="">
      <xdr:nvSpPr>
        <xdr:cNvPr id="216" name="テキスト ボックス 215"/>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122465</xdr:rowOff>
    </xdr:from>
    <xdr:to>
      <xdr:col>15</xdr:col>
      <xdr:colOff>149225</xdr:colOff>
      <xdr:row>56</xdr:row>
      <xdr:rowOff>52615</xdr:rowOff>
    </xdr:to>
    <xdr:sp macro="" textlink="">
      <xdr:nvSpPr>
        <xdr:cNvPr id="217" name="楕円 216"/>
        <xdr:cNvSpPr/>
      </xdr:nvSpPr>
      <xdr:spPr>
        <a:xfrm>
          <a:off x="3048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37392</xdr:rowOff>
    </xdr:from>
    <xdr:ext cx="762000" cy="259045"/>
    <xdr:sp macro="" textlink="">
      <xdr:nvSpPr>
        <xdr:cNvPr id="218" name="テキスト ボックス 217"/>
        <xdr:cNvSpPr txBox="1"/>
      </xdr:nvSpPr>
      <xdr:spPr>
        <a:xfrm>
          <a:off x="2717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9" name="楕円 218"/>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80934</xdr:rowOff>
    </xdr:from>
    <xdr:ext cx="762000" cy="259045"/>
    <xdr:sp macro="" textlink="">
      <xdr:nvSpPr>
        <xdr:cNvPr id="220" name="テキスト ボックス 219"/>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221" name="楕円 220"/>
        <xdr:cNvSpPr/>
      </xdr:nvSpPr>
      <xdr:spPr>
        <a:xfrm>
          <a:off x="1270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222" name="テキスト ボックス 221"/>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と同水準であり、類似団体平均と同様の傾向で推移している。介護保険事業及び後期高齢者医療事業に対する繰出金については、事業の運営負担の増加が危惧されるため、医療費の抑制や徴収率の向上等に取り組み、運営の安定を図っていくとともに、事業の効率化と経費削減を図り、一般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50" name="直線コネクタ 249"/>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51" name="その他最小値テキスト"/>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2" name="直線コネクタ 251"/>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3"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4" name="直線コネクタ 253"/>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81280</xdr:rowOff>
    </xdr:to>
    <xdr:cxnSp macro="">
      <xdr:nvCxnSpPr>
        <xdr:cNvPr id="255" name="直線コネクタ 254"/>
        <xdr:cNvCxnSpPr/>
      </xdr:nvCxnSpPr>
      <xdr:spPr>
        <a:xfrm>
          <a:off x="15671800" y="9682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6" name="その他平均値テキスト"/>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7" name="フローチャート: 判断 256"/>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81280</xdr:rowOff>
    </xdr:to>
    <xdr:cxnSp macro="">
      <xdr:nvCxnSpPr>
        <xdr:cNvPr id="258" name="直線コネクタ 257"/>
        <xdr:cNvCxnSpPr/>
      </xdr:nvCxnSpPr>
      <xdr:spPr>
        <a:xfrm>
          <a:off x="14782800" y="9652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9" name="フローチャート: 判断 258"/>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60" name="テキスト ボックス 259"/>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142240</xdr:rowOff>
    </xdr:to>
    <xdr:cxnSp macro="">
      <xdr:nvCxnSpPr>
        <xdr:cNvPr id="261" name="直線コネクタ 260"/>
        <xdr:cNvCxnSpPr/>
      </xdr:nvCxnSpPr>
      <xdr:spPr>
        <a:xfrm flipV="1">
          <a:off x="13893800" y="9652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2" name="フローチャート: 判断 261"/>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3" name="テキスト ボックス 262"/>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56</xdr:row>
      <xdr:rowOff>157480</xdr:rowOff>
    </xdr:to>
    <xdr:cxnSp macro="">
      <xdr:nvCxnSpPr>
        <xdr:cNvPr id="264" name="直線コネクタ 263"/>
        <xdr:cNvCxnSpPr/>
      </xdr:nvCxnSpPr>
      <xdr:spPr>
        <a:xfrm flipV="1">
          <a:off x="13004800" y="9743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5" name="フローチャート: 判断 264"/>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6" name="テキスト ボックス 265"/>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7" name="フローチャート: 判断 266"/>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8" name="テキスト ボックス 267"/>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74" name="楕円 273"/>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2557</xdr:rowOff>
    </xdr:from>
    <xdr:ext cx="762000" cy="259045"/>
    <xdr:sp macro="" textlink="">
      <xdr:nvSpPr>
        <xdr:cNvPr id="275" name="その他該当値テキスト"/>
        <xdr:cNvSpPr txBox="1"/>
      </xdr:nvSpPr>
      <xdr:spPr>
        <a:xfrm>
          <a:off x="165989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76" name="楕円 275"/>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77" name="テキスト ボックス 276"/>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8" name="楕円 277"/>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86377</xdr:rowOff>
    </xdr:from>
    <xdr:ext cx="762000" cy="259045"/>
    <xdr:sp macro="" textlink="">
      <xdr:nvSpPr>
        <xdr:cNvPr id="279" name="テキスト ボックス 278"/>
        <xdr:cNvSpPr txBox="1"/>
      </xdr:nvSpPr>
      <xdr:spPr>
        <a:xfrm>
          <a:off x="14401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80" name="楕円 279"/>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6367</xdr:rowOff>
    </xdr:from>
    <xdr:ext cx="762000" cy="259045"/>
    <xdr:sp macro="" textlink="">
      <xdr:nvSpPr>
        <xdr:cNvPr id="281" name="テキスト ボックス 280"/>
        <xdr:cNvSpPr txBox="1"/>
      </xdr:nvSpPr>
      <xdr:spPr>
        <a:xfrm>
          <a:off x="13512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82" name="楕円 281"/>
        <xdr:cNvSpPr/>
      </xdr:nvSpPr>
      <xdr:spPr>
        <a:xfrm>
          <a:off x="12954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83" name="テキスト ボックス 282"/>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業務及び消防業務を一部事務組合が行っていること等が要因となり、補助費等に係る経常収支比率は類似団体の中でも高くなっている。今後はごみ処理施設の更新により増加する見込である。補助金の対象や制度について積極的に見直しを行うなどの改善を図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8" name="直線コネクタ 307"/>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9" name="補助費等最小値テキスト"/>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10" name="直線コネクタ 309"/>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1"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2" name="直線コネクタ 311"/>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53848</xdr:rowOff>
    </xdr:from>
    <xdr:to>
      <xdr:col>82</xdr:col>
      <xdr:colOff>107950</xdr:colOff>
      <xdr:row>40</xdr:row>
      <xdr:rowOff>67564</xdr:rowOff>
    </xdr:to>
    <xdr:cxnSp macro="">
      <xdr:nvCxnSpPr>
        <xdr:cNvPr id="313" name="直線コネクタ 312"/>
        <xdr:cNvCxnSpPr/>
      </xdr:nvCxnSpPr>
      <xdr:spPr>
        <a:xfrm flipV="1">
          <a:off x="15671800" y="69118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4" name="補助費等平均値テキスト"/>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5" name="フローチャート: 判断 314"/>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44704</xdr:rowOff>
    </xdr:from>
    <xdr:to>
      <xdr:col>78</xdr:col>
      <xdr:colOff>69850</xdr:colOff>
      <xdr:row>40</xdr:row>
      <xdr:rowOff>67564</xdr:rowOff>
    </xdr:to>
    <xdr:cxnSp macro="">
      <xdr:nvCxnSpPr>
        <xdr:cNvPr id="316" name="直線コネクタ 315"/>
        <xdr:cNvCxnSpPr/>
      </xdr:nvCxnSpPr>
      <xdr:spPr>
        <a:xfrm>
          <a:off x="14782800" y="69027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7" name="フローチャート: 判断 316"/>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8" name="テキスト ボックス 317"/>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44704</xdr:rowOff>
    </xdr:from>
    <xdr:to>
      <xdr:col>73</xdr:col>
      <xdr:colOff>180975</xdr:colOff>
      <xdr:row>40</xdr:row>
      <xdr:rowOff>154432</xdr:rowOff>
    </xdr:to>
    <xdr:cxnSp macro="">
      <xdr:nvCxnSpPr>
        <xdr:cNvPr id="319" name="直線コネクタ 318"/>
        <xdr:cNvCxnSpPr/>
      </xdr:nvCxnSpPr>
      <xdr:spPr>
        <a:xfrm flipV="1">
          <a:off x="13893800" y="69027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20" name="フローチャート: 判断 319"/>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21" name="テキスト ボックス 320"/>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154432</xdr:rowOff>
    </xdr:from>
    <xdr:to>
      <xdr:col>69</xdr:col>
      <xdr:colOff>92075</xdr:colOff>
      <xdr:row>41</xdr:row>
      <xdr:rowOff>115570</xdr:rowOff>
    </xdr:to>
    <xdr:cxnSp macro="">
      <xdr:nvCxnSpPr>
        <xdr:cNvPr id="322" name="直線コネクタ 321"/>
        <xdr:cNvCxnSpPr/>
      </xdr:nvCxnSpPr>
      <xdr:spPr>
        <a:xfrm flipV="1">
          <a:off x="13004800" y="701243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3" name="フローチャート: 判断 322"/>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4" name="テキスト ボックス 323"/>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5" name="フローチャート: 判断 324"/>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26" name="テキスト ボックス 325"/>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3048</xdr:rowOff>
    </xdr:from>
    <xdr:to>
      <xdr:col>82</xdr:col>
      <xdr:colOff>158750</xdr:colOff>
      <xdr:row>40</xdr:row>
      <xdr:rowOff>104648</xdr:rowOff>
    </xdr:to>
    <xdr:sp macro="" textlink="">
      <xdr:nvSpPr>
        <xdr:cNvPr id="332" name="楕円 331"/>
        <xdr:cNvSpPr/>
      </xdr:nvSpPr>
      <xdr:spPr>
        <a:xfrm>
          <a:off x="16459200" y="68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146575</xdr:rowOff>
    </xdr:from>
    <xdr:ext cx="762000" cy="259045"/>
    <xdr:sp macro="" textlink="">
      <xdr:nvSpPr>
        <xdr:cNvPr id="333" name="補助費等該当値テキスト"/>
        <xdr:cNvSpPr txBox="1"/>
      </xdr:nvSpPr>
      <xdr:spPr>
        <a:xfrm>
          <a:off x="16598900" y="683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16764</xdr:rowOff>
    </xdr:from>
    <xdr:to>
      <xdr:col>78</xdr:col>
      <xdr:colOff>120650</xdr:colOff>
      <xdr:row>40</xdr:row>
      <xdr:rowOff>118364</xdr:rowOff>
    </xdr:to>
    <xdr:sp macro="" textlink="">
      <xdr:nvSpPr>
        <xdr:cNvPr id="334" name="楕円 333"/>
        <xdr:cNvSpPr/>
      </xdr:nvSpPr>
      <xdr:spPr>
        <a:xfrm>
          <a:off x="156210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103141</xdr:rowOff>
    </xdr:from>
    <xdr:ext cx="736600" cy="259045"/>
    <xdr:sp macro="" textlink="">
      <xdr:nvSpPr>
        <xdr:cNvPr id="335" name="テキスト ボックス 334"/>
        <xdr:cNvSpPr txBox="1"/>
      </xdr:nvSpPr>
      <xdr:spPr>
        <a:xfrm>
          <a:off x="15290800" y="6961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165354</xdr:rowOff>
    </xdr:from>
    <xdr:to>
      <xdr:col>74</xdr:col>
      <xdr:colOff>31750</xdr:colOff>
      <xdr:row>40</xdr:row>
      <xdr:rowOff>95504</xdr:rowOff>
    </xdr:to>
    <xdr:sp macro="" textlink="">
      <xdr:nvSpPr>
        <xdr:cNvPr id="336" name="楕円 335"/>
        <xdr:cNvSpPr/>
      </xdr:nvSpPr>
      <xdr:spPr>
        <a:xfrm>
          <a:off x="14732000" y="68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80281</xdr:rowOff>
    </xdr:from>
    <xdr:ext cx="762000" cy="259045"/>
    <xdr:sp macro="" textlink="">
      <xdr:nvSpPr>
        <xdr:cNvPr id="337" name="テキスト ボックス 336"/>
        <xdr:cNvSpPr txBox="1"/>
      </xdr:nvSpPr>
      <xdr:spPr>
        <a:xfrm>
          <a:off x="14401800" y="693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103632</xdr:rowOff>
    </xdr:from>
    <xdr:to>
      <xdr:col>69</xdr:col>
      <xdr:colOff>142875</xdr:colOff>
      <xdr:row>41</xdr:row>
      <xdr:rowOff>33782</xdr:rowOff>
    </xdr:to>
    <xdr:sp macro="" textlink="">
      <xdr:nvSpPr>
        <xdr:cNvPr id="338" name="楕円 337"/>
        <xdr:cNvSpPr/>
      </xdr:nvSpPr>
      <xdr:spPr>
        <a:xfrm>
          <a:off x="13843000" y="69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18559</xdr:rowOff>
    </xdr:from>
    <xdr:ext cx="762000" cy="259045"/>
    <xdr:sp macro="" textlink="">
      <xdr:nvSpPr>
        <xdr:cNvPr id="339" name="テキスト ボックス 338"/>
        <xdr:cNvSpPr txBox="1"/>
      </xdr:nvSpPr>
      <xdr:spPr>
        <a:xfrm>
          <a:off x="13512800" y="70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64770</xdr:rowOff>
    </xdr:from>
    <xdr:to>
      <xdr:col>65</xdr:col>
      <xdr:colOff>53975</xdr:colOff>
      <xdr:row>41</xdr:row>
      <xdr:rowOff>166370</xdr:rowOff>
    </xdr:to>
    <xdr:sp macro="" textlink="">
      <xdr:nvSpPr>
        <xdr:cNvPr id="340" name="楕円 339"/>
        <xdr:cNvSpPr/>
      </xdr:nvSpPr>
      <xdr:spPr>
        <a:xfrm>
          <a:off x="129540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151147</xdr:rowOff>
    </xdr:from>
    <xdr:ext cx="762000" cy="259045"/>
    <xdr:sp macro="" textlink="">
      <xdr:nvSpPr>
        <xdr:cNvPr id="341" name="テキスト ボックス 340"/>
        <xdr:cNvSpPr txBox="1"/>
      </xdr:nvSpPr>
      <xdr:spPr>
        <a:xfrm>
          <a:off x="12623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ポイント下回った。今後も各種基金の活用や事業の見直しを行い、新たな市債の発行の抑制に努める。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6" name="直線コネクタ 365"/>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7" name="公債費最小値テキスト"/>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8" name="直線コネクタ 367"/>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9" name="公債費最大値テキスト"/>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70" name="直線コネクタ 369"/>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133858</xdr:rowOff>
    </xdr:from>
    <xdr:to>
      <xdr:col>24</xdr:col>
      <xdr:colOff>25400</xdr:colOff>
      <xdr:row>77</xdr:row>
      <xdr:rowOff>147574</xdr:rowOff>
    </xdr:to>
    <xdr:cxnSp macro="">
      <xdr:nvCxnSpPr>
        <xdr:cNvPr id="371" name="直線コネクタ 370"/>
        <xdr:cNvCxnSpPr/>
      </xdr:nvCxnSpPr>
      <xdr:spPr>
        <a:xfrm flipV="1">
          <a:off x="3987800" y="133355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2" name="公債費平均値テキスト"/>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3" name="フローチャート: 判断 372"/>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60706</xdr:rowOff>
    </xdr:from>
    <xdr:to>
      <xdr:col>19</xdr:col>
      <xdr:colOff>187325</xdr:colOff>
      <xdr:row>77</xdr:row>
      <xdr:rowOff>147574</xdr:rowOff>
    </xdr:to>
    <xdr:cxnSp macro="">
      <xdr:nvCxnSpPr>
        <xdr:cNvPr id="374" name="直線コネクタ 373"/>
        <xdr:cNvCxnSpPr/>
      </xdr:nvCxnSpPr>
      <xdr:spPr>
        <a:xfrm>
          <a:off x="3098800" y="132623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5" name="フローチャート: 判断 374"/>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6" name="テキスト ボックス 375"/>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60706</xdr:rowOff>
    </xdr:from>
    <xdr:to>
      <xdr:col>15</xdr:col>
      <xdr:colOff>98425</xdr:colOff>
      <xdr:row>77</xdr:row>
      <xdr:rowOff>65278</xdr:rowOff>
    </xdr:to>
    <xdr:cxnSp macro="">
      <xdr:nvCxnSpPr>
        <xdr:cNvPr id="377" name="直線コネクタ 376"/>
        <xdr:cNvCxnSpPr/>
      </xdr:nvCxnSpPr>
      <xdr:spPr>
        <a:xfrm flipV="1">
          <a:off x="2209800" y="13262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8" name="フローチャート: 判断 377"/>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9" name="テキスト ボックス 378"/>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28702</xdr:rowOff>
    </xdr:from>
    <xdr:to>
      <xdr:col>11</xdr:col>
      <xdr:colOff>9525</xdr:colOff>
      <xdr:row>77</xdr:row>
      <xdr:rowOff>65278</xdr:rowOff>
    </xdr:to>
    <xdr:cxnSp macro="">
      <xdr:nvCxnSpPr>
        <xdr:cNvPr id="380" name="直線コネクタ 379"/>
        <xdr:cNvCxnSpPr/>
      </xdr:nvCxnSpPr>
      <xdr:spPr>
        <a:xfrm>
          <a:off x="1320800" y="132303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81" name="フローチャート: 判断 380"/>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2" name="テキスト ボックス 381"/>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3" name="フローチャート: 判断 382"/>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4" name="テキスト ボックス 383"/>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83058</xdr:rowOff>
    </xdr:from>
    <xdr:to>
      <xdr:col>24</xdr:col>
      <xdr:colOff>76200</xdr:colOff>
      <xdr:row>78</xdr:row>
      <xdr:rowOff>13208</xdr:rowOff>
    </xdr:to>
    <xdr:sp macro="" textlink="">
      <xdr:nvSpPr>
        <xdr:cNvPr id="390" name="楕円 389"/>
        <xdr:cNvSpPr/>
      </xdr:nvSpPr>
      <xdr:spPr>
        <a:xfrm>
          <a:off x="4775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99585</xdr:rowOff>
    </xdr:from>
    <xdr:ext cx="762000" cy="259045"/>
    <xdr:sp macro="" textlink="">
      <xdr:nvSpPr>
        <xdr:cNvPr id="391" name="公債費該当値テキスト"/>
        <xdr:cNvSpPr txBox="1"/>
      </xdr:nvSpPr>
      <xdr:spPr>
        <a:xfrm>
          <a:off x="4914900" y="1312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96774</xdr:rowOff>
    </xdr:from>
    <xdr:to>
      <xdr:col>20</xdr:col>
      <xdr:colOff>38100</xdr:colOff>
      <xdr:row>78</xdr:row>
      <xdr:rowOff>26924</xdr:rowOff>
    </xdr:to>
    <xdr:sp macro="" textlink="">
      <xdr:nvSpPr>
        <xdr:cNvPr id="392" name="楕円 391"/>
        <xdr:cNvSpPr/>
      </xdr:nvSpPr>
      <xdr:spPr>
        <a:xfrm>
          <a:off x="3937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37101</xdr:rowOff>
    </xdr:from>
    <xdr:ext cx="736600" cy="259045"/>
    <xdr:sp macro="" textlink="">
      <xdr:nvSpPr>
        <xdr:cNvPr id="393" name="テキスト ボックス 392"/>
        <xdr:cNvSpPr txBox="1"/>
      </xdr:nvSpPr>
      <xdr:spPr>
        <a:xfrm>
          <a:off x="3606800" y="13067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xdr:rowOff>
    </xdr:from>
    <xdr:to>
      <xdr:col>15</xdr:col>
      <xdr:colOff>149225</xdr:colOff>
      <xdr:row>77</xdr:row>
      <xdr:rowOff>111506</xdr:rowOff>
    </xdr:to>
    <xdr:sp macro="" textlink="">
      <xdr:nvSpPr>
        <xdr:cNvPr id="394" name="楕円 393"/>
        <xdr:cNvSpPr/>
      </xdr:nvSpPr>
      <xdr:spPr>
        <a:xfrm>
          <a:off x="3048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95" name="テキスト ボックス 394"/>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96" name="楕円 395"/>
        <xdr:cNvSpPr/>
      </xdr:nvSpPr>
      <xdr:spPr>
        <a:xfrm>
          <a:off x="2159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97" name="テキスト ボックス 396"/>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149352</xdr:rowOff>
    </xdr:from>
    <xdr:to>
      <xdr:col>6</xdr:col>
      <xdr:colOff>171450</xdr:colOff>
      <xdr:row>77</xdr:row>
      <xdr:rowOff>79502</xdr:rowOff>
    </xdr:to>
    <xdr:sp macro="" textlink="">
      <xdr:nvSpPr>
        <xdr:cNvPr id="398" name="楕円 397"/>
        <xdr:cNvSpPr/>
      </xdr:nvSpPr>
      <xdr:spPr>
        <a:xfrm>
          <a:off x="1270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89679</xdr:rowOff>
    </xdr:from>
    <xdr:ext cx="762000" cy="259045"/>
    <xdr:sp macro="" textlink="">
      <xdr:nvSpPr>
        <xdr:cNvPr id="399" name="テキスト ボックス 398"/>
        <xdr:cNvSpPr txBox="1"/>
      </xdr:nvSpPr>
      <xdr:spPr>
        <a:xfrm>
          <a:off x="939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補助費等及び扶助費に係る経常収支比率が減少したことにより、前年度と比較して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ポイント減少し、類似団体平均を下回った。今後も事業の見直し等によるコストの削減に努める。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4" name="直線コネクタ 41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5" name="テキスト ボックス 41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8" name="直線コネクタ 417"/>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9" name="テキスト ボックス 418"/>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3" name="直線コネクタ 422"/>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4" name="公債費以外最小値テキスト"/>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5" name="直線コネクタ 424"/>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6" name="公債費以外最大値テキスト"/>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7" name="直線コネクタ 426"/>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75</xdr:row>
      <xdr:rowOff>115570</xdr:rowOff>
    </xdr:to>
    <xdr:cxnSp macro="">
      <xdr:nvCxnSpPr>
        <xdr:cNvPr id="428" name="直線コネクタ 427"/>
        <xdr:cNvCxnSpPr/>
      </xdr:nvCxnSpPr>
      <xdr:spPr>
        <a:xfrm flipV="1">
          <a:off x="15671800" y="129514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42562</xdr:rowOff>
    </xdr:from>
    <xdr:ext cx="762000" cy="259045"/>
    <xdr:sp macro="" textlink="">
      <xdr:nvSpPr>
        <xdr:cNvPr id="429" name="公債費以外平均値テキスト"/>
        <xdr:cNvSpPr txBox="1"/>
      </xdr:nvSpPr>
      <xdr:spPr>
        <a:xfrm>
          <a:off x="16598900" y="12901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30" name="フローチャート: 判断 429"/>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155575</xdr:rowOff>
    </xdr:from>
    <xdr:to>
      <xdr:col>78</xdr:col>
      <xdr:colOff>69850</xdr:colOff>
      <xdr:row>75</xdr:row>
      <xdr:rowOff>115570</xdr:rowOff>
    </xdr:to>
    <xdr:cxnSp macro="">
      <xdr:nvCxnSpPr>
        <xdr:cNvPr id="431" name="直線コネクタ 430"/>
        <xdr:cNvCxnSpPr/>
      </xdr:nvCxnSpPr>
      <xdr:spPr>
        <a:xfrm>
          <a:off x="14782800" y="1284287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2" name="フローチャート: 判断 431"/>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3" name="テキスト ボックス 432"/>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155575</xdr:rowOff>
    </xdr:from>
    <xdr:to>
      <xdr:col>73</xdr:col>
      <xdr:colOff>180975</xdr:colOff>
      <xdr:row>75</xdr:row>
      <xdr:rowOff>155575</xdr:rowOff>
    </xdr:to>
    <xdr:cxnSp macro="">
      <xdr:nvCxnSpPr>
        <xdr:cNvPr id="434" name="直線コネクタ 433"/>
        <xdr:cNvCxnSpPr/>
      </xdr:nvCxnSpPr>
      <xdr:spPr>
        <a:xfrm flipV="1">
          <a:off x="13893800" y="1284287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5" name="フローチャート: 判断 434"/>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6" name="テキスト ボックス 435"/>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155575</xdr:rowOff>
    </xdr:from>
    <xdr:to>
      <xdr:col>69</xdr:col>
      <xdr:colOff>92075</xdr:colOff>
      <xdr:row>77</xdr:row>
      <xdr:rowOff>1270</xdr:rowOff>
    </xdr:to>
    <xdr:cxnSp macro="">
      <xdr:nvCxnSpPr>
        <xdr:cNvPr id="437" name="直線コネクタ 436"/>
        <xdr:cNvCxnSpPr/>
      </xdr:nvCxnSpPr>
      <xdr:spPr>
        <a:xfrm flipV="1">
          <a:off x="13004800" y="1301432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8" name="フローチャート: 判断 437"/>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9" name="テキスト ボックス 438"/>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41910</xdr:rowOff>
    </xdr:from>
    <xdr:to>
      <xdr:col>82</xdr:col>
      <xdr:colOff>158750</xdr:colOff>
      <xdr:row>75</xdr:row>
      <xdr:rowOff>143510</xdr:rowOff>
    </xdr:to>
    <xdr:sp macro="" textlink="">
      <xdr:nvSpPr>
        <xdr:cNvPr id="447" name="楕円 446"/>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58437</xdr:rowOff>
    </xdr:from>
    <xdr:ext cx="762000" cy="259045"/>
    <xdr:sp macro="" textlink="">
      <xdr:nvSpPr>
        <xdr:cNvPr id="448" name="公債費以外該当値テキスト"/>
        <xdr:cNvSpPr txBox="1"/>
      </xdr:nvSpPr>
      <xdr:spPr>
        <a:xfrm>
          <a:off x="16598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49" name="楕円 448"/>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151147</xdr:rowOff>
    </xdr:from>
    <xdr:ext cx="736600" cy="259045"/>
    <xdr:sp macro="" textlink="">
      <xdr:nvSpPr>
        <xdr:cNvPr id="450" name="テキスト ボックス 449"/>
        <xdr:cNvSpPr txBox="1"/>
      </xdr:nvSpPr>
      <xdr:spPr>
        <a:xfrm>
          <a:off x="15290800" y="13009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104775</xdr:rowOff>
    </xdr:from>
    <xdr:to>
      <xdr:col>74</xdr:col>
      <xdr:colOff>31750</xdr:colOff>
      <xdr:row>75</xdr:row>
      <xdr:rowOff>34925</xdr:rowOff>
    </xdr:to>
    <xdr:sp macro="" textlink="">
      <xdr:nvSpPr>
        <xdr:cNvPr id="451" name="楕円 450"/>
        <xdr:cNvSpPr/>
      </xdr:nvSpPr>
      <xdr:spPr>
        <a:xfrm>
          <a:off x="14732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19702</xdr:rowOff>
    </xdr:from>
    <xdr:ext cx="762000" cy="259045"/>
    <xdr:sp macro="" textlink="">
      <xdr:nvSpPr>
        <xdr:cNvPr id="452" name="テキスト ボックス 451"/>
        <xdr:cNvSpPr txBox="1"/>
      </xdr:nvSpPr>
      <xdr:spPr>
        <a:xfrm>
          <a:off x="14401800" y="1287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104775</xdr:rowOff>
    </xdr:from>
    <xdr:to>
      <xdr:col>69</xdr:col>
      <xdr:colOff>142875</xdr:colOff>
      <xdr:row>76</xdr:row>
      <xdr:rowOff>34925</xdr:rowOff>
    </xdr:to>
    <xdr:sp macro="" textlink="">
      <xdr:nvSpPr>
        <xdr:cNvPr id="453" name="楕円 452"/>
        <xdr:cNvSpPr/>
      </xdr:nvSpPr>
      <xdr:spPr>
        <a:xfrm>
          <a:off x="138430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19702</xdr:rowOff>
    </xdr:from>
    <xdr:ext cx="762000" cy="259045"/>
    <xdr:sp macro="" textlink="">
      <xdr:nvSpPr>
        <xdr:cNvPr id="454" name="テキスト ボックス 453"/>
        <xdr:cNvSpPr txBox="1"/>
      </xdr:nvSpPr>
      <xdr:spPr>
        <a:xfrm>
          <a:off x="13512800" y="1304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5" name="楕円 454"/>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56" name="テキスト ボックス 455"/>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129210</xdr:rowOff>
    </xdr:from>
    <xdr:to>
      <xdr:col>29</xdr:col>
      <xdr:colOff>127000</xdr:colOff>
      <xdr:row>17</xdr:row>
      <xdr:rowOff>169642</xdr:rowOff>
    </xdr:to>
    <xdr:cxnSp macro="">
      <xdr:nvCxnSpPr>
        <xdr:cNvPr id="48" name="直線コネクタ 47"/>
        <xdr:cNvCxnSpPr/>
      </xdr:nvCxnSpPr>
      <xdr:spPr bwMode="auto">
        <a:xfrm flipV="1">
          <a:off x="5003800" y="3091485"/>
          <a:ext cx="647700" cy="40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169642</xdr:rowOff>
    </xdr:from>
    <xdr:to>
      <xdr:col>26</xdr:col>
      <xdr:colOff>50800</xdr:colOff>
      <xdr:row>18</xdr:row>
      <xdr:rowOff>3678</xdr:rowOff>
    </xdr:to>
    <xdr:cxnSp macro="">
      <xdr:nvCxnSpPr>
        <xdr:cNvPr id="51" name="直線コネクタ 50"/>
        <xdr:cNvCxnSpPr/>
      </xdr:nvCxnSpPr>
      <xdr:spPr bwMode="auto">
        <a:xfrm flipV="1">
          <a:off x="4305300" y="3131917"/>
          <a:ext cx="698500" cy="5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xdr:cNvSpPr txBox="1"/>
      </xdr:nvSpPr>
      <xdr:spPr>
        <a:xfrm>
          <a:off x="4622800" y="26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3678</xdr:rowOff>
    </xdr:from>
    <xdr:to>
      <xdr:col>22</xdr:col>
      <xdr:colOff>114300</xdr:colOff>
      <xdr:row>18</xdr:row>
      <xdr:rowOff>21189</xdr:rowOff>
    </xdr:to>
    <xdr:cxnSp macro="">
      <xdr:nvCxnSpPr>
        <xdr:cNvPr id="54" name="直線コネクタ 53"/>
        <xdr:cNvCxnSpPr/>
      </xdr:nvCxnSpPr>
      <xdr:spPr bwMode="auto">
        <a:xfrm flipV="1">
          <a:off x="3606800" y="3137403"/>
          <a:ext cx="698500" cy="17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21189</xdr:rowOff>
    </xdr:from>
    <xdr:to>
      <xdr:col>18</xdr:col>
      <xdr:colOff>177800</xdr:colOff>
      <xdr:row>18</xdr:row>
      <xdr:rowOff>43973</xdr:rowOff>
    </xdr:to>
    <xdr:cxnSp macro="">
      <xdr:nvCxnSpPr>
        <xdr:cNvPr id="57" name="直線コネクタ 56"/>
        <xdr:cNvCxnSpPr/>
      </xdr:nvCxnSpPr>
      <xdr:spPr bwMode="auto">
        <a:xfrm flipV="1">
          <a:off x="2908300" y="3154914"/>
          <a:ext cx="698500" cy="22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59" name="テキスト ボックス 58"/>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166550</xdr:rowOff>
    </xdr:from>
    <xdr:ext cx="762000" cy="259045"/>
    <xdr:sp macro="" textlink="">
      <xdr:nvSpPr>
        <xdr:cNvPr id="61" name="テキスト ボックス 60"/>
        <xdr:cNvSpPr txBox="1"/>
      </xdr:nvSpPr>
      <xdr:spPr>
        <a:xfrm>
          <a:off x="2527300" y="278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78410</xdr:rowOff>
    </xdr:from>
    <xdr:to>
      <xdr:col>29</xdr:col>
      <xdr:colOff>177800</xdr:colOff>
      <xdr:row>18</xdr:row>
      <xdr:rowOff>8560</xdr:rowOff>
    </xdr:to>
    <xdr:sp macro="" textlink="">
      <xdr:nvSpPr>
        <xdr:cNvPr id="67" name="楕円 66"/>
        <xdr:cNvSpPr/>
      </xdr:nvSpPr>
      <xdr:spPr bwMode="auto">
        <a:xfrm>
          <a:off x="5600700" y="3040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50487</xdr:rowOff>
    </xdr:from>
    <xdr:ext cx="762000" cy="259045"/>
    <xdr:sp macro="" textlink="">
      <xdr:nvSpPr>
        <xdr:cNvPr id="68" name="人口1人当たり決算額の推移該当値テキスト130"/>
        <xdr:cNvSpPr txBox="1"/>
      </xdr:nvSpPr>
      <xdr:spPr>
        <a:xfrm>
          <a:off x="5740400" y="30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118842</xdr:rowOff>
    </xdr:from>
    <xdr:to>
      <xdr:col>26</xdr:col>
      <xdr:colOff>101600</xdr:colOff>
      <xdr:row>18</xdr:row>
      <xdr:rowOff>48992</xdr:rowOff>
    </xdr:to>
    <xdr:sp macro="" textlink="">
      <xdr:nvSpPr>
        <xdr:cNvPr id="69" name="楕円 68"/>
        <xdr:cNvSpPr/>
      </xdr:nvSpPr>
      <xdr:spPr bwMode="auto">
        <a:xfrm>
          <a:off x="4953000" y="3081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33769</xdr:rowOff>
    </xdr:from>
    <xdr:ext cx="736600" cy="259045"/>
    <xdr:sp macro="" textlink="">
      <xdr:nvSpPr>
        <xdr:cNvPr id="70" name="テキスト ボックス 69"/>
        <xdr:cNvSpPr txBox="1"/>
      </xdr:nvSpPr>
      <xdr:spPr>
        <a:xfrm>
          <a:off x="4622800" y="3167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124328</xdr:rowOff>
    </xdr:from>
    <xdr:to>
      <xdr:col>22</xdr:col>
      <xdr:colOff>165100</xdr:colOff>
      <xdr:row>18</xdr:row>
      <xdr:rowOff>54478</xdr:rowOff>
    </xdr:to>
    <xdr:sp macro="" textlink="">
      <xdr:nvSpPr>
        <xdr:cNvPr id="71" name="楕円 70"/>
        <xdr:cNvSpPr/>
      </xdr:nvSpPr>
      <xdr:spPr bwMode="auto">
        <a:xfrm>
          <a:off x="4254500" y="3086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39255</xdr:rowOff>
    </xdr:from>
    <xdr:ext cx="762000" cy="259045"/>
    <xdr:sp macro="" textlink="">
      <xdr:nvSpPr>
        <xdr:cNvPr id="72" name="テキスト ボックス 71"/>
        <xdr:cNvSpPr txBox="1"/>
      </xdr:nvSpPr>
      <xdr:spPr>
        <a:xfrm>
          <a:off x="3924300" y="317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141839</xdr:rowOff>
    </xdr:from>
    <xdr:to>
      <xdr:col>19</xdr:col>
      <xdr:colOff>38100</xdr:colOff>
      <xdr:row>18</xdr:row>
      <xdr:rowOff>71989</xdr:rowOff>
    </xdr:to>
    <xdr:sp macro="" textlink="">
      <xdr:nvSpPr>
        <xdr:cNvPr id="73" name="楕円 72"/>
        <xdr:cNvSpPr/>
      </xdr:nvSpPr>
      <xdr:spPr bwMode="auto">
        <a:xfrm>
          <a:off x="3556000" y="3104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56766</xdr:rowOff>
    </xdr:from>
    <xdr:ext cx="762000" cy="259045"/>
    <xdr:sp macro="" textlink="">
      <xdr:nvSpPr>
        <xdr:cNvPr id="74" name="テキスト ボックス 73"/>
        <xdr:cNvSpPr txBox="1"/>
      </xdr:nvSpPr>
      <xdr:spPr>
        <a:xfrm>
          <a:off x="3225800" y="319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164623</xdr:rowOff>
    </xdr:from>
    <xdr:to>
      <xdr:col>15</xdr:col>
      <xdr:colOff>101600</xdr:colOff>
      <xdr:row>18</xdr:row>
      <xdr:rowOff>94773</xdr:rowOff>
    </xdr:to>
    <xdr:sp macro="" textlink="">
      <xdr:nvSpPr>
        <xdr:cNvPr id="75" name="楕円 74"/>
        <xdr:cNvSpPr/>
      </xdr:nvSpPr>
      <xdr:spPr bwMode="auto">
        <a:xfrm>
          <a:off x="2857500" y="3126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79550</xdr:rowOff>
    </xdr:from>
    <xdr:ext cx="762000" cy="259045"/>
    <xdr:sp macro="" textlink="">
      <xdr:nvSpPr>
        <xdr:cNvPr id="76" name="テキスト ボックス 75"/>
        <xdr:cNvSpPr txBox="1"/>
      </xdr:nvSpPr>
      <xdr:spPr>
        <a:xfrm>
          <a:off x="2527300" y="3213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137157</xdr:rowOff>
    </xdr:from>
    <xdr:to>
      <xdr:col>29</xdr:col>
      <xdr:colOff>127000</xdr:colOff>
      <xdr:row>35</xdr:row>
      <xdr:rowOff>139704</xdr:rowOff>
    </xdr:to>
    <xdr:cxnSp macro="">
      <xdr:nvCxnSpPr>
        <xdr:cNvPr id="112" name="直線コネクタ 111"/>
        <xdr:cNvCxnSpPr/>
      </xdr:nvCxnSpPr>
      <xdr:spPr bwMode="auto">
        <a:xfrm flipV="1">
          <a:off x="5003800" y="6747507"/>
          <a:ext cx="647700" cy="2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139704</xdr:rowOff>
    </xdr:from>
    <xdr:to>
      <xdr:col>26</xdr:col>
      <xdr:colOff>50800</xdr:colOff>
      <xdr:row>35</xdr:row>
      <xdr:rowOff>265140</xdr:rowOff>
    </xdr:to>
    <xdr:cxnSp macro="">
      <xdr:nvCxnSpPr>
        <xdr:cNvPr id="115" name="直線コネクタ 114"/>
        <xdr:cNvCxnSpPr/>
      </xdr:nvCxnSpPr>
      <xdr:spPr bwMode="auto">
        <a:xfrm flipV="1">
          <a:off x="4305300" y="6750054"/>
          <a:ext cx="698500" cy="125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265140</xdr:rowOff>
    </xdr:from>
    <xdr:to>
      <xdr:col>22</xdr:col>
      <xdr:colOff>114300</xdr:colOff>
      <xdr:row>36</xdr:row>
      <xdr:rowOff>82097</xdr:rowOff>
    </xdr:to>
    <xdr:cxnSp macro="">
      <xdr:nvCxnSpPr>
        <xdr:cNvPr id="118" name="直線コネクタ 117"/>
        <xdr:cNvCxnSpPr/>
      </xdr:nvCxnSpPr>
      <xdr:spPr bwMode="auto">
        <a:xfrm flipV="1">
          <a:off x="3606800" y="6875490"/>
          <a:ext cx="698500" cy="159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12667</xdr:rowOff>
    </xdr:from>
    <xdr:to>
      <xdr:col>18</xdr:col>
      <xdr:colOff>177800</xdr:colOff>
      <xdr:row>36</xdr:row>
      <xdr:rowOff>82097</xdr:rowOff>
    </xdr:to>
    <xdr:cxnSp macro="">
      <xdr:nvCxnSpPr>
        <xdr:cNvPr id="121" name="直線コネクタ 120"/>
        <xdr:cNvCxnSpPr/>
      </xdr:nvCxnSpPr>
      <xdr:spPr bwMode="auto">
        <a:xfrm>
          <a:off x="2908300" y="6965917"/>
          <a:ext cx="698500" cy="69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86357</xdr:rowOff>
    </xdr:from>
    <xdr:to>
      <xdr:col>29</xdr:col>
      <xdr:colOff>177800</xdr:colOff>
      <xdr:row>35</xdr:row>
      <xdr:rowOff>187957</xdr:rowOff>
    </xdr:to>
    <xdr:sp macro="" textlink="">
      <xdr:nvSpPr>
        <xdr:cNvPr id="131" name="楕円 130"/>
        <xdr:cNvSpPr/>
      </xdr:nvSpPr>
      <xdr:spPr bwMode="auto">
        <a:xfrm>
          <a:off x="5600700" y="6696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274334</xdr:rowOff>
    </xdr:from>
    <xdr:ext cx="762000" cy="259045"/>
    <xdr:sp macro="" textlink="">
      <xdr:nvSpPr>
        <xdr:cNvPr id="132" name="人口1人当たり決算額の推移該当値テキスト445"/>
        <xdr:cNvSpPr txBox="1"/>
      </xdr:nvSpPr>
      <xdr:spPr>
        <a:xfrm>
          <a:off x="5740400" y="654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88904</xdr:rowOff>
    </xdr:from>
    <xdr:to>
      <xdr:col>26</xdr:col>
      <xdr:colOff>101600</xdr:colOff>
      <xdr:row>35</xdr:row>
      <xdr:rowOff>190504</xdr:rowOff>
    </xdr:to>
    <xdr:sp macro="" textlink="">
      <xdr:nvSpPr>
        <xdr:cNvPr id="133" name="楕円 132"/>
        <xdr:cNvSpPr/>
      </xdr:nvSpPr>
      <xdr:spPr bwMode="auto">
        <a:xfrm>
          <a:off x="4953000" y="6699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200681</xdr:rowOff>
    </xdr:from>
    <xdr:ext cx="736600" cy="259045"/>
    <xdr:sp macro="" textlink="">
      <xdr:nvSpPr>
        <xdr:cNvPr id="134" name="テキスト ボックス 133"/>
        <xdr:cNvSpPr txBox="1"/>
      </xdr:nvSpPr>
      <xdr:spPr>
        <a:xfrm>
          <a:off x="4622800" y="6468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214340</xdr:rowOff>
    </xdr:from>
    <xdr:to>
      <xdr:col>22</xdr:col>
      <xdr:colOff>165100</xdr:colOff>
      <xdr:row>35</xdr:row>
      <xdr:rowOff>315940</xdr:rowOff>
    </xdr:to>
    <xdr:sp macro="" textlink="">
      <xdr:nvSpPr>
        <xdr:cNvPr id="135" name="楕円 134"/>
        <xdr:cNvSpPr/>
      </xdr:nvSpPr>
      <xdr:spPr bwMode="auto">
        <a:xfrm>
          <a:off x="4254500" y="6824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326117</xdr:rowOff>
    </xdr:from>
    <xdr:ext cx="762000" cy="259045"/>
    <xdr:sp macro="" textlink="">
      <xdr:nvSpPr>
        <xdr:cNvPr id="136" name="テキスト ボックス 135"/>
        <xdr:cNvSpPr txBox="1"/>
      </xdr:nvSpPr>
      <xdr:spPr>
        <a:xfrm>
          <a:off x="3924300" y="659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31297</xdr:rowOff>
    </xdr:from>
    <xdr:to>
      <xdr:col>19</xdr:col>
      <xdr:colOff>38100</xdr:colOff>
      <xdr:row>36</xdr:row>
      <xdr:rowOff>132897</xdr:rowOff>
    </xdr:to>
    <xdr:sp macro="" textlink="">
      <xdr:nvSpPr>
        <xdr:cNvPr id="137" name="楕円 136"/>
        <xdr:cNvSpPr/>
      </xdr:nvSpPr>
      <xdr:spPr bwMode="auto">
        <a:xfrm>
          <a:off x="3556000" y="6984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117674</xdr:rowOff>
    </xdr:from>
    <xdr:ext cx="762000" cy="259045"/>
    <xdr:sp macro="" textlink="">
      <xdr:nvSpPr>
        <xdr:cNvPr id="138" name="テキスト ボックス 137"/>
        <xdr:cNvSpPr txBox="1"/>
      </xdr:nvSpPr>
      <xdr:spPr>
        <a:xfrm>
          <a:off x="3225800" y="707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304767</xdr:rowOff>
    </xdr:from>
    <xdr:to>
      <xdr:col>15</xdr:col>
      <xdr:colOff>101600</xdr:colOff>
      <xdr:row>36</xdr:row>
      <xdr:rowOff>63467</xdr:rowOff>
    </xdr:to>
    <xdr:sp macro="" textlink="">
      <xdr:nvSpPr>
        <xdr:cNvPr id="139" name="楕円 138"/>
        <xdr:cNvSpPr/>
      </xdr:nvSpPr>
      <xdr:spPr bwMode="auto">
        <a:xfrm>
          <a:off x="2857500" y="6915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48244</xdr:rowOff>
    </xdr:from>
    <xdr:ext cx="762000" cy="259045"/>
    <xdr:sp macro="" textlink="">
      <xdr:nvSpPr>
        <xdr:cNvPr id="140" name="テキスト ボックス 139"/>
        <xdr:cNvSpPr txBox="1"/>
      </xdr:nvSpPr>
      <xdr:spPr>
        <a:xfrm>
          <a:off x="2527300" y="7001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38,185
37,465
132.44
22,131,782
21,885,729
210,487
11,854,934
20,482,647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61151</xdr:rowOff>
    </xdr:from>
    <xdr:to>
      <xdr:col>24</xdr:col>
      <xdr:colOff>63500</xdr:colOff>
      <xdr:row>36</xdr:row>
      <xdr:rowOff>85255</xdr:rowOff>
    </xdr:to>
    <xdr:cxnSp macro="">
      <xdr:nvCxnSpPr>
        <xdr:cNvPr id="61" name="直線コネクタ 60"/>
        <xdr:cNvCxnSpPr/>
      </xdr:nvCxnSpPr>
      <xdr:spPr>
        <a:xfrm flipV="1">
          <a:off x="3797300" y="6233351"/>
          <a:ext cx="838200" cy="2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69710</xdr:rowOff>
    </xdr:from>
    <xdr:to>
      <xdr:col>19</xdr:col>
      <xdr:colOff>177800</xdr:colOff>
      <xdr:row>36</xdr:row>
      <xdr:rowOff>85255</xdr:rowOff>
    </xdr:to>
    <xdr:cxnSp macro="">
      <xdr:nvCxnSpPr>
        <xdr:cNvPr id="64" name="直線コネクタ 63"/>
        <xdr:cNvCxnSpPr/>
      </xdr:nvCxnSpPr>
      <xdr:spPr>
        <a:xfrm>
          <a:off x="2908300" y="6241910"/>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69710</xdr:rowOff>
    </xdr:from>
    <xdr:to>
      <xdr:col>15</xdr:col>
      <xdr:colOff>50800</xdr:colOff>
      <xdr:row>36</xdr:row>
      <xdr:rowOff>96914</xdr:rowOff>
    </xdr:to>
    <xdr:cxnSp macro="">
      <xdr:nvCxnSpPr>
        <xdr:cNvPr id="67" name="直線コネクタ 66"/>
        <xdr:cNvCxnSpPr/>
      </xdr:nvCxnSpPr>
      <xdr:spPr>
        <a:xfrm flipV="1">
          <a:off x="2019300" y="6241910"/>
          <a:ext cx="889000" cy="2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96914</xdr:rowOff>
    </xdr:from>
    <xdr:to>
      <xdr:col>10</xdr:col>
      <xdr:colOff>114300</xdr:colOff>
      <xdr:row>37</xdr:row>
      <xdr:rowOff>101892</xdr:rowOff>
    </xdr:to>
    <xdr:cxnSp macro="">
      <xdr:nvCxnSpPr>
        <xdr:cNvPr id="70" name="直線コネクタ 69"/>
        <xdr:cNvCxnSpPr/>
      </xdr:nvCxnSpPr>
      <xdr:spPr>
        <a:xfrm flipV="1">
          <a:off x="1130300" y="6269114"/>
          <a:ext cx="889000" cy="1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110126</xdr:rowOff>
    </xdr:from>
    <xdr:ext cx="534377" cy="259045"/>
    <xdr:sp macro="" textlink="">
      <xdr:nvSpPr>
        <xdr:cNvPr id="74" name="テキスト ボックス 73"/>
        <xdr:cNvSpPr txBox="1"/>
      </xdr:nvSpPr>
      <xdr:spPr>
        <a:xfrm>
          <a:off x="863111" y="59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10351</xdr:rowOff>
    </xdr:from>
    <xdr:to>
      <xdr:col>24</xdr:col>
      <xdr:colOff>114300</xdr:colOff>
      <xdr:row>36</xdr:row>
      <xdr:rowOff>111951</xdr:rowOff>
    </xdr:to>
    <xdr:sp macro="" textlink="">
      <xdr:nvSpPr>
        <xdr:cNvPr id="80" name="楕円 79"/>
        <xdr:cNvSpPr/>
      </xdr:nvSpPr>
      <xdr:spPr>
        <a:xfrm>
          <a:off x="4584700" y="618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160228</xdr:rowOff>
    </xdr:from>
    <xdr:ext cx="534377" cy="259045"/>
    <xdr:sp macro="" textlink="">
      <xdr:nvSpPr>
        <xdr:cNvPr id="81" name="人件費該当値テキスト"/>
        <xdr:cNvSpPr txBox="1"/>
      </xdr:nvSpPr>
      <xdr:spPr>
        <a:xfrm>
          <a:off x="4686300" y="616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34455</xdr:rowOff>
    </xdr:from>
    <xdr:to>
      <xdr:col>20</xdr:col>
      <xdr:colOff>38100</xdr:colOff>
      <xdr:row>36</xdr:row>
      <xdr:rowOff>136055</xdr:rowOff>
    </xdr:to>
    <xdr:sp macro="" textlink="">
      <xdr:nvSpPr>
        <xdr:cNvPr id="82" name="楕円 81"/>
        <xdr:cNvSpPr/>
      </xdr:nvSpPr>
      <xdr:spPr>
        <a:xfrm>
          <a:off x="3746500" y="620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127182</xdr:rowOff>
    </xdr:from>
    <xdr:ext cx="534377" cy="259045"/>
    <xdr:sp macro="" textlink="">
      <xdr:nvSpPr>
        <xdr:cNvPr id="83" name="テキスト ボックス 82"/>
        <xdr:cNvSpPr txBox="1"/>
      </xdr:nvSpPr>
      <xdr:spPr>
        <a:xfrm>
          <a:off x="3530111" y="629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18910</xdr:rowOff>
    </xdr:from>
    <xdr:to>
      <xdr:col>15</xdr:col>
      <xdr:colOff>101600</xdr:colOff>
      <xdr:row>36</xdr:row>
      <xdr:rowOff>120510</xdr:rowOff>
    </xdr:to>
    <xdr:sp macro="" textlink="">
      <xdr:nvSpPr>
        <xdr:cNvPr id="84" name="楕円 83"/>
        <xdr:cNvSpPr/>
      </xdr:nvSpPr>
      <xdr:spPr>
        <a:xfrm>
          <a:off x="2857500" y="61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111637</xdr:rowOff>
    </xdr:from>
    <xdr:ext cx="534377" cy="259045"/>
    <xdr:sp macro="" textlink="">
      <xdr:nvSpPr>
        <xdr:cNvPr id="85" name="テキスト ボックス 84"/>
        <xdr:cNvSpPr txBox="1"/>
      </xdr:nvSpPr>
      <xdr:spPr>
        <a:xfrm>
          <a:off x="2641111" y="628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46114</xdr:rowOff>
    </xdr:from>
    <xdr:to>
      <xdr:col>10</xdr:col>
      <xdr:colOff>165100</xdr:colOff>
      <xdr:row>36</xdr:row>
      <xdr:rowOff>147714</xdr:rowOff>
    </xdr:to>
    <xdr:sp macro="" textlink="">
      <xdr:nvSpPr>
        <xdr:cNvPr id="86" name="楕円 85"/>
        <xdr:cNvSpPr/>
      </xdr:nvSpPr>
      <xdr:spPr>
        <a:xfrm>
          <a:off x="1968500" y="621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138841</xdr:rowOff>
    </xdr:from>
    <xdr:ext cx="534377" cy="259045"/>
    <xdr:sp macro="" textlink="">
      <xdr:nvSpPr>
        <xdr:cNvPr id="87" name="テキスト ボックス 86"/>
        <xdr:cNvSpPr txBox="1"/>
      </xdr:nvSpPr>
      <xdr:spPr>
        <a:xfrm>
          <a:off x="1752111" y="631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51092</xdr:rowOff>
    </xdr:from>
    <xdr:to>
      <xdr:col>6</xdr:col>
      <xdr:colOff>38100</xdr:colOff>
      <xdr:row>37</xdr:row>
      <xdr:rowOff>152692</xdr:rowOff>
    </xdr:to>
    <xdr:sp macro="" textlink="">
      <xdr:nvSpPr>
        <xdr:cNvPr id="88" name="楕円 87"/>
        <xdr:cNvSpPr/>
      </xdr:nvSpPr>
      <xdr:spPr>
        <a:xfrm>
          <a:off x="1079500" y="639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143819</xdr:rowOff>
    </xdr:from>
    <xdr:ext cx="534377" cy="259045"/>
    <xdr:sp macro="" textlink="">
      <xdr:nvSpPr>
        <xdr:cNvPr id="89" name="テキスト ボックス 88"/>
        <xdr:cNvSpPr txBox="1"/>
      </xdr:nvSpPr>
      <xdr:spPr>
        <a:xfrm>
          <a:off x="863111" y="648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4094</xdr:rowOff>
    </xdr:from>
    <xdr:to>
      <xdr:col>24</xdr:col>
      <xdr:colOff>63500</xdr:colOff>
      <xdr:row>58</xdr:row>
      <xdr:rowOff>5722</xdr:rowOff>
    </xdr:to>
    <xdr:cxnSp macro="">
      <xdr:nvCxnSpPr>
        <xdr:cNvPr id="117" name="直線コネクタ 116"/>
        <xdr:cNvCxnSpPr/>
      </xdr:nvCxnSpPr>
      <xdr:spPr>
        <a:xfrm>
          <a:off x="3797300" y="9948194"/>
          <a:ext cx="838200" cy="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160813</xdr:rowOff>
    </xdr:from>
    <xdr:to>
      <xdr:col>19</xdr:col>
      <xdr:colOff>177800</xdr:colOff>
      <xdr:row>58</xdr:row>
      <xdr:rowOff>4094</xdr:rowOff>
    </xdr:to>
    <xdr:cxnSp macro="">
      <xdr:nvCxnSpPr>
        <xdr:cNvPr id="120" name="直線コネクタ 119"/>
        <xdr:cNvCxnSpPr/>
      </xdr:nvCxnSpPr>
      <xdr:spPr>
        <a:xfrm>
          <a:off x="2908300" y="9933463"/>
          <a:ext cx="889000" cy="1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160813</xdr:rowOff>
    </xdr:from>
    <xdr:to>
      <xdr:col>15</xdr:col>
      <xdr:colOff>50800</xdr:colOff>
      <xdr:row>58</xdr:row>
      <xdr:rowOff>107833</xdr:rowOff>
    </xdr:to>
    <xdr:cxnSp macro="">
      <xdr:nvCxnSpPr>
        <xdr:cNvPr id="123" name="直線コネクタ 122"/>
        <xdr:cNvCxnSpPr/>
      </xdr:nvCxnSpPr>
      <xdr:spPr>
        <a:xfrm flipV="1">
          <a:off x="2019300" y="9933463"/>
          <a:ext cx="889000" cy="11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83976</xdr:rowOff>
    </xdr:from>
    <xdr:to>
      <xdr:col>10</xdr:col>
      <xdr:colOff>114300</xdr:colOff>
      <xdr:row>58</xdr:row>
      <xdr:rowOff>107833</xdr:rowOff>
    </xdr:to>
    <xdr:cxnSp macro="">
      <xdr:nvCxnSpPr>
        <xdr:cNvPr id="126" name="直線コネクタ 125"/>
        <xdr:cNvCxnSpPr/>
      </xdr:nvCxnSpPr>
      <xdr:spPr>
        <a:xfrm>
          <a:off x="1130300" y="10028076"/>
          <a:ext cx="889000" cy="2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126372</xdr:rowOff>
    </xdr:from>
    <xdr:to>
      <xdr:col>24</xdr:col>
      <xdr:colOff>114300</xdr:colOff>
      <xdr:row>58</xdr:row>
      <xdr:rowOff>56522</xdr:rowOff>
    </xdr:to>
    <xdr:sp macro="" textlink="">
      <xdr:nvSpPr>
        <xdr:cNvPr id="136" name="楕円 135"/>
        <xdr:cNvSpPr/>
      </xdr:nvSpPr>
      <xdr:spPr>
        <a:xfrm>
          <a:off x="4584700" y="989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104799</xdr:rowOff>
    </xdr:from>
    <xdr:ext cx="534377" cy="259045"/>
    <xdr:sp macro="" textlink="">
      <xdr:nvSpPr>
        <xdr:cNvPr id="137" name="物件費該当値テキスト"/>
        <xdr:cNvSpPr txBox="1"/>
      </xdr:nvSpPr>
      <xdr:spPr>
        <a:xfrm>
          <a:off x="4686300" y="987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124744</xdr:rowOff>
    </xdr:from>
    <xdr:to>
      <xdr:col>20</xdr:col>
      <xdr:colOff>38100</xdr:colOff>
      <xdr:row>58</xdr:row>
      <xdr:rowOff>54894</xdr:rowOff>
    </xdr:to>
    <xdr:sp macro="" textlink="">
      <xdr:nvSpPr>
        <xdr:cNvPr id="138" name="楕円 137"/>
        <xdr:cNvSpPr/>
      </xdr:nvSpPr>
      <xdr:spPr>
        <a:xfrm>
          <a:off x="3746500" y="989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46021</xdr:rowOff>
    </xdr:from>
    <xdr:ext cx="534377" cy="259045"/>
    <xdr:sp macro="" textlink="">
      <xdr:nvSpPr>
        <xdr:cNvPr id="139" name="テキスト ボックス 138"/>
        <xdr:cNvSpPr txBox="1"/>
      </xdr:nvSpPr>
      <xdr:spPr>
        <a:xfrm>
          <a:off x="3530111" y="999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110013</xdr:rowOff>
    </xdr:from>
    <xdr:to>
      <xdr:col>15</xdr:col>
      <xdr:colOff>101600</xdr:colOff>
      <xdr:row>58</xdr:row>
      <xdr:rowOff>40163</xdr:rowOff>
    </xdr:to>
    <xdr:sp macro="" textlink="">
      <xdr:nvSpPr>
        <xdr:cNvPr id="140" name="楕円 139"/>
        <xdr:cNvSpPr/>
      </xdr:nvSpPr>
      <xdr:spPr>
        <a:xfrm>
          <a:off x="2857500" y="988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31290</xdr:rowOff>
    </xdr:from>
    <xdr:ext cx="534377" cy="259045"/>
    <xdr:sp macro="" textlink="">
      <xdr:nvSpPr>
        <xdr:cNvPr id="141" name="テキスト ボックス 140"/>
        <xdr:cNvSpPr txBox="1"/>
      </xdr:nvSpPr>
      <xdr:spPr>
        <a:xfrm>
          <a:off x="2641111" y="997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57033</xdr:rowOff>
    </xdr:from>
    <xdr:to>
      <xdr:col>10</xdr:col>
      <xdr:colOff>165100</xdr:colOff>
      <xdr:row>58</xdr:row>
      <xdr:rowOff>158633</xdr:rowOff>
    </xdr:to>
    <xdr:sp macro="" textlink="">
      <xdr:nvSpPr>
        <xdr:cNvPr id="142" name="楕円 141"/>
        <xdr:cNvSpPr/>
      </xdr:nvSpPr>
      <xdr:spPr>
        <a:xfrm>
          <a:off x="1968500" y="1000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149760</xdr:rowOff>
    </xdr:from>
    <xdr:ext cx="534377" cy="259045"/>
    <xdr:sp macro="" textlink="">
      <xdr:nvSpPr>
        <xdr:cNvPr id="143" name="テキスト ボックス 142"/>
        <xdr:cNvSpPr txBox="1"/>
      </xdr:nvSpPr>
      <xdr:spPr>
        <a:xfrm>
          <a:off x="1752111" y="1009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33176</xdr:rowOff>
    </xdr:from>
    <xdr:to>
      <xdr:col>6</xdr:col>
      <xdr:colOff>38100</xdr:colOff>
      <xdr:row>58</xdr:row>
      <xdr:rowOff>134776</xdr:rowOff>
    </xdr:to>
    <xdr:sp macro="" textlink="">
      <xdr:nvSpPr>
        <xdr:cNvPr id="144" name="楕円 143"/>
        <xdr:cNvSpPr/>
      </xdr:nvSpPr>
      <xdr:spPr>
        <a:xfrm>
          <a:off x="1079500" y="997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125903</xdr:rowOff>
    </xdr:from>
    <xdr:ext cx="534377" cy="259045"/>
    <xdr:sp macro="" textlink="">
      <xdr:nvSpPr>
        <xdr:cNvPr id="145" name="テキスト ボックス 144"/>
        <xdr:cNvSpPr txBox="1"/>
      </xdr:nvSpPr>
      <xdr:spPr>
        <a:xfrm>
          <a:off x="863111" y="100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67463</xdr:rowOff>
    </xdr:from>
    <xdr:to>
      <xdr:col>24</xdr:col>
      <xdr:colOff>63500</xdr:colOff>
      <xdr:row>78</xdr:row>
      <xdr:rowOff>74115</xdr:rowOff>
    </xdr:to>
    <xdr:cxnSp macro="">
      <xdr:nvCxnSpPr>
        <xdr:cNvPr id="172" name="直線コネクタ 171"/>
        <xdr:cNvCxnSpPr/>
      </xdr:nvCxnSpPr>
      <xdr:spPr>
        <a:xfrm flipV="1">
          <a:off x="3797300" y="13440563"/>
          <a:ext cx="8382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67988</xdr:rowOff>
    </xdr:from>
    <xdr:to>
      <xdr:col>19</xdr:col>
      <xdr:colOff>177800</xdr:colOff>
      <xdr:row>78</xdr:row>
      <xdr:rowOff>74115</xdr:rowOff>
    </xdr:to>
    <xdr:cxnSp macro="">
      <xdr:nvCxnSpPr>
        <xdr:cNvPr id="175" name="直線コネクタ 174"/>
        <xdr:cNvCxnSpPr/>
      </xdr:nvCxnSpPr>
      <xdr:spPr>
        <a:xfrm>
          <a:off x="2908300" y="13441088"/>
          <a:ext cx="8890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67988</xdr:rowOff>
    </xdr:from>
    <xdr:to>
      <xdr:col>15</xdr:col>
      <xdr:colOff>50800</xdr:colOff>
      <xdr:row>78</xdr:row>
      <xdr:rowOff>90528</xdr:rowOff>
    </xdr:to>
    <xdr:cxnSp macro="">
      <xdr:nvCxnSpPr>
        <xdr:cNvPr id="178" name="直線コネクタ 177"/>
        <xdr:cNvCxnSpPr/>
      </xdr:nvCxnSpPr>
      <xdr:spPr>
        <a:xfrm flipV="1">
          <a:off x="2019300" y="13441088"/>
          <a:ext cx="8890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90528</xdr:rowOff>
    </xdr:from>
    <xdr:to>
      <xdr:col>10</xdr:col>
      <xdr:colOff>114300</xdr:colOff>
      <xdr:row>78</xdr:row>
      <xdr:rowOff>91557</xdr:rowOff>
    </xdr:to>
    <xdr:cxnSp macro="">
      <xdr:nvCxnSpPr>
        <xdr:cNvPr id="181" name="直線コネクタ 180"/>
        <xdr:cNvCxnSpPr/>
      </xdr:nvCxnSpPr>
      <xdr:spPr>
        <a:xfrm flipV="1">
          <a:off x="1130300" y="13463628"/>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16663</xdr:rowOff>
    </xdr:from>
    <xdr:to>
      <xdr:col>24</xdr:col>
      <xdr:colOff>114300</xdr:colOff>
      <xdr:row>78</xdr:row>
      <xdr:rowOff>118263</xdr:rowOff>
    </xdr:to>
    <xdr:sp macro="" textlink="">
      <xdr:nvSpPr>
        <xdr:cNvPr id="191" name="楕円 190"/>
        <xdr:cNvSpPr/>
      </xdr:nvSpPr>
      <xdr:spPr>
        <a:xfrm>
          <a:off x="4584700" y="1338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103040</xdr:rowOff>
    </xdr:from>
    <xdr:ext cx="469744" cy="259045"/>
    <xdr:sp macro="" textlink="">
      <xdr:nvSpPr>
        <xdr:cNvPr id="192" name="維持補修費該当値テキスト"/>
        <xdr:cNvSpPr txBox="1"/>
      </xdr:nvSpPr>
      <xdr:spPr>
        <a:xfrm>
          <a:off x="4686300" y="1330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23315</xdr:rowOff>
    </xdr:from>
    <xdr:to>
      <xdr:col>20</xdr:col>
      <xdr:colOff>38100</xdr:colOff>
      <xdr:row>78</xdr:row>
      <xdr:rowOff>124915</xdr:rowOff>
    </xdr:to>
    <xdr:sp macro="" textlink="">
      <xdr:nvSpPr>
        <xdr:cNvPr id="193" name="楕円 192"/>
        <xdr:cNvSpPr/>
      </xdr:nvSpPr>
      <xdr:spPr>
        <a:xfrm>
          <a:off x="3746500" y="1339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116042</xdr:rowOff>
    </xdr:from>
    <xdr:ext cx="469744" cy="259045"/>
    <xdr:sp macro="" textlink="">
      <xdr:nvSpPr>
        <xdr:cNvPr id="194" name="テキスト ボックス 193"/>
        <xdr:cNvSpPr txBox="1"/>
      </xdr:nvSpPr>
      <xdr:spPr>
        <a:xfrm>
          <a:off x="3562428" y="1348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17188</xdr:rowOff>
    </xdr:from>
    <xdr:to>
      <xdr:col>15</xdr:col>
      <xdr:colOff>101600</xdr:colOff>
      <xdr:row>78</xdr:row>
      <xdr:rowOff>118788</xdr:rowOff>
    </xdr:to>
    <xdr:sp macro="" textlink="">
      <xdr:nvSpPr>
        <xdr:cNvPr id="195" name="楕円 194"/>
        <xdr:cNvSpPr/>
      </xdr:nvSpPr>
      <xdr:spPr>
        <a:xfrm>
          <a:off x="2857500" y="1339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109915</xdr:rowOff>
    </xdr:from>
    <xdr:ext cx="469744" cy="259045"/>
    <xdr:sp macro="" textlink="">
      <xdr:nvSpPr>
        <xdr:cNvPr id="196" name="テキスト ボックス 195"/>
        <xdr:cNvSpPr txBox="1"/>
      </xdr:nvSpPr>
      <xdr:spPr>
        <a:xfrm>
          <a:off x="2673428" y="1348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39728</xdr:rowOff>
    </xdr:from>
    <xdr:to>
      <xdr:col>10</xdr:col>
      <xdr:colOff>165100</xdr:colOff>
      <xdr:row>78</xdr:row>
      <xdr:rowOff>141328</xdr:rowOff>
    </xdr:to>
    <xdr:sp macro="" textlink="">
      <xdr:nvSpPr>
        <xdr:cNvPr id="197" name="楕円 196"/>
        <xdr:cNvSpPr/>
      </xdr:nvSpPr>
      <xdr:spPr>
        <a:xfrm>
          <a:off x="1968500" y="1341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132455</xdr:rowOff>
    </xdr:from>
    <xdr:ext cx="469744" cy="259045"/>
    <xdr:sp macro="" textlink="">
      <xdr:nvSpPr>
        <xdr:cNvPr id="198" name="テキスト ボックス 197"/>
        <xdr:cNvSpPr txBox="1"/>
      </xdr:nvSpPr>
      <xdr:spPr>
        <a:xfrm>
          <a:off x="1784428" y="1350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40757</xdr:rowOff>
    </xdr:from>
    <xdr:to>
      <xdr:col>6</xdr:col>
      <xdr:colOff>38100</xdr:colOff>
      <xdr:row>78</xdr:row>
      <xdr:rowOff>142357</xdr:rowOff>
    </xdr:to>
    <xdr:sp macro="" textlink="">
      <xdr:nvSpPr>
        <xdr:cNvPr id="199" name="楕円 198"/>
        <xdr:cNvSpPr/>
      </xdr:nvSpPr>
      <xdr:spPr>
        <a:xfrm>
          <a:off x="1079500" y="1341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133484</xdr:rowOff>
    </xdr:from>
    <xdr:ext cx="469744" cy="259045"/>
    <xdr:sp macro="" textlink="">
      <xdr:nvSpPr>
        <xdr:cNvPr id="200" name="テキスト ボックス 199"/>
        <xdr:cNvSpPr txBox="1"/>
      </xdr:nvSpPr>
      <xdr:spPr>
        <a:xfrm>
          <a:off x="895428" y="135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40894</xdr:rowOff>
    </xdr:from>
    <xdr:to>
      <xdr:col>24</xdr:col>
      <xdr:colOff>63500</xdr:colOff>
      <xdr:row>96</xdr:row>
      <xdr:rowOff>42354</xdr:rowOff>
    </xdr:to>
    <xdr:cxnSp macro="">
      <xdr:nvCxnSpPr>
        <xdr:cNvPr id="230" name="直線コネクタ 229"/>
        <xdr:cNvCxnSpPr/>
      </xdr:nvCxnSpPr>
      <xdr:spPr>
        <a:xfrm flipV="1">
          <a:off x="3797300" y="16328644"/>
          <a:ext cx="838200" cy="17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32868</xdr:rowOff>
    </xdr:from>
    <xdr:to>
      <xdr:col>19</xdr:col>
      <xdr:colOff>177800</xdr:colOff>
      <xdr:row>96</xdr:row>
      <xdr:rowOff>42354</xdr:rowOff>
    </xdr:to>
    <xdr:cxnSp macro="">
      <xdr:nvCxnSpPr>
        <xdr:cNvPr id="233" name="直線コネクタ 232"/>
        <xdr:cNvCxnSpPr/>
      </xdr:nvCxnSpPr>
      <xdr:spPr>
        <a:xfrm>
          <a:off x="2908300" y="16320618"/>
          <a:ext cx="889000" cy="18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32868</xdr:rowOff>
    </xdr:from>
    <xdr:to>
      <xdr:col>15</xdr:col>
      <xdr:colOff>50800</xdr:colOff>
      <xdr:row>97</xdr:row>
      <xdr:rowOff>10249</xdr:rowOff>
    </xdr:to>
    <xdr:cxnSp macro="">
      <xdr:nvCxnSpPr>
        <xdr:cNvPr id="236" name="直線コネクタ 235"/>
        <xdr:cNvCxnSpPr/>
      </xdr:nvCxnSpPr>
      <xdr:spPr>
        <a:xfrm flipV="1">
          <a:off x="2019300" y="16320618"/>
          <a:ext cx="889000" cy="32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10249</xdr:rowOff>
    </xdr:from>
    <xdr:to>
      <xdr:col>10</xdr:col>
      <xdr:colOff>114300</xdr:colOff>
      <xdr:row>97</xdr:row>
      <xdr:rowOff>72885</xdr:rowOff>
    </xdr:to>
    <xdr:cxnSp macro="">
      <xdr:nvCxnSpPr>
        <xdr:cNvPr id="239" name="直線コネクタ 238"/>
        <xdr:cNvCxnSpPr/>
      </xdr:nvCxnSpPr>
      <xdr:spPr>
        <a:xfrm flipV="1">
          <a:off x="1130300" y="16640899"/>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147921</xdr:rowOff>
    </xdr:from>
    <xdr:ext cx="534377" cy="259045"/>
    <xdr:sp macro="" textlink="">
      <xdr:nvSpPr>
        <xdr:cNvPr id="243" name="テキスト ボックス 242"/>
        <xdr:cNvSpPr txBox="1"/>
      </xdr:nvSpPr>
      <xdr:spPr>
        <a:xfrm>
          <a:off x="863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161544</xdr:rowOff>
    </xdr:from>
    <xdr:to>
      <xdr:col>24</xdr:col>
      <xdr:colOff>114300</xdr:colOff>
      <xdr:row>95</xdr:row>
      <xdr:rowOff>91694</xdr:rowOff>
    </xdr:to>
    <xdr:sp macro="" textlink="">
      <xdr:nvSpPr>
        <xdr:cNvPr id="249" name="楕円 248"/>
        <xdr:cNvSpPr/>
      </xdr:nvSpPr>
      <xdr:spPr>
        <a:xfrm>
          <a:off x="4584700" y="1627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12971</xdr:rowOff>
    </xdr:from>
    <xdr:ext cx="599010" cy="259045"/>
    <xdr:sp macro="" textlink="">
      <xdr:nvSpPr>
        <xdr:cNvPr id="250" name="扶助費該当値テキスト"/>
        <xdr:cNvSpPr txBox="1"/>
      </xdr:nvSpPr>
      <xdr:spPr>
        <a:xfrm>
          <a:off x="4686300" y="1612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163004</xdr:rowOff>
    </xdr:from>
    <xdr:to>
      <xdr:col>20</xdr:col>
      <xdr:colOff>38100</xdr:colOff>
      <xdr:row>96</xdr:row>
      <xdr:rowOff>93154</xdr:rowOff>
    </xdr:to>
    <xdr:sp macro="" textlink="">
      <xdr:nvSpPr>
        <xdr:cNvPr id="251" name="楕円 250"/>
        <xdr:cNvSpPr/>
      </xdr:nvSpPr>
      <xdr:spPr>
        <a:xfrm>
          <a:off x="3746500" y="1645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109681</xdr:rowOff>
    </xdr:from>
    <xdr:ext cx="599010" cy="259045"/>
    <xdr:sp macro="" textlink="">
      <xdr:nvSpPr>
        <xdr:cNvPr id="252" name="テキスト ボックス 251"/>
        <xdr:cNvSpPr txBox="1"/>
      </xdr:nvSpPr>
      <xdr:spPr>
        <a:xfrm>
          <a:off x="3497795" y="1622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153518</xdr:rowOff>
    </xdr:from>
    <xdr:to>
      <xdr:col>15</xdr:col>
      <xdr:colOff>101600</xdr:colOff>
      <xdr:row>95</xdr:row>
      <xdr:rowOff>83668</xdr:rowOff>
    </xdr:to>
    <xdr:sp macro="" textlink="">
      <xdr:nvSpPr>
        <xdr:cNvPr id="253" name="楕円 252"/>
        <xdr:cNvSpPr/>
      </xdr:nvSpPr>
      <xdr:spPr>
        <a:xfrm>
          <a:off x="2857500" y="1626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100195</xdr:rowOff>
    </xdr:from>
    <xdr:ext cx="599010" cy="259045"/>
    <xdr:sp macro="" textlink="">
      <xdr:nvSpPr>
        <xdr:cNvPr id="254" name="テキスト ボックス 253"/>
        <xdr:cNvSpPr txBox="1"/>
      </xdr:nvSpPr>
      <xdr:spPr>
        <a:xfrm>
          <a:off x="2608795" y="1604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130899</xdr:rowOff>
    </xdr:from>
    <xdr:to>
      <xdr:col>10</xdr:col>
      <xdr:colOff>165100</xdr:colOff>
      <xdr:row>97</xdr:row>
      <xdr:rowOff>61049</xdr:rowOff>
    </xdr:to>
    <xdr:sp macro="" textlink="">
      <xdr:nvSpPr>
        <xdr:cNvPr id="255" name="楕円 254"/>
        <xdr:cNvSpPr/>
      </xdr:nvSpPr>
      <xdr:spPr>
        <a:xfrm>
          <a:off x="1968500" y="1659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77576</xdr:rowOff>
    </xdr:from>
    <xdr:ext cx="534377" cy="259045"/>
    <xdr:sp macro="" textlink="">
      <xdr:nvSpPr>
        <xdr:cNvPr id="256" name="テキスト ボックス 255"/>
        <xdr:cNvSpPr txBox="1"/>
      </xdr:nvSpPr>
      <xdr:spPr>
        <a:xfrm>
          <a:off x="1752111" y="1636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22085</xdr:rowOff>
    </xdr:from>
    <xdr:to>
      <xdr:col>6</xdr:col>
      <xdr:colOff>38100</xdr:colOff>
      <xdr:row>97</xdr:row>
      <xdr:rowOff>123685</xdr:rowOff>
    </xdr:to>
    <xdr:sp macro="" textlink="">
      <xdr:nvSpPr>
        <xdr:cNvPr id="257" name="楕円 256"/>
        <xdr:cNvSpPr/>
      </xdr:nvSpPr>
      <xdr:spPr>
        <a:xfrm>
          <a:off x="1079500" y="1665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140212</xdr:rowOff>
    </xdr:from>
    <xdr:ext cx="534377" cy="259045"/>
    <xdr:sp macro="" textlink="">
      <xdr:nvSpPr>
        <xdr:cNvPr id="258" name="テキスト ボックス 257"/>
        <xdr:cNvSpPr txBox="1"/>
      </xdr:nvSpPr>
      <xdr:spPr>
        <a:xfrm>
          <a:off x="863111" y="1642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1" name="テキスト ボックス 270"/>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62426</xdr:rowOff>
    </xdr:from>
    <xdr:to>
      <xdr:col>54</xdr:col>
      <xdr:colOff>189865</xdr:colOff>
      <xdr:row>39</xdr:row>
      <xdr:rowOff>136233</xdr:rowOff>
    </xdr:to>
    <xdr:cxnSp macro="">
      <xdr:nvCxnSpPr>
        <xdr:cNvPr id="283" name="直線コネクタ 282"/>
        <xdr:cNvCxnSpPr/>
      </xdr:nvCxnSpPr>
      <xdr:spPr>
        <a:xfrm flipV="1">
          <a:off x="10475595" y="5891726"/>
          <a:ext cx="1270" cy="931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140060</xdr:rowOff>
    </xdr:from>
    <xdr:ext cx="534377" cy="259045"/>
    <xdr:sp macro="" textlink="">
      <xdr:nvSpPr>
        <xdr:cNvPr id="284" name="補助費等最小値テキスト"/>
        <xdr:cNvSpPr txBox="1"/>
      </xdr:nvSpPr>
      <xdr:spPr>
        <a:xfrm>
          <a:off x="10528300" y="682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136233</xdr:rowOff>
    </xdr:from>
    <xdr:to>
      <xdr:col>55</xdr:col>
      <xdr:colOff>88900</xdr:colOff>
      <xdr:row>39</xdr:row>
      <xdr:rowOff>136233</xdr:rowOff>
    </xdr:to>
    <xdr:cxnSp macro="">
      <xdr:nvCxnSpPr>
        <xdr:cNvPr id="285" name="直線コネクタ 284"/>
        <xdr:cNvCxnSpPr/>
      </xdr:nvCxnSpPr>
      <xdr:spPr>
        <a:xfrm>
          <a:off x="10388600" y="6822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9103</xdr:rowOff>
    </xdr:from>
    <xdr:ext cx="599010" cy="259045"/>
    <xdr:sp macro="" textlink="">
      <xdr:nvSpPr>
        <xdr:cNvPr id="286" name="補助費等最大値テキスト"/>
        <xdr:cNvSpPr txBox="1"/>
      </xdr:nvSpPr>
      <xdr:spPr>
        <a:xfrm>
          <a:off x="10528300" y="566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62426</xdr:rowOff>
    </xdr:from>
    <xdr:to>
      <xdr:col>55</xdr:col>
      <xdr:colOff>88900</xdr:colOff>
      <xdr:row>34</xdr:row>
      <xdr:rowOff>62426</xdr:rowOff>
    </xdr:to>
    <xdr:cxnSp macro="">
      <xdr:nvCxnSpPr>
        <xdr:cNvPr id="287" name="直線コネクタ 286"/>
        <xdr:cNvCxnSpPr/>
      </xdr:nvCxnSpPr>
      <xdr:spPr>
        <a:xfrm>
          <a:off x="10388600" y="589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140218</xdr:rowOff>
    </xdr:from>
    <xdr:to>
      <xdr:col>55</xdr:col>
      <xdr:colOff>0</xdr:colOff>
      <xdr:row>35</xdr:row>
      <xdr:rowOff>155367</xdr:rowOff>
    </xdr:to>
    <xdr:cxnSp macro="">
      <xdr:nvCxnSpPr>
        <xdr:cNvPr id="288" name="直線コネクタ 287"/>
        <xdr:cNvCxnSpPr/>
      </xdr:nvCxnSpPr>
      <xdr:spPr>
        <a:xfrm>
          <a:off x="9639300" y="6140968"/>
          <a:ext cx="838200" cy="1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47873</xdr:rowOff>
    </xdr:from>
    <xdr:ext cx="534377" cy="259045"/>
    <xdr:sp macro="" textlink="">
      <xdr:nvSpPr>
        <xdr:cNvPr id="289" name="補助費等平均値テキスト"/>
        <xdr:cNvSpPr txBox="1"/>
      </xdr:nvSpPr>
      <xdr:spPr>
        <a:xfrm>
          <a:off x="10528300" y="639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69446</xdr:rowOff>
    </xdr:from>
    <xdr:to>
      <xdr:col>55</xdr:col>
      <xdr:colOff>50800</xdr:colOff>
      <xdr:row>37</xdr:row>
      <xdr:rowOff>171046</xdr:rowOff>
    </xdr:to>
    <xdr:sp macro="" textlink="">
      <xdr:nvSpPr>
        <xdr:cNvPr id="290" name="フローチャート: 判断 289"/>
        <xdr:cNvSpPr/>
      </xdr:nvSpPr>
      <xdr:spPr>
        <a:xfrm>
          <a:off x="10426700" y="641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140218</xdr:rowOff>
    </xdr:from>
    <xdr:to>
      <xdr:col>50</xdr:col>
      <xdr:colOff>114300</xdr:colOff>
      <xdr:row>36</xdr:row>
      <xdr:rowOff>66098</xdr:rowOff>
    </xdr:to>
    <xdr:cxnSp macro="">
      <xdr:nvCxnSpPr>
        <xdr:cNvPr id="291" name="直線コネクタ 290"/>
        <xdr:cNvCxnSpPr/>
      </xdr:nvCxnSpPr>
      <xdr:spPr>
        <a:xfrm flipV="1">
          <a:off x="8750300" y="6140968"/>
          <a:ext cx="889000" cy="9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59525</xdr:rowOff>
    </xdr:from>
    <xdr:to>
      <xdr:col>50</xdr:col>
      <xdr:colOff>165100</xdr:colOff>
      <xdr:row>37</xdr:row>
      <xdr:rowOff>161125</xdr:rowOff>
    </xdr:to>
    <xdr:sp macro="" textlink="">
      <xdr:nvSpPr>
        <xdr:cNvPr id="292" name="フローチャート: 判断 291"/>
        <xdr:cNvSpPr/>
      </xdr:nvSpPr>
      <xdr:spPr>
        <a:xfrm>
          <a:off x="9588500" y="640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152252</xdr:rowOff>
    </xdr:from>
    <xdr:ext cx="534377" cy="259045"/>
    <xdr:sp macro="" textlink="">
      <xdr:nvSpPr>
        <xdr:cNvPr id="293" name="テキスト ボックス 292"/>
        <xdr:cNvSpPr txBox="1"/>
      </xdr:nvSpPr>
      <xdr:spPr>
        <a:xfrm>
          <a:off x="9372111" y="649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66899</xdr:rowOff>
    </xdr:from>
    <xdr:to>
      <xdr:col>45</xdr:col>
      <xdr:colOff>177800</xdr:colOff>
      <xdr:row>36</xdr:row>
      <xdr:rowOff>66098</xdr:rowOff>
    </xdr:to>
    <xdr:cxnSp macro="">
      <xdr:nvCxnSpPr>
        <xdr:cNvPr id="294" name="直線コネクタ 293"/>
        <xdr:cNvCxnSpPr/>
      </xdr:nvCxnSpPr>
      <xdr:spPr>
        <a:xfrm>
          <a:off x="7861300" y="5381849"/>
          <a:ext cx="889000" cy="85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101648</xdr:rowOff>
    </xdr:from>
    <xdr:to>
      <xdr:col>46</xdr:col>
      <xdr:colOff>38100</xdr:colOff>
      <xdr:row>38</xdr:row>
      <xdr:rowOff>31798</xdr:rowOff>
    </xdr:to>
    <xdr:sp macro="" textlink="">
      <xdr:nvSpPr>
        <xdr:cNvPr id="295" name="フローチャート: 判断 294"/>
        <xdr:cNvSpPr/>
      </xdr:nvSpPr>
      <xdr:spPr>
        <a:xfrm>
          <a:off x="8699500" y="644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22925</xdr:rowOff>
    </xdr:from>
    <xdr:ext cx="534377" cy="259045"/>
    <xdr:sp macro="" textlink="">
      <xdr:nvSpPr>
        <xdr:cNvPr id="296" name="テキスト ボックス 295"/>
        <xdr:cNvSpPr txBox="1"/>
      </xdr:nvSpPr>
      <xdr:spPr>
        <a:xfrm>
          <a:off x="8483111" y="653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66899</xdr:rowOff>
    </xdr:from>
    <xdr:to>
      <xdr:col>41</xdr:col>
      <xdr:colOff>50800</xdr:colOff>
      <xdr:row>36</xdr:row>
      <xdr:rowOff>30223</xdr:rowOff>
    </xdr:to>
    <xdr:cxnSp macro="">
      <xdr:nvCxnSpPr>
        <xdr:cNvPr id="297" name="直線コネクタ 296"/>
        <xdr:cNvCxnSpPr/>
      </xdr:nvCxnSpPr>
      <xdr:spPr>
        <a:xfrm flipV="1">
          <a:off x="6972300" y="5381849"/>
          <a:ext cx="889000" cy="8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159964</xdr:rowOff>
    </xdr:from>
    <xdr:to>
      <xdr:col>41</xdr:col>
      <xdr:colOff>101600</xdr:colOff>
      <xdr:row>33</xdr:row>
      <xdr:rowOff>90114</xdr:rowOff>
    </xdr:to>
    <xdr:sp macro="" textlink="">
      <xdr:nvSpPr>
        <xdr:cNvPr id="298" name="フローチャート: 判断 297"/>
        <xdr:cNvSpPr/>
      </xdr:nvSpPr>
      <xdr:spPr>
        <a:xfrm>
          <a:off x="7810500" y="564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81241</xdr:rowOff>
    </xdr:from>
    <xdr:ext cx="599010" cy="259045"/>
    <xdr:sp macro="" textlink="">
      <xdr:nvSpPr>
        <xdr:cNvPr id="299" name="テキスト ボックス 298"/>
        <xdr:cNvSpPr txBox="1"/>
      </xdr:nvSpPr>
      <xdr:spPr>
        <a:xfrm>
          <a:off x="7561795" y="573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27033</xdr:rowOff>
    </xdr:from>
    <xdr:to>
      <xdr:col>36</xdr:col>
      <xdr:colOff>165100</xdr:colOff>
      <xdr:row>38</xdr:row>
      <xdr:rowOff>128633</xdr:rowOff>
    </xdr:to>
    <xdr:sp macro="" textlink="">
      <xdr:nvSpPr>
        <xdr:cNvPr id="300" name="フローチャート: 判断 299"/>
        <xdr:cNvSpPr/>
      </xdr:nvSpPr>
      <xdr:spPr>
        <a:xfrm>
          <a:off x="6921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119760</xdr:rowOff>
    </xdr:from>
    <xdr:ext cx="534377" cy="259045"/>
    <xdr:sp macro="" textlink="">
      <xdr:nvSpPr>
        <xdr:cNvPr id="301" name="テキスト ボックス 300"/>
        <xdr:cNvSpPr txBox="1"/>
      </xdr:nvSpPr>
      <xdr:spPr>
        <a:xfrm>
          <a:off x="6705111" y="663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104567</xdr:rowOff>
    </xdr:from>
    <xdr:to>
      <xdr:col>55</xdr:col>
      <xdr:colOff>50800</xdr:colOff>
      <xdr:row>36</xdr:row>
      <xdr:rowOff>34717</xdr:rowOff>
    </xdr:to>
    <xdr:sp macro="" textlink="">
      <xdr:nvSpPr>
        <xdr:cNvPr id="307" name="楕円 306"/>
        <xdr:cNvSpPr/>
      </xdr:nvSpPr>
      <xdr:spPr>
        <a:xfrm>
          <a:off x="10426700" y="610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127444</xdr:rowOff>
    </xdr:from>
    <xdr:ext cx="599010" cy="259045"/>
    <xdr:sp macro="" textlink="">
      <xdr:nvSpPr>
        <xdr:cNvPr id="308" name="補助費等該当値テキスト"/>
        <xdr:cNvSpPr txBox="1"/>
      </xdr:nvSpPr>
      <xdr:spPr>
        <a:xfrm>
          <a:off x="10528300" y="595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89418</xdr:rowOff>
    </xdr:from>
    <xdr:to>
      <xdr:col>50</xdr:col>
      <xdr:colOff>165100</xdr:colOff>
      <xdr:row>36</xdr:row>
      <xdr:rowOff>19568</xdr:rowOff>
    </xdr:to>
    <xdr:sp macro="" textlink="">
      <xdr:nvSpPr>
        <xdr:cNvPr id="309" name="楕円 308"/>
        <xdr:cNvSpPr/>
      </xdr:nvSpPr>
      <xdr:spPr>
        <a:xfrm>
          <a:off x="9588500" y="60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36095</xdr:rowOff>
    </xdr:from>
    <xdr:ext cx="599010" cy="259045"/>
    <xdr:sp macro="" textlink="">
      <xdr:nvSpPr>
        <xdr:cNvPr id="310" name="テキスト ボックス 309"/>
        <xdr:cNvSpPr txBox="1"/>
      </xdr:nvSpPr>
      <xdr:spPr>
        <a:xfrm>
          <a:off x="9339795" y="586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15298</xdr:rowOff>
    </xdr:from>
    <xdr:to>
      <xdr:col>46</xdr:col>
      <xdr:colOff>38100</xdr:colOff>
      <xdr:row>36</xdr:row>
      <xdr:rowOff>116898</xdr:rowOff>
    </xdr:to>
    <xdr:sp macro="" textlink="">
      <xdr:nvSpPr>
        <xdr:cNvPr id="311" name="楕円 310"/>
        <xdr:cNvSpPr/>
      </xdr:nvSpPr>
      <xdr:spPr>
        <a:xfrm>
          <a:off x="8699500" y="618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133425</xdr:rowOff>
    </xdr:from>
    <xdr:ext cx="599010" cy="259045"/>
    <xdr:sp macro="" textlink="">
      <xdr:nvSpPr>
        <xdr:cNvPr id="312" name="テキスト ボックス 311"/>
        <xdr:cNvSpPr txBox="1"/>
      </xdr:nvSpPr>
      <xdr:spPr>
        <a:xfrm>
          <a:off x="8450795" y="596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16099</xdr:rowOff>
    </xdr:from>
    <xdr:to>
      <xdr:col>41</xdr:col>
      <xdr:colOff>101600</xdr:colOff>
      <xdr:row>31</xdr:row>
      <xdr:rowOff>117699</xdr:rowOff>
    </xdr:to>
    <xdr:sp macro="" textlink="">
      <xdr:nvSpPr>
        <xdr:cNvPr id="313" name="楕円 312"/>
        <xdr:cNvSpPr/>
      </xdr:nvSpPr>
      <xdr:spPr>
        <a:xfrm>
          <a:off x="7810500" y="533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134226</xdr:rowOff>
    </xdr:from>
    <xdr:ext cx="599010" cy="259045"/>
    <xdr:sp macro="" textlink="">
      <xdr:nvSpPr>
        <xdr:cNvPr id="314" name="テキスト ボックス 313"/>
        <xdr:cNvSpPr txBox="1"/>
      </xdr:nvSpPr>
      <xdr:spPr>
        <a:xfrm>
          <a:off x="7561795" y="510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150873</xdr:rowOff>
    </xdr:from>
    <xdr:to>
      <xdr:col>36</xdr:col>
      <xdr:colOff>165100</xdr:colOff>
      <xdr:row>36</xdr:row>
      <xdr:rowOff>81023</xdr:rowOff>
    </xdr:to>
    <xdr:sp macro="" textlink="">
      <xdr:nvSpPr>
        <xdr:cNvPr id="315" name="楕円 314"/>
        <xdr:cNvSpPr/>
      </xdr:nvSpPr>
      <xdr:spPr>
        <a:xfrm>
          <a:off x="6921500" y="615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97550</xdr:rowOff>
    </xdr:from>
    <xdr:ext cx="599010" cy="259045"/>
    <xdr:sp macro="" textlink="">
      <xdr:nvSpPr>
        <xdr:cNvPr id="316" name="テキスト ボックス 315"/>
        <xdr:cNvSpPr txBox="1"/>
      </xdr:nvSpPr>
      <xdr:spPr>
        <a:xfrm>
          <a:off x="6672795" y="592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2" name="直線コネクタ 341"/>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3" name="普通建設事業費最小値テキスト"/>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4" name="直線コネクタ 343"/>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5" name="普通建設事業費最大値テキスト"/>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6" name="直線コネクタ 345"/>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124037</xdr:rowOff>
    </xdr:from>
    <xdr:to>
      <xdr:col>55</xdr:col>
      <xdr:colOff>0</xdr:colOff>
      <xdr:row>58</xdr:row>
      <xdr:rowOff>146741</xdr:rowOff>
    </xdr:to>
    <xdr:cxnSp macro="">
      <xdr:nvCxnSpPr>
        <xdr:cNvPr id="347" name="直線コネクタ 346"/>
        <xdr:cNvCxnSpPr/>
      </xdr:nvCxnSpPr>
      <xdr:spPr>
        <a:xfrm>
          <a:off x="9639300" y="10068137"/>
          <a:ext cx="838200" cy="2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48" name="普通建設事業費平均値テキスト"/>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9" name="フローチャート: 判断 348"/>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32245</xdr:rowOff>
    </xdr:from>
    <xdr:to>
      <xdr:col>50</xdr:col>
      <xdr:colOff>114300</xdr:colOff>
      <xdr:row>58</xdr:row>
      <xdr:rowOff>124037</xdr:rowOff>
    </xdr:to>
    <xdr:cxnSp macro="">
      <xdr:nvCxnSpPr>
        <xdr:cNvPr id="350" name="直線コネクタ 349"/>
        <xdr:cNvCxnSpPr/>
      </xdr:nvCxnSpPr>
      <xdr:spPr>
        <a:xfrm>
          <a:off x="8750300" y="9976345"/>
          <a:ext cx="889000" cy="9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1" name="フローチャート: 判断 350"/>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2" name="テキスト ボックス 351"/>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25831</xdr:rowOff>
    </xdr:from>
    <xdr:to>
      <xdr:col>45</xdr:col>
      <xdr:colOff>177800</xdr:colOff>
      <xdr:row>58</xdr:row>
      <xdr:rowOff>32245</xdr:rowOff>
    </xdr:to>
    <xdr:cxnSp macro="">
      <xdr:nvCxnSpPr>
        <xdr:cNvPr id="353" name="直線コネクタ 352"/>
        <xdr:cNvCxnSpPr/>
      </xdr:nvCxnSpPr>
      <xdr:spPr>
        <a:xfrm>
          <a:off x="7861300" y="8941231"/>
          <a:ext cx="889000" cy="103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4" name="フローチャート: 判断 353"/>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5" name="テキスト ボックス 354"/>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25831</xdr:rowOff>
    </xdr:from>
    <xdr:to>
      <xdr:col>41</xdr:col>
      <xdr:colOff>50800</xdr:colOff>
      <xdr:row>57</xdr:row>
      <xdr:rowOff>22454</xdr:rowOff>
    </xdr:to>
    <xdr:cxnSp macro="">
      <xdr:nvCxnSpPr>
        <xdr:cNvPr id="356" name="直線コネクタ 355"/>
        <xdr:cNvCxnSpPr/>
      </xdr:nvCxnSpPr>
      <xdr:spPr>
        <a:xfrm flipV="1">
          <a:off x="6972300" y="8941231"/>
          <a:ext cx="889000" cy="85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7" name="フローチャート: 判断 356"/>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58" name="テキスト ボックス 357"/>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59" name="フローチャート: 判断 358"/>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60" name="テキスト ボックス 359"/>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95941</xdr:rowOff>
    </xdr:from>
    <xdr:to>
      <xdr:col>55</xdr:col>
      <xdr:colOff>50800</xdr:colOff>
      <xdr:row>59</xdr:row>
      <xdr:rowOff>26091</xdr:rowOff>
    </xdr:to>
    <xdr:sp macro="" textlink="">
      <xdr:nvSpPr>
        <xdr:cNvPr id="366" name="楕円 365"/>
        <xdr:cNvSpPr/>
      </xdr:nvSpPr>
      <xdr:spPr>
        <a:xfrm>
          <a:off x="10426700" y="1004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10868</xdr:rowOff>
    </xdr:from>
    <xdr:ext cx="534377" cy="259045"/>
    <xdr:sp macro="" textlink="">
      <xdr:nvSpPr>
        <xdr:cNvPr id="367" name="普通建設事業費該当値テキスト"/>
        <xdr:cNvSpPr txBox="1"/>
      </xdr:nvSpPr>
      <xdr:spPr>
        <a:xfrm>
          <a:off x="10528300" y="995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73237</xdr:rowOff>
    </xdr:from>
    <xdr:to>
      <xdr:col>50</xdr:col>
      <xdr:colOff>165100</xdr:colOff>
      <xdr:row>59</xdr:row>
      <xdr:rowOff>3387</xdr:rowOff>
    </xdr:to>
    <xdr:sp macro="" textlink="">
      <xdr:nvSpPr>
        <xdr:cNvPr id="368" name="楕円 367"/>
        <xdr:cNvSpPr/>
      </xdr:nvSpPr>
      <xdr:spPr>
        <a:xfrm>
          <a:off x="9588500" y="1001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165964</xdr:rowOff>
    </xdr:from>
    <xdr:ext cx="534377" cy="259045"/>
    <xdr:sp macro="" textlink="">
      <xdr:nvSpPr>
        <xdr:cNvPr id="369" name="テキスト ボックス 368"/>
        <xdr:cNvSpPr txBox="1"/>
      </xdr:nvSpPr>
      <xdr:spPr>
        <a:xfrm>
          <a:off x="9372111" y="1011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152895</xdr:rowOff>
    </xdr:from>
    <xdr:to>
      <xdr:col>46</xdr:col>
      <xdr:colOff>38100</xdr:colOff>
      <xdr:row>58</xdr:row>
      <xdr:rowOff>83045</xdr:rowOff>
    </xdr:to>
    <xdr:sp macro="" textlink="">
      <xdr:nvSpPr>
        <xdr:cNvPr id="370" name="楕円 369"/>
        <xdr:cNvSpPr/>
      </xdr:nvSpPr>
      <xdr:spPr>
        <a:xfrm>
          <a:off x="8699500" y="992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74172</xdr:rowOff>
    </xdr:from>
    <xdr:ext cx="534377" cy="259045"/>
    <xdr:sp macro="" textlink="">
      <xdr:nvSpPr>
        <xdr:cNvPr id="371" name="テキスト ボックス 370"/>
        <xdr:cNvSpPr txBox="1"/>
      </xdr:nvSpPr>
      <xdr:spPr>
        <a:xfrm>
          <a:off x="8483111" y="1001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146481</xdr:rowOff>
    </xdr:from>
    <xdr:to>
      <xdr:col>41</xdr:col>
      <xdr:colOff>101600</xdr:colOff>
      <xdr:row>52</xdr:row>
      <xdr:rowOff>76631</xdr:rowOff>
    </xdr:to>
    <xdr:sp macro="" textlink="">
      <xdr:nvSpPr>
        <xdr:cNvPr id="372" name="楕円 371"/>
        <xdr:cNvSpPr/>
      </xdr:nvSpPr>
      <xdr:spPr>
        <a:xfrm>
          <a:off x="7810500" y="889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93158</xdr:rowOff>
    </xdr:from>
    <xdr:ext cx="599010" cy="259045"/>
    <xdr:sp macro="" textlink="">
      <xdr:nvSpPr>
        <xdr:cNvPr id="373" name="テキスト ボックス 372"/>
        <xdr:cNvSpPr txBox="1"/>
      </xdr:nvSpPr>
      <xdr:spPr>
        <a:xfrm>
          <a:off x="7561795" y="866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143104</xdr:rowOff>
    </xdr:from>
    <xdr:to>
      <xdr:col>36</xdr:col>
      <xdr:colOff>165100</xdr:colOff>
      <xdr:row>57</xdr:row>
      <xdr:rowOff>73254</xdr:rowOff>
    </xdr:to>
    <xdr:sp macro="" textlink="">
      <xdr:nvSpPr>
        <xdr:cNvPr id="374" name="楕円 373"/>
        <xdr:cNvSpPr/>
      </xdr:nvSpPr>
      <xdr:spPr>
        <a:xfrm>
          <a:off x="6921500" y="974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64381</xdr:rowOff>
    </xdr:from>
    <xdr:ext cx="534377" cy="259045"/>
    <xdr:sp macro="" textlink="">
      <xdr:nvSpPr>
        <xdr:cNvPr id="375" name="テキスト ボックス 374"/>
        <xdr:cNvSpPr txBox="1"/>
      </xdr:nvSpPr>
      <xdr:spPr>
        <a:xfrm>
          <a:off x="6705111" y="983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1" name="直線コネクタ 400"/>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4" name="普通建設事業費 （ うち新規整備　）最大値テキスト"/>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5" name="直線コネクタ 404"/>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98879</xdr:rowOff>
    </xdr:from>
    <xdr:to>
      <xdr:col>55</xdr:col>
      <xdr:colOff>0</xdr:colOff>
      <xdr:row>79</xdr:row>
      <xdr:rowOff>98879</xdr:rowOff>
    </xdr:to>
    <xdr:cxnSp macro="">
      <xdr:nvCxnSpPr>
        <xdr:cNvPr id="406" name="直線コネクタ 405"/>
        <xdr:cNvCxnSpPr/>
      </xdr:nvCxnSpPr>
      <xdr:spPr>
        <a:xfrm>
          <a:off x="9639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7" name="普通建設事業費 （ うち新規整備　）平均値テキスト"/>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8" name="フローチャート: 判断 407"/>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98879</xdr:rowOff>
    </xdr:from>
    <xdr:to>
      <xdr:col>50</xdr:col>
      <xdr:colOff>114300</xdr:colOff>
      <xdr:row>79</xdr:row>
      <xdr:rowOff>98879</xdr:rowOff>
    </xdr:to>
    <xdr:cxnSp macro="">
      <xdr:nvCxnSpPr>
        <xdr:cNvPr id="409" name="直線コネクタ 408"/>
        <xdr:cNvCxnSpPr/>
      </xdr:nvCxnSpPr>
      <xdr:spPr>
        <a:xfrm>
          <a:off x="8750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0" name="フローチャート: 判断 409"/>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1" name="テキスト ボックス 410"/>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98290</xdr:rowOff>
    </xdr:from>
    <xdr:to>
      <xdr:col>45</xdr:col>
      <xdr:colOff>177800</xdr:colOff>
      <xdr:row>79</xdr:row>
      <xdr:rowOff>98879</xdr:rowOff>
    </xdr:to>
    <xdr:cxnSp macro="">
      <xdr:nvCxnSpPr>
        <xdr:cNvPr id="412" name="直線コネクタ 411"/>
        <xdr:cNvCxnSpPr/>
      </xdr:nvCxnSpPr>
      <xdr:spPr>
        <a:xfrm>
          <a:off x="7861300" y="13642840"/>
          <a:ext cx="8890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3" name="フローチャート: 判断 412"/>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4" name="テキスト ボックス 413"/>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24594</xdr:rowOff>
    </xdr:from>
    <xdr:to>
      <xdr:col>41</xdr:col>
      <xdr:colOff>50800</xdr:colOff>
      <xdr:row>79</xdr:row>
      <xdr:rowOff>98290</xdr:rowOff>
    </xdr:to>
    <xdr:cxnSp macro="">
      <xdr:nvCxnSpPr>
        <xdr:cNvPr id="415" name="直線コネクタ 414"/>
        <xdr:cNvCxnSpPr/>
      </xdr:nvCxnSpPr>
      <xdr:spPr>
        <a:xfrm>
          <a:off x="6972300" y="13569144"/>
          <a:ext cx="889000" cy="7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6" name="フローチャート: 判断 415"/>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7" name="テキスト ボックス 416"/>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8" name="フローチャート: 判断 417"/>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19" name="テキスト ボックス 418"/>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5" name="楕円 424"/>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6" name="普通建設事業費 （ うち新規整備　）該当値テキスト"/>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48079</xdr:rowOff>
    </xdr:from>
    <xdr:to>
      <xdr:col>50</xdr:col>
      <xdr:colOff>165100</xdr:colOff>
      <xdr:row>79</xdr:row>
      <xdr:rowOff>149679</xdr:rowOff>
    </xdr:to>
    <xdr:sp macro="" textlink="">
      <xdr:nvSpPr>
        <xdr:cNvPr id="427" name="楕円 426"/>
        <xdr:cNvSpPr/>
      </xdr:nvSpPr>
      <xdr:spPr>
        <a:xfrm>
          <a:off x="9588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140806</xdr:rowOff>
    </xdr:from>
    <xdr:ext cx="249299" cy="259045"/>
    <xdr:sp macro="" textlink="">
      <xdr:nvSpPr>
        <xdr:cNvPr id="428" name="テキスト ボックス 427"/>
        <xdr:cNvSpPr txBox="1"/>
      </xdr:nvSpPr>
      <xdr:spPr>
        <a:xfrm>
          <a:off x="9514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29" name="楕円 428"/>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30" name="テキスト ボックス 429"/>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47490</xdr:rowOff>
    </xdr:from>
    <xdr:to>
      <xdr:col>41</xdr:col>
      <xdr:colOff>101600</xdr:colOff>
      <xdr:row>79</xdr:row>
      <xdr:rowOff>149090</xdr:rowOff>
    </xdr:to>
    <xdr:sp macro="" textlink="">
      <xdr:nvSpPr>
        <xdr:cNvPr id="431" name="楕円 430"/>
        <xdr:cNvSpPr/>
      </xdr:nvSpPr>
      <xdr:spPr>
        <a:xfrm>
          <a:off x="7810500" y="1359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140217</xdr:rowOff>
    </xdr:from>
    <xdr:ext cx="313932" cy="259045"/>
    <xdr:sp macro="" textlink="">
      <xdr:nvSpPr>
        <xdr:cNvPr id="432" name="テキスト ボックス 431"/>
        <xdr:cNvSpPr txBox="1"/>
      </xdr:nvSpPr>
      <xdr:spPr>
        <a:xfrm>
          <a:off x="7704333" y="13684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145244</xdr:rowOff>
    </xdr:from>
    <xdr:to>
      <xdr:col>36</xdr:col>
      <xdr:colOff>165100</xdr:colOff>
      <xdr:row>79</xdr:row>
      <xdr:rowOff>75394</xdr:rowOff>
    </xdr:to>
    <xdr:sp macro="" textlink="">
      <xdr:nvSpPr>
        <xdr:cNvPr id="433" name="楕円 432"/>
        <xdr:cNvSpPr/>
      </xdr:nvSpPr>
      <xdr:spPr>
        <a:xfrm>
          <a:off x="6921500" y="1351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66521</xdr:rowOff>
    </xdr:from>
    <xdr:ext cx="469744" cy="259045"/>
    <xdr:sp macro="" textlink="">
      <xdr:nvSpPr>
        <xdr:cNvPr id="434" name="テキスト ボックス 433"/>
        <xdr:cNvSpPr txBox="1"/>
      </xdr:nvSpPr>
      <xdr:spPr>
        <a:xfrm>
          <a:off x="6737428" y="1361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133024</xdr:rowOff>
    </xdr:from>
    <xdr:to>
      <xdr:col>54</xdr:col>
      <xdr:colOff>189865</xdr:colOff>
      <xdr:row>98</xdr:row>
      <xdr:rowOff>138092</xdr:rowOff>
    </xdr:to>
    <xdr:cxnSp macro="">
      <xdr:nvCxnSpPr>
        <xdr:cNvPr id="458" name="直線コネクタ 457"/>
        <xdr:cNvCxnSpPr/>
      </xdr:nvCxnSpPr>
      <xdr:spPr>
        <a:xfrm flipV="1">
          <a:off x="10475595" y="16077874"/>
          <a:ext cx="1270" cy="862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141919</xdr:rowOff>
    </xdr:from>
    <xdr:ext cx="534377" cy="259045"/>
    <xdr:sp macro="" textlink="">
      <xdr:nvSpPr>
        <xdr:cNvPr id="459" name="普通建設事業費 （ うち更新整備　）最小値テキスト"/>
        <xdr:cNvSpPr txBox="1"/>
      </xdr:nvSpPr>
      <xdr:spPr>
        <a:xfrm>
          <a:off x="10528300" y="1694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138092</xdr:rowOff>
    </xdr:from>
    <xdr:to>
      <xdr:col>55</xdr:col>
      <xdr:colOff>88900</xdr:colOff>
      <xdr:row>98</xdr:row>
      <xdr:rowOff>138092</xdr:rowOff>
    </xdr:to>
    <xdr:cxnSp macro="">
      <xdr:nvCxnSpPr>
        <xdr:cNvPr id="460" name="直線コネクタ 459"/>
        <xdr:cNvCxnSpPr/>
      </xdr:nvCxnSpPr>
      <xdr:spPr>
        <a:xfrm>
          <a:off x="10388600" y="16940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79701</xdr:rowOff>
    </xdr:from>
    <xdr:ext cx="599010" cy="259045"/>
    <xdr:sp macro="" textlink="">
      <xdr:nvSpPr>
        <xdr:cNvPr id="461" name="普通建設事業費 （ うち更新整備　）最大値テキスト"/>
        <xdr:cNvSpPr txBox="1"/>
      </xdr:nvSpPr>
      <xdr:spPr>
        <a:xfrm>
          <a:off x="10528300" y="1585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133024</xdr:rowOff>
    </xdr:from>
    <xdr:to>
      <xdr:col>55</xdr:col>
      <xdr:colOff>88900</xdr:colOff>
      <xdr:row>93</xdr:row>
      <xdr:rowOff>133024</xdr:rowOff>
    </xdr:to>
    <xdr:cxnSp macro="">
      <xdr:nvCxnSpPr>
        <xdr:cNvPr id="462" name="直線コネクタ 461"/>
        <xdr:cNvCxnSpPr/>
      </xdr:nvCxnSpPr>
      <xdr:spPr>
        <a:xfrm>
          <a:off x="10388600" y="16077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77764</xdr:rowOff>
    </xdr:from>
    <xdr:to>
      <xdr:col>55</xdr:col>
      <xdr:colOff>0</xdr:colOff>
      <xdr:row>98</xdr:row>
      <xdr:rowOff>82511</xdr:rowOff>
    </xdr:to>
    <xdr:cxnSp macro="">
      <xdr:nvCxnSpPr>
        <xdr:cNvPr id="463" name="直線コネクタ 462"/>
        <xdr:cNvCxnSpPr/>
      </xdr:nvCxnSpPr>
      <xdr:spPr>
        <a:xfrm flipV="1">
          <a:off x="9639300" y="16879864"/>
          <a:ext cx="838200" cy="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29230</xdr:rowOff>
    </xdr:from>
    <xdr:ext cx="534377" cy="259045"/>
    <xdr:sp macro="" textlink="">
      <xdr:nvSpPr>
        <xdr:cNvPr id="464" name="普通建設事業費 （ うち更新整備　）平均値テキスト"/>
        <xdr:cNvSpPr txBox="1"/>
      </xdr:nvSpPr>
      <xdr:spPr>
        <a:xfrm>
          <a:off x="10528300" y="1648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xdr:rowOff>
    </xdr:from>
    <xdr:to>
      <xdr:col>55</xdr:col>
      <xdr:colOff>50800</xdr:colOff>
      <xdr:row>97</xdr:row>
      <xdr:rowOff>107953</xdr:rowOff>
    </xdr:to>
    <xdr:sp macro="" textlink="">
      <xdr:nvSpPr>
        <xdr:cNvPr id="465" name="フローチャート: 判断 464"/>
        <xdr:cNvSpPr/>
      </xdr:nvSpPr>
      <xdr:spPr>
        <a:xfrm>
          <a:off x="10426700" y="1663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123217</xdr:rowOff>
    </xdr:from>
    <xdr:to>
      <xdr:col>50</xdr:col>
      <xdr:colOff>114300</xdr:colOff>
      <xdr:row>98</xdr:row>
      <xdr:rowOff>82511</xdr:rowOff>
    </xdr:to>
    <xdr:cxnSp macro="">
      <xdr:nvCxnSpPr>
        <xdr:cNvPr id="466" name="直線コネクタ 465"/>
        <xdr:cNvCxnSpPr/>
      </xdr:nvCxnSpPr>
      <xdr:spPr>
        <a:xfrm>
          <a:off x="8750300" y="16753867"/>
          <a:ext cx="889000" cy="13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27270</xdr:rowOff>
    </xdr:from>
    <xdr:to>
      <xdr:col>50</xdr:col>
      <xdr:colOff>165100</xdr:colOff>
      <xdr:row>97</xdr:row>
      <xdr:rowOff>128870</xdr:rowOff>
    </xdr:to>
    <xdr:sp macro="" textlink="">
      <xdr:nvSpPr>
        <xdr:cNvPr id="467" name="フローチャート: 判断 466"/>
        <xdr:cNvSpPr/>
      </xdr:nvSpPr>
      <xdr:spPr>
        <a:xfrm>
          <a:off x="9588500" y="1665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145397</xdr:rowOff>
    </xdr:from>
    <xdr:ext cx="534377" cy="259045"/>
    <xdr:sp macro="" textlink="">
      <xdr:nvSpPr>
        <xdr:cNvPr id="468" name="テキスト ボックス 467"/>
        <xdr:cNvSpPr txBox="1"/>
      </xdr:nvSpPr>
      <xdr:spPr>
        <a:xfrm>
          <a:off x="9372111" y="1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43010</xdr:rowOff>
    </xdr:from>
    <xdr:to>
      <xdr:col>45</xdr:col>
      <xdr:colOff>177800</xdr:colOff>
      <xdr:row>97</xdr:row>
      <xdr:rowOff>123217</xdr:rowOff>
    </xdr:to>
    <xdr:cxnSp macro="">
      <xdr:nvCxnSpPr>
        <xdr:cNvPr id="469" name="直線コネクタ 468"/>
        <xdr:cNvCxnSpPr/>
      </xdr:nvCxnSpPr>
      <xdr:spPr>
        <a:xfrm>
          <a:off x="7861300" y="15644960"/>
          <a:ext cx="889000" cy="110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42121</xdr:rowOff>
    </xdr:from>
    <xdr:to>
      <xdr:col>46</xdr:col>
      <xdr:colOff>38100</xdr:colOff>
      <xdr:row>97</xdr:row>
      <xdr:rowOff>143721</xdr:rowOff>
    </xdr:to>
    <xdr:sp macro="" textlink="">
      <xdr:nvSpPr>
        <xdr:cNvPr id="470" name="フローチャート: 判断 469"/>
        <xdr:cNvSpPr/>
      </xdr:nvSpPr>
      <xdr:spPr>
        <a:xfrm>
          <a:off x="8699500" y="166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160248</xdr:rowOff>
    </xdr:from>
    <xdr:ext cx="534377" cy="259045"/>
    <xdr:sp macro="" textlink="">
      <xdr:nvSpPr>
        <xdr:cNvPr id="471" name="テキスト ボックス 470"/>
        <xdr:cNvSpPr txBox="1"/>
      </xdr:nvSpPr>
      <xdr:spPr>
        <a:xfrm>
          <a:off x="8483111" y="1644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43010</xdr:rowOff>
    </xdr:from>
    <xdr:to>
      <xdr:col>41</xdr:col>
      <xdr:colOff>50800</xdr:colOff>
      <xdr:row>97</xdr:row>
      <xdr:rowOff>52770</xdr:rowOff>
    </xdr:to>
    <xdr:cxnSp macro="">
      <xdr:nvCxnSpPr>
        <xdr:cNvPr id="472" name="直線コネクタ 471"/>
        <xdr:cNvCxnSpPr/>
      </xdr:nvCxnSpPr>
      <xdr:spPr>
        <a:xfrm flipV="1">
          <a:off x="6972300" y="15644960"/>
          <a:ext cx="889000" cy="103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6536</xdr:rowOff>
    </xdr:from>
    <xdr:to>
      <xdr:col>41</xdr:col>
      <xdr:colOff>101600</xdr:colOff>
      <xdr:row>97</xdr:row>
      <xdr:rowOff>108136</xdr:rowOff>
    </xdr:to>
    <xdr:sp macro="" textlink="">
      <xdr:nvSpPr>
        <xdr:cNvPr id="473" name="フローチャート: 判断 472"/>
        <xdr:cNvSpPr/>
      </xdr:nvSpPr>
      <xdr:spPr>
        <a:xfrm>
          <a:off x="78105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99263</xdr:rowOff>
    </xdr:from>
    <xdr:ext cx="534377" cy="259045"/>
    <xdr:sp macro="" textlink="">
      <xdr:nvSpPr>
        <xdr:cNvPr id="474" name="テキスト ボックス 473"/>
        <xdr:cNvSpPr txBox="1"/>
      </xdr:nvSpPr>
      <xdr:spPr>
        <a:xfrm>
          <a:off x="7594111" y="167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8021</xdr:rowOff>
    </xdr:from>
    <xdr:to>
      <xdr:col>36</xdr:col>
      <xdr:colOff>165100</xdr:colOff>
      <xdr:row>97</xdr:row>
      <xdr:rowOff>109621</xdr:rowOff>
    </xdr:to>
    <xdr:sp macro="" textlink="">
      <xdr:nvSpPr>
        <xdr:cNvPr id="475" name="フローチャート: 判断 474"/>
        <xdr:cNvSpPr/>
      </xdr:nvSpPr>
      <xdr:spPr>
        <a:xfrm>
          <a:off x="6921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100748</xdr:rowOff>
    </xdr:from>
    <xdr:ext cx="534377" cy="259045"/>
    <xdr:sp macro="" textlink="">
      <xdr:nvSpPr>
        <xdr:cNvPr id="476" name="テキスト ボックス 475"/>
        <xdr:cNvSpPr txBox="1"/>
      </xdr:nvSpPr>
      <xdr:spPr>
        <a:xfrm>
          <a:off x="6705111" y="167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26964</xdr:rowOff>
    </xdr:from>
    <xdr:to>
      <xdr:col>55</xdr:col>
      <xdr:colOff>50800</xdr:colOff>
      <xdr:row>98</xdr:row>
      <xdr:rowOff>128564</xdr:rowOff>
    </xdr:to>
    <xdr:sp macro="" textlink="">
      <xdr:nvSpPr>
        <xdr:cNvPr id="482" name="楕円 481"/>
        <xdr:cNvSpPr/>
      </xdr:nvSpPr>
      <xdr:spPr>
        <a:xfrm>
          <a:off x="10426700" y="1682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113341</xdr:rowOff>
    </xdr:from>
    <xdr:ext cx="534377" cy="259045"/>
    <xdr:sp macro="" textlink="">
      <xdr:nvSpPr>
        <xdr:cNvPr id="483" name="普通建設事業費 （ うち更新整備　）該当値テキスト"/>
        <xdr:cNvSpPr txBox="1"/>
      </xdr:nvSpPr>
      <xdr:spPr>
        <a:xfrm>
          <a:off x="10528300" y="1674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31711</xdr:rowOff>
    </xdr:from>
    <xdr:to>
      <xdr:col>50</xdr:col>
      <xdr:colOff>165100</xdr:colOff>
      <xdr:row>98</xdr:row>
      <xdr:rowOff>133311</xdr:rowOff>
    </xdr:to>
    <xdr:sp macro="" textlink="">
      <xdr:nvSpPr>
        <xdr:cNvPr id="484" name="楕円 483"/>
        <xdr:cNvSpPr/>
      </xdr:nvSpPr>
      <xdr:spPr>
        <a:xfrm>
          <a:off x="9588500" y="1683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124438</xdr:rowOff>
    </xdr:from>
    <xdr:ext cx="534377" cy="259045"/>
    <xdr:sp macro="" textlink="">
      <xdr:nvSpPr>
        <xdr:cNvPr id="485" name="テキスト ボックス 484"/>
        <xdr:cNvSpPr txBox="1"/>
      </xdr:nvSpPr>
      <xdr:spPr>
        <a:xfrm>
          <a:off x="9372111" y="1692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72417</xdr:rowOff>
    </xdr:from>
    <xdr:to>
      <xdr:col>46</xdr:col>
      <xdr:colOff>38100</xdr:colOff>
      <xdr:row>98</xdr:row>
      <xdr:rowOff>2567</xdr:rowOff>
    </xdr:to>
    <xdr:sp macro="" textlink="">
      <xdr:nvSpPr>
        <xdr:cNvPr id="486" name="楕円 485"/>
        <xdr:cNvSpPr/>
      </xdr:nvSpPr>
      <xdr:spPr>
        <a:xfrm>
          <a:off x="8699500" y="1670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165144</xdr:rowOff>
    </xdr:from>
    <xdr:ext cx="534377" cy="259045"/>
    <xdr:sp macro="" textlink="">
      <xdr:nvSpPr>
        <xdr:cNvPr id="487" name="テキスト ボックス 486"/>
        <xdr:cNvSpPr txBox="1"/>
      </xdr:nvSpPr>
      <xdr:spPr>
        <a:xfrm>
          <a:off x="8483111" y="1679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163660</xdr:rowOff>
    </xdr:from>
    <xdr:to>
      <xdr:col>41</xdr:col>
      <xdr:colOff>101600</xdr:colOff>
      <xdr:row>91</xdr:row>
      <xdr:rowOff>93810</xdr:rowOff>
    </xdr:to>
    <xdr:sp macro="" textlink="">
      <xdr:nvSpPr>
        <xdr:cNvPr id="488" name="楕円 487"/>
        <xdr:cNvSpPr/>
      </xdr:nvSpPr>
      <xdr:spPr>
        <a:xfrm>
          <a:off x="7810500" y="1559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110337</xdr:rowOff>
    </xdr:from>
    <xdr:ext cx="599010" cy="259045"/>
    <xdr:sp macro="" textlink="">
      <xdr:nvSpPr>
        <xdr:cNvPr id="489" name="テキスト ボックス 488"/>
        <xdr:cNvSpPr txBox="1"/>
      </xdr:nvSpPr>
      <xdr:spPr>
        <a:xfrm>
          <a:off x="7561795" y="1536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1970</xdr:rowOff>
    </xdr:from>
    <xdr:to>
      <xdr:col>36</xdr:col>
      <xdr:colOff>165100</xdr:colOff>
      <xdr:row>97</xdr:row>
      <xdr:rowOff>103570</xdr:rowOff>
    </xdr:to>
    <xdr:sp macro="" textlink="">
      <xdr:nvSpPr>
        <xdr:cNvPr id="490" name="楕円 489"/>
        <xdr:cNvSpPr/>
      </xdr:nvSpPr>
      <xdr:spPr>
        <a:xfrm>
          <a:off x="6921500" y="166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120097</xdr:rowOff>
    </xdr:from>
    <xdr:ext cx="534377" cy="259045"/>
    <xdr:sp macro="" textlink="">
      <xdr:nvSpPr>
        <xdr:cNvPr id="491" name="テキスト ボックス 490"/>
        <xdr:cNvSpPr txBox="1"/>
      </xdr:nvSpPr>
      <xdr:spPr>
        <a:xfrm>
          <a:off x="6705111" y="1640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5" name="直線コネクタ 514"/>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8" name="災害復旧事業費最大値テキスト"/>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9" name="直線コネクタ 518"/>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0" name="直線コネクタ 519"/>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1" name="災害復旧事業費平均値テキスト"/>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2" name="フローチャート: 判断 521"/>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3" name="直線コネクタ 522"/>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4" name="フローチャート: 判断 523"/>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5" name="テキスト ボックス 524"/>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25933</xdr:rowOff>
    </xdr:from>
    <xdr:to>
      <xdr:col>76</xdr:col>
      <xdr:colOff>114300</xdr:colOff>
      <xdr:row>39</xdr:row>
      <xdr:rowOff>44450</xdr:rowOff>
    </xdr:to>
    <xdr:cxnSp macro="">
      <xdr:nvCxnSpPr>
        <xdr:cNvPr id="526" name="直線コネクタ 525"/>
        <xdr:cNvCxnSpPr/>
      </xdr:nvCxnSpPr>
      <xdr:spPr>
        <a:xfrm>
          <a:off x="13703300" y="6712483"/>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7" name="フローチャート: 判断 526"/>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28" name="テキスト ボックス 527"/>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5321</xdr:rowOff>
    </xdr:from>
    <xdr:to>
      <xdr:col>71</xdr:col>
      <xdr:colOff>177800</xdr:colOff>
      <xdr:row>39</xdr:row>
      <xdr:rowOff>25933</xdr:rowOff>
    </xdr:to>
    <xdr:cxnSp macro="">
      <xdr:nvCxnSpPr>
        <xdr:cNvPr id="529" name="直線コネクタ 528"/>
        <xdr:cNvCxnSpPr/>
      </xdr:nvCxnSpPr>
      <xdr:spPr>
        <a:xfrm>
          <a:off x="12814300" y="6691871"/>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0" name="フローチャート: 判断 529"/>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1" name="テキスト ボックス 530"/>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2" name="フローチャート: 判断 531"/>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3" name="テキスト ボックス 532"/>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9" name="楕円 538"/>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0"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1" name="楕円 540"/>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2" name="テキスト ボックス 541"/>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3" name="楕円 542"/>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4" name="テキスト ボックス 543"/>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146583</xdr:rowOff>
    </xdr:from>
    <xdr:to>
      <xdr:col>72</xdr:col>
      <xdr:colOff>38100</xdr:colOff>
      <xdr:row>39</xdr:row>
      <xdr:rowOff>76733</xdr:rowOff>
    </xdr:to>
    <xdr:sp macro="" textlink="">
      <xdr:nvSpPr>
        <xdr:cNvPr id="545" name="楕円 544"/>
        <xdr:cNvSpPr/>
      </xdr:nvSpPr>
      <xdr:spPr>
        <a:xfrm>
          <a:off x="13652500" y="666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67860</xdr:rowOff>
    </xdr:from>
    <xdr:ext cx="378565" cy="259045"/>
    <xdr:sp macro="" textlink="">
      <xdr:nvSpPr>
        <xdr:cNvPr id="546" name="テキスト ボックス 545"/>
        <xdr:cNvSpPr txBox="1"/>
      </xdr:nvSpPr>
      <xdr:spPr>
        <a:xfrm>
          <a:off x="13514017" y="6754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125971</xdr:rowOff>
    </xdr:from>
    <xdr:to>
      <xdr:col>67</xdr:col>
      <xdr:colOff>101600</xdr:colOff>
      <xdr:row>39</xdr:row>
      <xdr:rowOff>56121</xdr:rowOff>
    </xdr:to>
    <xdr:sp macro="" textlink="">
      <xdr:nvSpPr>
        <xdr:cNvPr id="547" name="楕円 546"/>
        <xdr:cNvSpPr/>
      </xdr:nvSpPr>
      <xdr:spPr>
        <a:xfrm>
          <a:off x="12763500" y="664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47248</xdr:rowOff>
    </xdr:from>
    <xdr:ext cx="469744" cy="259045"/>
    <xdr:sp macro="" textlink="">
      <xdr:nvSpPr>
        <xdr:cNvPr id="548" name="テキスト ボックス 547"/>
        <xdr:cNvSpPr txBox="1"/>
      </xdr:nvSpPr>
      <xdr:spPr>
        <a:xfrm>
          <a:off x="12579428" y="67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1" name="直線コネクタ 620"/>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2" name="公債費最小値テキスト"/>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3" name="直線コネクタ 622"/>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4" name="公債費最大値テキスト"/>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5" name="直線コネクタ 624"/>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60478</xdr:rowOff>
    </xdr:from>
    <xdr:to>
      <xdr:col>85</xdr:col>
      <xdr:colOff>127000</xdr:colOff>
      <xdr:row>75</xdr:row>
      <xdr:rowOff>62827</xdr:rowOff>
    </xdr:to>
    <xdr:cxnSp macro="">
      <xdr:nvCxnSpPr>
        <xdr:cNvPr id="626" name="直線コネクタ 625"/>
        <xdr:cNvCxnSpPr/>
      </xdr:nvCxnSpPr>
      <xdr:spPr>
        <a:xfrm>
          <a:off x="15481300" y="12919228"/>
          <a:ext cx="838200" cy="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7" name="公債費平均値テキスト"/>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8" name="フローチャート: 判断 627"/>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60478</xdr:rowOff>
    </xdr:from>
    <xdr:to>
      <xdr:col>81</xdr:col>
      <xdr:colOff>50800</xdr:colOff>
      <xdr:row>75</xdr:row>
      <xdr:rowOff>116789</xdr:rowOff>
    </xdr:to>
    <xdr:cxnSp macro="">
      <xdr:nvCxnSpPr>
        <xdr:cNvPr id="629" name="直線コネクタ 628"/>
        <xdr:cNvCxnSpPr/>
      </xdr:nvCxnSpPr>
      <xdr:spPr>
        <a:xfrm flipV="1">
          <a:off x="14592300" y="12919228"/>
          <a:ext cx="889000" cy="5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0" name="フローチャート: 判断 629"/>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1" name="テキスト ボックス 630"/>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116789</xdr:rowOff>
    </xdr:from>
    <xdr:to>
      <xdr:col>76</xdr:col>
      <xdr:colOff>114300</xdr:colOff>
      <xdr:row>75</xdr:row>
      <xdr:rowOff>145123</xdr:rowOff>
    </xdr:to>
    <xdr:cxnSp macro="">
      <xdr:nvCxnSpPr>
        <xdr:cNvPr id="632" name="直線コネクタ 631"/>
        <xdr:cNvCxnSpPr/>
      </xdr:nvCxnSpPr>
      <xdr:spPr>
        <a:xfrm flipV="1">
          <a:off x="13703300" y="12975539"/>
          <a:ext cx="889000" cy="2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3" name="フローチャート: 判断 632"/>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4" name="テキスト ボックス 633"/>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145123</xdr:rowOff>
    </xdr:from>
    <xdr:to>
      <xdr:col>71</xdr:col>
      <xdr:colOff>177800</xdr:colOff>
      <xdr:row>76</xdr:row>
      <xdr:rowOff>17983</xdr:rowOff>
    </xdr:to>
    <xdr:cxnSp macro="">
      <xdr:nvCxnSpPr>
        <xdr:cNvPr id="635" name="直線コネクタ 634"/>
        <xdr:cNvCxnSpPr/>
      </xdr:nvCxnSpPr>
      <xdr:spPr>
        <a:xfrm flipV="1">
          <a:off x="12814300" y="13003873"/>
          <a:ext cx="889000" cy="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6" name="フローチャート: 判断 635"/>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7" name="テキスト ボックス 636"/>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8" name="フローチャート: 判断 637"/>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143476</xdr:rowOff>
    </xdr:from>
    <xdr:ext cx="534377" cy="259045"/>
    <xdr:sp macro="" textlink="">
      <xdr:nvSpPr>
        <xdr:cNvPr id="639" name="テキスト ボックス 638"/>
        <xdr:cNvSpPr txBox="1"/>
      </xdr:nvSpPr>
      <xdr:spPr>
        <a:xfrm>
          <a:off x="12547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12027</xdr:rowOff>
    </xdr:from>
    <xdr:to>
      <xdr:col>85</xdr:col>
      <xdr:colOff>177800</xdr:colOff>
      <xdr:row>75</xdr:row>
      <xdr:rowOff>113627</xdr:rowOff>
    </xdr:to>
    <xdr:sp macro="" textlink="">
      <xdr:nvSpPr>
        <xdr:cNvPr id="645" name="楕円 644"/>
        <xdr:cNvSpPr/>
      </xdr:nvSpPr>
      <xdr:spPr>
        <a:xfrm>
          <a:off x="16268700" y="1287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161904</xdr:rowOff>
    </xdr:from>
    <xdr:ext cx="534377" cy="259045"/>
    <xdr:sp macro="" textlink="">
      <xdr:nvSpPr>
        <xdr:cNvPr id="646" name="公債費該当値テキスト"/>
        <xdr:cNvSpPr txBox="1"/>
      </xdr:nvSpPr>
      <xdr:spPr>
        <a:xfrm>
          <a:off x="16370300" y="1284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9678</xdr:rowOff>
    </xdr:from>
    <xdr:to>
      <xdr:col>81</xdr:col>
      <xdr:colOff>101600</xdr:colOff>
      <xdr:row>75</xdr:row>
      <xdr:rowOff>111278</xdr:rowOff>
    </xdr:to>
    <xdr:sp macro="" textlink="">
      <xdr:nvSpPr>
        <xdr:cNvPr id="647" name="楕円 646"/>
        <xdr:cNvSpPr/>
      </xdr:nvSpPr>
      <xdr:spPr>
        <a:xfrm>
          <a:off x="15430500" y="128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102405</xdr:rowOff>
    </xdr:from>
    <xdr:ext cx="534377" cy="259045"/>
    <xdr:sp macro="" textlink="">
      <xdr:nvSpPr>
        <xdr:cNvPr id="648" name="テキスト ボックス 647"/>
        <xdr:cNvSpPr txBox="1"/>
      </xdr:nvSpPr>
      <xdr:spPr>
        <a:xfrm>
          <a:off x="15214111" y="129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65989</xdr:rowOff>
    </xdr:from>
    <xdr:to>
      <xdr:col>76</xdr:col>
      <xdr:colOff>165100</xdr:colOff>
      <xdr:row>75</xdr:row>
      <xdr:rowOff>167590</xdr:rowOff>
    </xdr:to>
    <xdr:sp macro="" textlink="">
      <xdr:nvSpPr>
        <xdr:cNvPr id="649" name="楕円 648"/>
        <xdr:cNvSpPr/>
      </xdr:nvSpPr>
      <xdr:spPr>
        <a:xfrm>
          <a:off x="14541500" y="129247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158717</xdr:rowOff>
    </xdr:from>
    <xdr:ext cx="534377" cy="259045"/>
    <xdr:sp macro="" textlink="">
      <xdr:nvSpPr>
        <xdr:cNvPr id="650" name="テキスト ボックス 649"/>
        <xdr:cNvSpPr txBox="1"/>
      </xdr:nvSpPr>
      <xdr:spPr>
        <a:xfrm>
          <a:off x="14325111" y="1301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94323</xdr:rowOff>
    </xdr:from>
    <xdr:to>
      <xdr:col>72</xdr:col>
      <xdr:colOff>38100</xdr:colOff>
      <xdr:row>76</xdr:row>
      <xdr:rowOff>24473</xdr:rowOff>
    </xdr:to>
    <xdr:sp macro="" textlink="">
      <xdr:nvSpPr>
        <xdr:cNvPr id="651" name="楕円 650"/>
        <xdr:cNvSpPr/>
      </xdr:nvSpPr>
      <xdr:spPr>
        <a:xfrm>
          <a:off x="13652500" y="1295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15600</xdr:rowOff>
    </xdr:from>
    <xdr:ext cx="534377" cy="259045"/>
    <xdr:sp macro="" textlink="">
      <xdr:nvSpPr>
        <xdr:cNvPr id="652" name="テキスト ボックス 651"/>
        <xdr:cNvSpPr txBox="1"/>
      </xdr:nvSpPr>
      <xdr:spPr>
        <a:xfrm>
          <a:off x="13436111" y="1304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138633</xdr:rowOff>
    </xdr:from>
    <xdr:to>
      <xdr:col>67</xdr:col>
      <xdr:colOff>101600</xdr:colOff>
      <xdr:row>76</xdr:row>
      <xdr:rowOff>68783</xdr:rowOff>
    </xdr:to>
    <xdr:sp macro="" textlink="">
      <xdr:nvSpPr>
        <xdr:cNvPr id="653" name="楕円 652"/>
        <xdr:cNvSpPr/>
      </xdr:nvSpPr>
      <xdr:spPr>
        <a:xfrm>
          <a:off x="12763500" y="1299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59910</xdr:rowOff>
    </xdr:from>
    <xdr:ext cx="534377" cy="259045"/>
    <xdr:sp macro="" textlink="">
      <xdr:nvSpPr>
        <xdr:cNvPr id="654" name="テキスト ボックス 653"/>
        <xdr:cNvSpPr txBox="1"/>
      </xdr:nvSpPr>
      <xdr:spPr>
        <a:xfrm>
          <a:off x="12547111" y="1309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6" name="直線コネクタ 675"/>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7" name="積立金最小値テキスト"/>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8" name="直線コネクタ 677"/>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9" name="積立金最大値テキスト"/>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0" name="直線コネクタ 679"/>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96169</xdr:rowOff>
    </xdr:from>
    <xdr:to>
      <xdr:col>85</xdr:col>
      <xdr:colOff>127000</xdr:colOff>
      <xdr:row>97</xdr:row>
      <xdr:rowOff>154865</xdr:rowOff>
    </xdr:to>
    <xdr:cxnSp macro="">
      <xdr:nvCxnSpPr>
        <xdr:cNvPr id="681" name="直線コネクタ 680"/>
        <xdr:cNvCxnSpPr/>
      </xdr:nvCxnSpPr>
      <xdr:spPr>
        <a:xfrm flipV="1">
          <a:off x="15481300" y="16726819"/>
          <a:ext cx="838200" cy="5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82" name="積立金平均値テキスト"/>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3" name="フローチャート: 判断 682"/>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154865</xdr:rowOff>
    </xdr:from>
    <xdr:to>
      <xdr:col>81</xdr:col>
      <xdr:colOff>50800</xdr:colOff>
      <xdr:row>98</xdr:row>
      <xdr:rowOff>12433</xdr:rowOff>
    </xdr:to>
    <xdr:cxnSp macro="">
      <xdr:nvCxnSpPr>
        <xdr:cNvPr id="684" name="直線コネクタ 683"/>
        <xdr:cNvCxnSpPr/>
      </xdr:nvCxnSpPr>
      <xdr:spPr>
        <a:xfrm flipV="1">
          <a:off x="14592300" y="16785515"/>
          <a:ext cx="889000" cy="2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5" name="フローチャート: 判断 684"/>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86" name="テキスト ボックス 685"/>
        <xdr:cNvSpPr txBox="1"/>
      </xdr:nvSpPr>
      <xdr:spPr>
        <a:xfrm>
          <a:off x="15214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12433</xdr:rowOff>
    </xdr:from>
    <xdr:to>
      <xdr:col>76</xdr:col>
      <xdr:colOff>114300</xdr:colOff>
      <xdr:row>98</xdr:row>
      <xdr:rowOff>51369</xdr:rowOff>
    </xdr:to>
    <xdr:cxnSp macro="">
      <xdr:nvCxnSpPr>
        <xdr:cNvPr id="687" name="直線コネクタ 686"/>
        <xdr:cNvCxnSpPr/>
      </xdr:nvCxnSpPr>
      <xdr:spPr>
        <a:xfrm flipV="1">
          <a:off x="13703300" y="16814533"/>
          <a:ext cx="889000" cy="3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8" name="フローチャート: 判断 687"/>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89" name="テキスト ボックス 688"/>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51369</xdr:rowOff>
    </xdr:from>
    <xdr:to>
      <xdr:col>71</xdr:col>
      <xdr:colOff>177800</xdr:colOff>
      <xdr:row>98</xdr:row>
      <xdr:rowOff>85846</xdr:rowOff>
    </xdr:to>
    <xdr:cxnSp macro="">
      <xdr:nvCxnSpPr>
        <xdr:cNvPr id="690" name="直線コネクタ 689"/>
        <xdr:cNvCxnSpPr/>
      </xdr:nvCxnSpPr>
      <xdr:spPr>
        <a:xfrm flipV="1">
          <a:off x="12814300" y="16853469"/>
          <a:ext cx="889000" cy="3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1" name="フローチャート: 判断 690"/>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2" name="テキスト ボックス 691"/>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3" name="フローチャート: 判断 692"/>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4" name="テキスト ボックス 693"/>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45369</xdr:rowOff>
    </xdr:from>
    <xdr:to>
      <xdr:col>85</xdr:col>
      <xdr:colOff>177800</xdr:colOff>
      <xdr:row>97</xdr:row>
      <xdr:rowOff>146969</xdr:rowOff>
    </xdr:to>
    <xdr:sp macro="" textlink="">
      <xdr:nvSpPr>
        <xdr:cNvPr id="700" name="楕円 699"/>
        <xdr:cNvSpPr/>
      </xdr:nvSpPr>
      <xdr:spPr>
        <a:xfrm>
          <a:off x="16268700" y="1667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68246</xdr:rowOff>
    </xdr:from>
    <xdr:ext cx="534377" cy="259045"/>
    <xdr:sp macro="" textlink="">
      <xdr:nvSpPr>
        <xdr:cNvPr id="701" name="積立金該当値テキスト"/>
        <xdr:cNvSpPr txBox="1"/>
      </xdr:nvSpPr>
      <xdr:spPr>
        <a:xfrm>
          <a:off x="16370300" y="1652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104065</xdr:rowOff>
    </xdr:from>
    <xdr:to>
      <xdr:col>81</xdr:col>
      <xdr:colOff>101600</xdr:colOff>
      <xdr:row>98</xdr:row>
      <xdr:rowOff>34215</xdr:rowOff>
    </xdr:to>
    <xdr:sp macro="" textlink="">
      <xdr:nvSpPr>
        <xdr:cNvPr id="702" name="楕円 701"/>
        <xdr:cNvSpPr/>
      </xdr:nvSpPr>
      <xdr:spPr>
        <a:xfrm>
          <a:off x="15430500" y="1673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50742</xdr:rowOff>
    </xdr:from>
    <xdr:ext cx="534377" cy="259045"/>
    <xdr:sp macro="" textlink="">
      <xdr:nvSpPr>
        <xdr:cNvPr id="703" name="テキスト ボックス 702"/>
        <xdr:cNvSpPr txBox="1"/>
      </xdr:nvSpPr>
      <xdr:spPr>
        <a:xfrm>
          <a:off x="15214111" y="1650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133083</xdr:rowOff>
    </xdr:from>
    <xdr:to>
      <xdr:col>76</xdr:col>
      <xdr:colOff>165100</xdr:colOff>
      <xdr:row>98</xdr:row>
      <xdr:rowOff>63233</xdr:rowOff>
    </xdr:to>
    <xdr:sp macro="" textlink="">
      <xdr:nvSpPr>
        <xdr:cNvPr id="704" name="楕円 703"/>
        <xdr:cNvSpPr/>
      </xdr:nvSpPr>
      <xdr:spPr>
        <a:xfrm>
          <a:off x="14541500" y="1676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54360</xdr:rowOff>
    </xdr:from>
    <xdr:ext cx="534377" cy="259045"/>
    <xdr:sp macro="" textlink="">
      <xdr:nvSpPr>
        <xdr:cNvPr id="705" name="テキスト ボックス 704"/>
        <xdr:cNvSpPr txBox="1"/>
      </xdr:nvSpPr>
      <xdr:spPr>
        <a:xfrm>
          <a:off x="14325111" y="1685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569</xdr:rowOff>
    </xdr:from>
    <xdr:to>
      <xdr:col>72</xdr:col>
      <xdr:colOff>38100</xdr:colOff>
      <xdr:row>98</xdr:row>
      <xdr:rowOff>102169</xdr:rowOff>
    </xdr:to>
    <xdr:sp macro="" textlink="">
      <xdr:nvSpPr>
        <xdr:cNvPr id="706" name="楕円 705"/>
        <xdr:cNvSpPr/>
      </xdr:nvSpPr>
      <xdr:spPr>
        <a:xfrm>
          <a:off x="13652500" y="1680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93296</xdr:rowOff>
    </xdr:from>
    <xdr:ext cx="534377" cy="259045"/>
    <xdr:sp macro="" textlink="">
      <xdr:nvSpPr>
        <xdr:cNvPr id="707" name="テキスト ボックス 706"/>
        <xdr:cNvSpPr txBox="1"/>
      </xdr:nvSpPr>
      <xdr:spPr>
        <a:xfrm>
          <a:off x="13436111" y="1689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35046</xdr:rowOff>
    </xdr:from>
    <xdr:to>
      <xdr:col>67</xdr:col>
      <xdr:colOff>101600</xdr:colOff>
      <xdr:row>98</xdr:row>
      <xdr:rowOff>136646</xdr:rowOff>
    </xdr:to>
    <xdr:sp macro="" textlink="">
      <xdr:nvSpPr>
        <xdr:cNvPr id="708" name="楕円 707"/>
        <xdr:cNvSpPr/>
      </xdr:nvSpPr>
      <xdr:spPr>
        <a:xfrm>
          <a:off x="12763500" y="1683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127773</xdr:rowOff>
    </xdr:from>
    <xdr:ext cx="534377" cy="259045"/>
    <xdr:sp macro="" textlink="">
      <xdr:nvSpPr>
        <xdr:cNvPr id="709" name="テキスト ボックス 708"/>
        <xdr:cNvSpPr txBox="1"/>
      </xdr:nvSpPr>
      <xdr:spPr>
        <a:xfrm>
          <a:off x="12547111" y="1692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3" name="テキスト ボックス 72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5" name="テキスト ボックス 72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7" name="テキスト ボックス 72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5" name="直線コネクタ 734"/>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8" name="投資及び出資金最大値テキスト"/>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9" name="直線コネクタ 738"/>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68279</xdr:rowOff>
    </xdr:from>
    <xdr:to>
      <xdr:col>116</xdr:col>
      <xdr:colOff>63500</xdr:colOff>
      <xdr:row>35</xdr:row>
      <xdr:rowOff>82191</xdr:rowOff>
    </xdr:to>
    <xdr:cxnSp macro="">
      <xdr:nvCxnSpPr>
        <xdr:cNvPr id="740" name="直線コネクタ 739"/>
        <xdr:cNvCxnSpPr/>
      </xdr:nvCxnSpPr>
      <xdr:spPr>
        <a:xfrm flipV="1">
          <a:off x="21323300" y="6069029"/>
          <a:ext cx="838200" cy="1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13149</xdr:rowOff>
    </xdr:from>
    <xdr:ext cx="469744" cy="259045"/>
    <xdr:sp macro="" textlink="">
      <xdr:nvSpPr>
        <xdr:cNvPr id="741" name="投資及び出資金平均値テキスト"/>
        <xdr:cNvSpPr txBox="1"/>
      </xdr:nvSpPr>
      <xdr:spPr>
        <a:xfrm>
          <a:off x="22212300" y="652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2" name="フローチャート: 判断 741"/>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82191</xdr:rowOff>
    </xdr:from>
    <xdr:to>
      <xdr:col>111</xdr:col>
      <xdr:colOff>177800</xdr:colOff>
      <xdr:row>35</xdr:row>
      <xdr:rowOff>110276</xdr:rowOff>
    </xdr:to>
    <xdr:cxnSp macro="">
      <xdr:nvCxnSpPr>
        <xdr:cNvPr id="743" name="直線コネクタ 742"/>
        <xdr:cNvCxnSpPr/>
      </xdr:nvCxnSpPr>
      <xdr:spPr>
        <a:xfrm flipV="1">
          <a:off x="20434300" y="6082941"/>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4" name="フローチャート: 判断 743"/>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129571</xdr:rowOff>
    </xdr:from>
    <xdr:ext cx="469744" cy="259045"/>
    <xdr:sp macro="" textlink="">
      <xdr:nvSpPr>
        <xdr:cNvPr id="745" name="テキスト ボックス 744"/>
        <xdr:cNvSpPr txBox="1"/>
      </xdr:nvSpPr>
      <xdr:spPr>
        <a:xfrm>
          <a:off x="21088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110276</xdr:rowOff>
    </xdr:from>
    <xdr:to>
      <xdr:col>107</xdr:col>
      <xdr:colOff>50800</xdr:colOff>
      <xdr:row>35</xdr:row>
      <xdr:rowOff>146656</xdr:rowOff>
    </xdr:to>
    <xdr:cxnSp macro="">
      <xdr:nvCxnSpPr>
        <xdr:cNvPr id="746" name="直線コネクタ 745"/>
        <xdr:cNvCxnSpPr/>
      </xdr:nvCxnSpPr>
      <xdr:spPr>
        <a:xfrm flipV="1">
          <a:off x="19545300" y="6111026"/>
          <a:ext cx="889000" cy="3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7" name="フローチャート: 判断 746"/>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145966</xdr:rowOff>
    </xdr:from>
    <xdr:ext cx="469744" cy="259045"/>
    <xdr:sp macro="" textlink="">
      <xdr:nvSpPr>
        <xdr:cNvPr id="748" name="テキスト ボックス 747"/>
        <xdr:cNvSpPr txBox="1"/>
      </xdr:nvSpPr>
      <xdr:spPr>
        <a:xfrm>
          <a:off x="20199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146656</xdr:rowOff>
    </xdr:from>
    <xdr:to>
      <xdr:col>102</xdr:col>
      <xdr:colOff>114300</xdr:colOff>
      <xdr:row>36</xdr:row>
      <xdr:rowOff>12239</xdr:rowOff>
    </xdr:to>
    <xdr:cxnSp macro="">
      <xdr:nvCxnSpPr>
        <xdr:cNvPr id="749" name="直線コネクタ 748"/>
        <xdr:cNvCxnSpPr/>
      </xdr:nvCxnSpPr>
      <xdr:spPr>
        <a:xfrm flipV="1">
          <a:off x="18656300" y="6147406"/>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0" name="フローチャート: 判断 749"/>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162196</xdr:rowOff>
    </xdr:from>
    <xdr:ext cx="469744" cy="259045"/>
    <xdr:sp macro="" textlink="">
      <xdr:nvSpPr>
        <xdr:cNvPr id="751" name="テキスト ボックス 750"/>
        <xdr:cNvSpPr txBox="1"/>
      </xdr:nvSpPr>
      <xdr:spPr>
        <a:xfrm>
          <a:off x="19310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2" name="フローチャート: 判断 751"/>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169674</xdr:rowOff>
    </xdr:from>
    <xdr:ext cx="469744" cy="259045"/>
    <xdr:sp macro="" textlink="">
      <xdr:nvSpPr>
        <xdr:cNvPr id="753" name="テキスト ボックス 752"/>
        <xdr:cNvSpPr txBox="1"/>
      </xdr:nvSpPr>
      <xdr:spPr>
        <a:xfrm>
          <a:off x="18421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17479</xdr:rowOff>
    </xdr:from>
    <xdr:to>
      <xdr:col>116</xdr:col>
      <xdr:colOff>114300</xdr:colOff>
      <xdr:row>35</xdr:row>
      <xdr:rowOff>119079</xdr:rowOff>
    </xdr:to>
    <xdr:sp macro="" textlink="">
      <xdr:nvSpPr>
        <xdr:cNvPr id="759" name="楕円 758"/>
        <xdr:cNvSpPr/>
      </xdr:nvSpPr>
      <xdr:spPr>
        <a:xfrm>
          <a:off x="22110700" y="601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40356</xdr:rowOff>
    </xdr:from>
    <xdr:ext cx="534377" cy="259045"/>
    <xdr:sp macro="" textlink="">
      <xdr:nvSpPr>
        <xdr:cNvPr id="760" name="投資及び出資金該当値テキスト"/>
        <xdr:cNvSpPr txBox="1"/>
      </xdr:nvSpPr>
      <xdr:spPr>
        <a:xfrm>
          <a:off x="22212300" y="586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31391</xdr:rowOff>
    </xdr:from>
    <xdr:to>
      <xdr:col>112</xdr:col>
      <xdr:colOff>38100</xdr:colOff>
      <xdr:row>35</xdr:row>
      <xdr:rowOff>132991</xdr:rowOff>
    </xdr:to>
    <xdr:sp macro="" textlink="">
      <xdr:nvSpPr>
        <xdr:cNvPr id="761" name="楕円 760"/>
        <xdr:cNvSpPr/>
      </xdr:nvSpPr>
      <xdr:spPr>
        <a:xfrm>
          <a:off x="21272500" y="603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149518</xdr:rowOff>
    </xdr:from>
    <xdr:ext cx="534377" cy="259045"/>
    <xdr:sp macro="" textlink="">
      <xdr:nvSpPr>
        <xdr:cNvPr id="762" name="テキスト ボックス 761"/>
        <xdr:cNvSpPr txBox="1"/>
      </xdr:nvSpPr>
      <xdr:spPr>
        <a:xfrm>
          <a:off x="21056111" y="580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59476</xdr:rowOff>
    </xdr:from>
    <xdr:to>
      <xdr:col>107</xdr:col>
      <xdr:colOff>101600</xdr:colOff>
      <xdr:row>35</xdr:row>
      <xdr:rowOff>161076</xdr:rowOff>
    </xdr:to>
    <xdr:sp macro="" textlink="">
      <xdr:nvSpPr>
        <xdr:cNvPr id="763" name="楕円 762"/>
        <xdr:cNvSpPr/>
      </xdr:nvSpPr>
      <xdr:spPr>
        <a:xfrm>
          <a:off x="20383500" y="60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6153</xdr:rowOff>
    </xdr:from>
    <xdr:ext cx="534377" cy="259045"/>
    <xdr:sp macro="" textlink="">
      <xdr:nvSpPr>
        <xdr:cNvPr id="764" name="テキスト ボックス 763"/>
        <xdr:cNvSpPr txBox="1"/>
      </xdr:nvSpPr>
      <xdr:spPr>
        <a:xfrm>
          <a:off x="20167111" y="583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95856</xdr:rowOff>
    </xdr:from>
    <xdr:to>
      <xdr:col>102</xdr:col>
      <xdr:colOff>165100</xdr:colOff>
      <xdr:row>36</xdr:row>
      <xdr:rowOff>26006</xdr:rowOff>
    </xdr:to>
    <xdr:sp macro="" textlink="">
      <xdr:nvSpPr>
        <xdr:cNvPr id="765" name="楕円 764"/>
        <xdr:cNvSpPr/>
      </xdr:nvSpPr>
      <xdr:spPr>
        <a:xfrm>
          <a:off x="19494500" y="609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42533</xdr:rowOff>
    </xdr:from>
    <xdr:ext cx="534377" cy="259045"/>
    <xdr:sp macro="" textlink="">
      <xdr:nvSpPr>
        <xdr:cNvPr id="766" name="テキスト ボックス 765"/>
        <xdr:cNvSpPr txBox="1"/>
      </xdr:nvSpPr>
      <xdr:spPr>
        <a:xfrm>
          <a:off x="19278111" y="587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132889</xdr:rowOff>
    </xdr:from>
    <xdr:to>
      <xdr:col>98</xdr:col>
      <xdr:colOff>38100</xdr:colOff>
      <xdr:row>36</xdr:row>
      <xdr:rowOff>63039</xdr:rowOff>
    </xdr:to>
    <xdr:sp macro="" textlink="">
      <xdr:nvSpPr>
        <xdr:cNvPr id="767" name="楕円 766"/>
        <xdr:cNvSpPr/>
      </xdr:nvSpPr>
      <xdr:spPr>
        <a:xfrm>
          <a:off x="18605500" y="613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79566</xdr:rowOff>
    </xdr:from>
    <xdr:ext cx="534377" cy="259045"/>
    <xdr:sp macro="" textlink="">
      <xdr:nvSpPr>
        <xdr:cNvPr id="768" name="テキスト ボックス 767"/>
        <xdr:cNvSpPr txBox="1"/>
      </xdr:nvSpPr>
      <xdr:spPr>
        <a:xfrm>
          <a:off x="18389111" y="590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2" name="直線コネクタ 791"/>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5" name="貸付金最大値テキスト"/>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6" name="直線コネクタ 795"/>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33858</xdr:rowOff>
    </xdr:from>
    <xdr:to>
      <xdr:col>116</xdr:col>
      <xdr:colOff>63500</xdr:colOff>
      <xdr:row>58</xdr:row>
      <xdr:rowOff>36296</xdr:rowOff>
    </xdr:to>
    <xdr:cxnSp macro="">
      <xdr:nvCxnSpPr>
        <xdr:cNvPr id="797" name="直線コネクタ 796"/>
        <xdr:cNvCxnSpPr/>
      </xdr:nvCxnSpPr>
      <xdr:spPr>
        <a:xfrm>
          <a:off x="21323300" y="9977958"/>
          <a:ext cx="8382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798" name="貸付金平均値テキスト"/>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9" name="フローチャート: 判断 798"/>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16180</xdr:rowOff>
    </xdr:from>
    <xdr:to>
      <xdr:col>111</xdr:col>
      <xdr:colOff>177800</xdr:colOff>
      <xdr:row>58</xdr:row>
      <xdr:rowOff>33858</xdr:rowOff>
    </xdr:to>
    <xdr:cxnSp macro="">
      <xdr:nvCxnSpPr>
        <xdr:cNvPr id="800" name="直線コネクタ 799"/>
        <xdr:cNvCxnSpPr/>
      </xdr:nvCxnSpPr>
      <xdr:spPr>
        <a:xfrm>
          <a:off x="20434300" y="9960280"/>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1" name="フローチャート: 判断 800"/>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2" name="テキスト ボックス 801"/>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164998</xdr:rowOff>
    </xdr:from>
    <xdr:to>
      <xdr:col>107</xdr:col>
      <xdr:colOff>50800</xdr:colOff>
      <xdr:row>58</xdr:row>
      <xdr:rowOff>16180</xdr:rowOff>
    </xdr:to>
    <xdr:cxnSp macro="">
      <xdr:nvCxnSpPr>
        <xdr:cNvPr id="803" name="直線コネクタ 802"/>
        <xdr:cNvCxnSpPr/>
      </xdr:nvCxnSpPr>
      <xdr:spPr>
        <a:xfrm>
          <a:off x="19545300" y="9937648"/>
          <a:ext cx="8890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4" name="フローチャート: 判断 803"/>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5" name="テキスト ボックス 804"/>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161227</xdr:rowOff>
    </xdr:from>
    <xdr:to>
      <xdr:col>102</xdr:col>
      <xdr:colOff>114300</xdr:colOff>
      <xdr:row>57</xdr:row>
      <xdr:rowOff>164998</xdr:rowOff>
    </xdr:to>
    <xdr:cxnSp macro="">
      <xdr:nvCxnSpPr>
        <xdr:cNvPr id="806" name="直線コネクタ 805"/>
        <xdr:cNvCxnSpPr/>
      </xdr:nvCxnSpPr>
      <xdr:spPr>
        <a:xfrm>
          <a:off x="18656300" y="9933877"/>
          <a:ext cx="8890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7" name="フローチャート: 判断 806"/>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08" name="テキスト ボックス 807"/>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9" name="フローチャート: 判断 808"/>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69118</xdr:rowOff>
    </xdr:from>
    <xdr:ext cx="469744" cy="259045"/>
    <xdr:sp macro="" textlink="">
      <xdr:nvSpPr>
        <xdr:cNvPr id="810" name="テキスト ボックス 809"/>
        <xdr:cNvSpPr txBox="1"/>
      </xdr:nvSpPr>
      <xdr:spPr>
        <a:xfrm>
          <a:off x="18421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156946</xdr:rowOff>
    </xdr:from>
    <xdr:to>
      <xdr:col>116</xdr:col>
      <xdr:colOff>114300</xdr:colOff>
      <xdr:row>58</xdr:row>
      <xdr:rowOff>87096</xdr:rowOff>
    </xdr:to>
    <xdr:sp macro="" textlink="">
      <xdr:nvSpPr>
        <xdr:cNvPr id="816" name="楕円 815"/>
        <xdr:cNvSpPr/>
      </xdr:nvSpPr>
      <xdr:spPr>
        <a:xfrm>
          <a:off x="22110700" y="992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135373</xdr:rowOff>
    </xdr:from>
    <xdr:ext cx="469744" cy="259045"/>
    <xdr:sp macro="" textlink="">
      <xdr:nvSpPr>
        <xdr:cNvPr id="817" name="貸付金該当値テキスト"/>
        <xdr:cNvSpPr txBox="1"/>
      </xdr:nvSpPr>
      <xdr:spPr>
        <a:xfrm>
          <a:off x="22212300" y="99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154508</xdr:rowOff>
    </xdr:from>
    <xdr:to>
      <xdr:col>112</xdr:col>
      <xdr:colOff>38100</xdr:colOff>
      <xdr:row>58</xdr:row>
      <xdr:rowOff>84658</xdr:rowOff>
    </xdr:to>
    <xdr:sp macro="" textlink="">
      <xdr:nvSpPr>
        <xdr:cNvPr id="818" name="楕円 817"/>
        <xdr:cNvSpPr/>
      </xdr:nvSpPr>
      <xdr:spPr>
        <a:xfrm>
          <a:off x="21272500" y="992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75785</xdr:rowOff>
    </xdr:from>
    <xdr:ext cx="469744" cy="259045"/>
    <xdr:sp macro="" textlink="">
      <xdr:nvSpPr>
        <xdr:cNvPr id="819" name="テキスト ボックス 818"/>
        <xdr:cNvSpPr txBox="1"/>
      </xdr:nvSpPr>
      <xdr:spPr>
        <a:xfrm>
          <a:off x="21088428" y="1001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136830</xdr:rowOff>
    </xdr:from>
    <xdr:to>
      <xdr:col>107</xdr:col>
      <xdr:colOff>101600</xdr:colOff>
      <xdr:row>58</xdr:row>
      <xdr:rowOff>66980</xdr:rowOff>
    </xdr:to>
    <xdr:sp macro="" textlink="">
      <xdr:nvSpPr>
        <xdr:cNvPr id="820" name="楕円 819"/>
        <xdr:cNvSpPr/>
      </xdr:nvSpPr>
      <xdr:spPr>
        <a:xfrm>
          <a:off x="20383500" y="99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58107</xdr:rowOff>
    </xdr:from>
    <xdr:ext cx="469744" cy="259045"/>
    <xdr:sp macro="" textlink="">
      <xdr:nvSpPr>
        <xdr:cNvPr id="821" name="テキスト ボックス 820"/>
        <xdr:cNvSpPr txBox="1"/>
      </xdr:nvSpPr>
      <xdr:spPr>
        <a:xfrm>
          <a:off x="20199428" y="1000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114198</xdr:rowOff>
    </xdr:from>
    <xdr:to>
      <xdr:col>102</xdr:col>
      <xdr:colOff>165100</xdr:colOff>
      <xdr:row>58</xdr:row>
      <xdr:rowOff>44348</xdr:rowOff>
    </xdr:to>
    <xdr:sp macro="" textlink="">
      <xdr:nvSpPr>
        <xdr:cNvPr id="822" name="楕円 821"/>
        <xdr:cNvSpPr/>
      </xdr:nvSpPr>
      <xdr:spPr>
        <a:xfrm>
          <a:off x="19494500" y="988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35475</xdr:rowOff>
    </xdr:from>
    <xdr:ext cx="469744" cy="259045"/>
    <xdr:sp macro="" textlink="">
      <xdr:nvSpPr>
        <xdr:cNvPr id="823" name="テキスト ボックス 822"/>
        <xdr:cNvSpPr txBox="1"/>
      </xdr:nvSpPr>
      <xdr:spPr>
        <a:xfrm>
          <a:off x="19310428" y="997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110427</xdr:rowOff>
    </xdr:from>
    <xdr:to>
      <xdr:col>98</xdr:col>
      <xdr:colOff>38100</xdr:colOff>
      <xdr:row>58</xdr:row>
      <xdr:rowOff>40577</xdr:rowOff>
    </xdr:to>
    <xdr:sp macro="" textlink="">
      <xdr:nvSpPr>
        <xdr:cNvPr id="824" name="楕円 823"/>
        <xdr:cNvSpPr/>
      </xdr:nvSpPr>
      <xdr:spPr>
        <a:xfrm>
          <a:off x="18605500" y="988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57104</xdr:rowOff>
    </xdr:from>
    <xdr:ext cx="469744" cy="259045"/>
    <xdr:sp macro="" textlink="">
      <xdr:nvSpPr>
        <xdr:cNvPr id="825" name="テキスト ボックス 824"/>
        <xdr:cNvSpPr txBox="1"/>
      </xdr:nvSpPr>
      <xdr:spPr>
        <a:xfrm>
          <a:off x="18421428" y="965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0" name="直線コネクタ 849"/>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1" name="繰出金最小値テキスト"/>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2" name="直線コネクタ 851"/>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3" name="繰出金最大値テキスト"/>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4" name="直線コネクタ 853"/>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134328</xdr:rowOff>
    </xdr:from>
    <xdr:to>
      <xdr:col>116</xdr:col>
      <xdr:colOff>63500</xdr:colOff>
      <xdr:row>75</xdr:row>
      <xdr:rowOff>157302</xdr:rowOff>
    </xdr:to>
    <xdr:cxnSp macro="">
      <xdr:nvCxnSpPr>
        <xdr:cNvPr id="855" name="直線コネクタ 854"/>
        <xdr:cNvCxnSpPr/>
      </xdr:nvCxnSpPr>
      <xdr:spPr>
        <a:xfrm flipV="1">
          <a:off x="21323300" y="12993078"/>
          <a:ext cx="8382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6" name="繰出金平均値テキスト"/>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7" name="フローチャート: 判断 856"/>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157302</xdr:rowOff>
    </xdr:from>
    <xdr:to>
      <xdr:col>111</xdr:col>
      <xdr:colOff>177800</xdr:colOff>
      <xdr:row>75</xdr:row>
      <xdr:rowOff>161722</xdr:rowOff>
    </xdr:to>
    <xdr:cxnSp macro="">
      <xdr:nvCxnSpPr>
        <xdr:cNvPr id="858" name="直線コネクタ 857"/>
        <xdr:cNvCxnSpPr/>
      </xdr:nvCxnSpPr>
      <xdr:spPr>
        <a:xfrm flipV="1">
          <a:off x="20434300" y="13016052"/>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9" name="フローチャート: 判断 858"/>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60" name="テキスト ボックス 859"/>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136042</xdr:rowOff>
    </xdr:from>
    <xdr:to>
      <xdr:col>107</xdr:col>
      <xdr:colOff>50800</xdr:colOff>
      <xdr:row>75</xdr:row>
      <xdr:rowOff>161722</xdr:rowOff>
    </xdr:to>
    <xdr:cxnSp macro="">
      <xdr:nvCxnSpPr>
        <xdr:cNvPr id="861" name="直線コネクタ 860"/>
        <xdr:cNvCxnSpPr/>
      </xdr:nvCxnSpPr>
      <xdr:spPr>
        <a:xfrm>
          <a:off x="19545300" y="12994792"/>
          <a:ext cx="889000" cy="2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2" name="フローチャート: 判断 861"/>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3" name="テキスト ボックス 862"/>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136042</xdr:rowOff>
    </xdr:from>
    <xdr:to>
      <xdr:col>102</xdr:col>
      <xdr:colOff>114300</xdr:colOff>
      <xdr:row>75</xdr:row>
      <xdr:rowOff>167360</xdr:rowOff>
    </xdr:to>
    <xdr:cxnSp macro="">
      <xdr:nvCxnSpPr>
        <xdr:cNvPr id="864" name="直線コネクタ 863"/>
        <xdr:cNvCxnSpPr/>
      </xdr:nvCxnSpPr>
      <xdr:spPr>
        <a:xfrm flipV="1">
          <a:off x="18656300" y="12994792"/>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5" name="フローチャート: 判断 864"/>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6" name="テキスト ボックス 865"/>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7" name="フローチャート: 判断 866"/>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68" name="テキスト ボックス 867"/>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83528</xdr:rowOff>
    </xdr:from>
    <xdr:to>
      <xdr:col>116</xdr:col>
      <xdr:colOff>114300</xdr:colOff>
      <xdr:row>76</xdr:row>
      <xdr:rowOff>13678</xdr:rowOff>
    </xdr:to>
    <xdr:sp macro="" textlink="">
      <xdr:nvSpPr>
        <xdr:cNvPr id="874" name="楕円 873"/>
        <xdr:cNvSpPr/>
      </xdr:nvSpPr>
      <xdr:spPr>
        <a:xfrm>
          <a:off x="22110700" y="129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106405</xdr:rowOff>
    </xdr:from>
    <xdr:ext cx="534377" cy="259045"/>
    <xdr:sp macro="" textlink="">
      <xdr:nvSpPr>
        <xdr:cNvPr id="875" name="繰出金該当値テキスト"/>
        <xdr:cNvSpPr txBox="1"/>
      </xdr:nvSpPr>
      <xdr:spPr>
        <a:xfrm>
          <a:off x="22212300" y="1279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106502</xdr:rowOff>
    </xdr:from>
    <xdr:to>
      <xdr:col>112</xdr:col>
      <xdr:colOff>38100</xdr:colOff>
      <xdr:row>76</xdr:row>
      <xdr:rowOff>36652</xdr:rowOff>
    </xdr:to>
    <xdr:sp macro="" textlink="">
      <xdr:nvSpPr>
        <xdr:cNvPr id="876" name="楕円 875"/>
        <xdr:cNvSpPr/>
      </xdr:nvSpPr>
      <xdr:spPr>
        <a:xfrm>
          <a:off x="21272500" y="129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53179</xdr:rowOff>
    </xdr:from>
    <xdr:ext cx="534377" cy="259045"/>
    <xdr:sp macro="" textlink="">
      <xdr:nvSpPr>
        <xdr:cNvPr id="877" name="テキスト ボックス 876"/>
        <xdr:cNvSpPr txBox="1"/>
      </xdr:nvSpPr>
      <xdr:spPr>
        <a:xfrm>
          <a:off x="21056111" y="1274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110922</xdr:rowOff>
    </xdr:from>
    <xdr:to>
      <xdr:col>107</xdr:col>
      <xdr:colOff>101600</xdr:colOff>
      <xdr:row>76</xdr:row>
      <xdr:rowOff>41072</xdr:rowOff>
    </xdr:to>
    <xdr:sp macro="" textlink="">
      <xdr:nvSpPr>
        <xdr:cNvPr id="878" name="楕円 877"/>
        <xdr:cNvSpPr/>
      </xdr:nvSpPr>
      <xdr:spPr>
        <a:xfrm>
          <a:off x="20383500" y="1296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57599</xdr:rowOff>
    </xdr:from>
    <xdr:ext cx="534377" cy="259045"/>
    <xdr:sp macro="" textlink="">
      <xdr:nvSpPr>
        <xdr:cNvPr id="879" name="テキスト ボックス 878"/>
        <xdr:cNvSpPr txBox="1"/>
      </xdr:nvSpPr>
      <xdr:spPr>
        <a:xfrm>
          <a:off x="20167111" y="1274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85242</xdr:rowOff>
    </xdr:from>
    <xdr:to>
      <xdr:col>102</xdr:col>
      <xdr:colOff>165100</xdr:colOff>
      <xdr:row>76</xdr:row>
      <xdr:rowOff>15391</xdr:rowOff>
    </xdr:to>
    <xdr:sp macro="" textlink="">
      <xdr:nvSpPr>
        <xdr:cNvPr id="880" name="楕円 879"/>
        <xdr:cNvSpPr/>
      </xdr:nvSpPr>
      <xdr:spPr>
        <a:xfrm>
          <a:off x="19494500" y="129439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31919</xdr:rowOff>
    </xdr:from>
    <xdr:ext cx="534377" cy="259045"/>
    <xdr:sp macro="" textlink="">
      <xdr:nvSpPr>
        <xdr:cNvPr id="881" name="テキスト ボックス 880"/>
        <xdr:cNvSpPr txBox="1"/>
      </xdr:nvSpPr>
      <xdr:spPr>
        <a:xfrm>
          <a:off x="19278111" y="1271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116560</xdr:rowOff>
    </xdr:from>
    <xdr:to>
      <xdr:col>98</xdr:col>
      <xdr:colOff>38100</xdr:colOff>
      <xdr:row>76</xdr:row>
      <xdr:rowOff>46710</xdr:rowOff>
    </xdr:to>
    <xdr:sp macro="" textlink="">
      <xdr:nvSpPr>
        <xdr:cNvPr id="882" name="楕円 881"/>
        <xdr:cNvSpPr/>
      </xdr:nvSpPr>
      <xdr:spPr>
        <a:xfrm>
          <a:off x="18605500" y="129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63237</xdr:rowOff>
    </xdr:from>
    <xdr:ext cx="534377" cy="259045"/>
    <xdr:sp macro="" textlink="">
      <xdr:nvSpPr>
        <xdr:cNvPr id="883" name="テキスト ボックス 882"/>
        <xdr:cNvSpPr txBox="1"/>
      </xdr:nvSpPr>
      <xdr:spPr>
        <a:xfrm>
          <a:off x="18389111" y="1275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573</a:t>
          </a:r>
          <a:r>
            <a:rPr kumimoji="1" lang="ja-JP" altLang="en-US" sz="1300">
              <a:latin typeface="ＭＳ Ｐゴシック" panose="020B0600070205080204" pitchFamily="50" charset="-128"/>
              <a:ea typeface="ＭＳ Ｐゴシック" panose="020B0600070205080204" pitchFamily="50" charset="-128"/>
            </a:rPr>
            <a:t>千円となっている。扶助費は住民一人当たり</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千円であり、国の電力・ガス・食料品等価格高騰重点支援給付金事業の実施や特定教育・保育施設等給付費の増が増加の主な要因である。積立金は、住民一人当たり</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千円であり、ごみ処理施設の更新に向けた公共施設整備基金への４億円の積立やふるさと納税の増加によるふるさと西脇「日本のへそ」基金への積立の増加により、前年度と比較して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千円増加している。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38,185
37,465
132.44
22,131,782
21,885,729
210,487
11,854,934
20,482,647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101219</xdr:rowOff>
    </xdr:from>
    <xdr:to>
      <xdr:col>24</xdr:col>
      <xdr:colOff>63500</xdr:colOff>
      <xdr:row>35</xdr:row>
      <xdr:rowOff>141224</xdr:rowOff>
    </xdr:to>
    <xdr:cxnSp macro="">
      <xdr:nvCxnSpPr>
        <xdr:cNvPr id="61" name="直線コネクタ 60"/>
        <xdr:cNvCxnSpPr/>
      </xdr:nvCxnSpPr>
      <xdr:spPr>
        <a:xfrm flipV="1">
          <a:off x="3797300" y="6101969"/>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141224</xdr:rowOff>
    </xdr:from>
    <xdr:to>
      <xdr:col>19</xdr:col>
      <xdr:colOff>177800</xdr:colOff>
      <xdr:row>36</xdr:row>
      <xdr:rowOff>105029</xdr:rowOff>
    </xdr:to>
    <xdr:cxnSp macro="">
      <xdr:nvCxnSpPr>
        <xdr:cNvPr id="64" name="直線コネクタ 63"/>
        <xdr:cNvCxnSpPr/>
      </xdr:nvCxnSpPr>
      <xdr:spPr>
        <a:xfrm flipV="1">
          <a:off x="2908300" y="6141974"/>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105029</xdr:rowOff>
    </xdr:from>
    <xdr:to>
      <xdr:col>15</xdr:col>
      <xdr:colOff>50800</xdr:colOff>
      <xdr:row>37</xdr:row>
      <xdr:rowOff>37592</xdr:rowOff>
    </xdr:to>
    <xdr:cxnSp macro="">
      <xdr:nvCxnSpPr>
        <xdr:cNvPr id="67" name="直線コネクタ 66"/>
        <xdr:cNvCxnSpPr/>
      </xdr:nvCxnSpPr>
      <xdr:spPr>
        <a:xfrm flipV="1">
          <a:off x="2019300" y="6277229"/>
          <a:ext cx="8890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95504</xdr:rowOff>
    </xdr:from>
    <xdr:to>
      <xdr:col>10</xdr:col>
      <xdr:colOff>114300</xdr:colOff>
      <xdr:row>37</xdr:row>
      <xdr:rowOff>37592</xdr:rowOff>
    </xdr:to>
    <xdr:cxnSp macro="">
      <xdr:nvCxnSpPr>
        <xdr:cNvPr id="70" name="直線コネクタ 69"/>
        <xdr:cNvCxnSpPr/>
      </xdr:nvCxnSpPr>
      <xdr:spPr>
        <a:xfrm>
          <a:off x="1130300" y="6267704"/>
          <a:ext cx="8890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50419</xdr:rowOff>
    </xdr:from>
    <xdr:to>
      <xdr:col>24</xdr:col>
      <xdr:colOff>114300</xdr:colOff>
      <xdr:row>35</xdr:row>
      <xdr:rowOff>152019</xdr:rowOff>
    </xdr:to>
    <xdr:sp macro="" textlink="">
      <xdr:nvSpPr>
        <xdr:cNvPr id="80" name="楕円 79"/>
        <xdr:cNvSpPr/>
      </xdr:nvSpPr>
      <xdr:spPr>
        <a:xfrm>
          <a:off x="4584700" y="60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73296</xdr:rowOff>
    </xdr:from>
    <xdr:ext cx="469744" cy="259045"/>
    <xdr:sp macro="" textlink="">
      <xdr:nvSpPr>
        <xdr:cNvPr id="81" name="議会費該当値テキスト"/>
        <xdr:cNvSpPr txBox="1"/>
      </xdr:nvSpPr>
      <xdr:spPr>
        <a:xfrm>
          <a:off x="4686300" y="590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90424</xdr:rowOff>
    </xdr:from>
    <xdr:to>
      <xdr:col>20</xdr:col>
      <xdr:colOff>38100</xdr:colOff>
      <xdr:row>36</xdr:row>
      <xdr:rowOff>20574</xdr:rowOff>
    </xdr:to>
    <xdr:sp macro="" textlink="">
      <xdr:nvSpPr>
        <xdr:cNvPr id="82" name="楕円 81"/>
        <xdr:cNvSpPr/>
      </xdr:nvSpPr>
      <xdr:spPr>
        <a:xfrm>
          <a:off x="3746500" y="609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11701</xdr:rowOff>
    </xdr:from>
    <xdr:ext cx="469744" cy="259045"/>
    <xdr:sp macro="" textlink="">
      <xdr:nvSpPr>
        <xdr:cNvPr id="83" name="テキスト ボックス 82"/>
        <xdr:cNvSpPr txBox="1"/>
      </xdr:nvSpPr>
      <xdr:spPr>
        <a:xfrm>
          <a:off x="3562428" y="618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54229</xdr:rowOff>
    </xdr:from>
    <xdr:to>
      <xdr:col>15</xdr:col>
      <xdr:colOff>101600</xdr:colOff>
      <xdr:row>36</xdr:row>
      <xdr:rowOff>155829</xdr:rowOff>
    </xdr:to>
    <xdr:sp macro="" textlink="">
      <xdr:nvSpPr>
        <xdr:cNvPr id="84" name="楕円 83"/>
        <xdr:cNvSpPr/>
      </xdr:nvSpPr>
      <xdr:spPr>
        <a:xfrm>
          <a:off x="2857500" y="62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146956</xdr:rowOff>
    </xdr:from>
    <xdr:ext cx="469744" cy="259045"/>
    <xdr:sp macro="" textlink="">
      <xdr:nvSpPr>
        <xdr:cNvPr id="85" name="テキスト ボックス 84"/>
        <xdr:cNvSpPr txBox="1"/>
      </xdr:nvSpPr>
      <xdr:spPr>
        <a:xfrm>
          <a:off x="2673428" y="631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158242</xdr:rowOff>
    </xdr:from>
    <xdr:to>
      <xdr:col>10</xdr:col>
      <xdr:colOff>165100</xdr:colOff>
      <xdr:row>37</xdr:row>
      <xdr:rowOff>88392</xdr:rowOff>
    </xdr:to>
    <xdr:sp macro="" textlink="">
      <xdr:nvSpPr>
        <xdr:cNvPr id="86" name="楕円 85"/>
        <xdr:cNvSpPr/>
      </xdr:nvSpPr>
      <xdr:spPr>
        <a:xfrm>
          <a:off x="1968500" y="633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79519</xdr:rowOff>
    </xdr:from>
    <xdr:ext cx="469744" cy="259045"/>
    <xdr:sp macro="" textlink="">
      <xdr:nvSpPr>
        <xdr:cNvPr id="87" name="テキスト ボックス 86"/>
        <xdr:cNvSpPr txBox="1"/>
      </xdr:nvSpPr>
      <xdr:spPr>
        <a:xfrm>
          <a:off x="1784428" y="642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44704</xdr:rowOff>
    </xdr:from>
    <xdr:to>
      <xdr:col>6</xdr:col>
      <xdr:colOff>38100</xdr:colOff>
      <xdr:row>36</xdr:row>
      <xdr:rowOff>146304</xdr:rowOff>
    </xdr:to>
    <xdr:sp macro="" textlink="">
      <xdr:nvSpPr>
        <xdr:cNvPr id="88" name="楕円 87"/>
        <xdr:cNvSpPr/>
      </xdr:nvSpPr>
      <xdr:spPr>
        <a:xfrm>
          <a:off x="1079500" y="62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137431</xdr:rowOff>
    </xdr:from>
    <xdr:ext cx="469744" cy="259045"/>
    <xdr:sp macro="" textlink="">
      <xdr:nvSpPr>
        <xdr:cNvPr id="89" name="テキスト ボックス 88"/>
        <xdr:cNvSpPr txBox="1"/>
      </xdr:nvSpPr>
      <xdr:spPr>
        <a:xfrm>
          <a:off x="895428" y="63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122654</xdr:rowOff>
    </xdr:from>
    <xdr:to>
      <xdr:col>24</xdr:col>
      <xdr:colOff>63500</xdr:colOff>
      <xdr:row>57</xdr:row>
      <xdr:rowOff>21636</xdr:rowOff>
    </xdr:to>
    <xdr:cxnSp macro="">
      <xdr:nvCxnSpPr>
        <xdr:cNvPr id="118" name="直線コネクタ 117"/>
        <xdr:cNvCxnSpPr/>
      </xdr:nvCxnSpPr>
      <xdr:spPr>
        <a:xfrm flipV="1">
          <a:off x="3797300" y="9723854"/>
          <a:ext cx="838200" cy="7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21636</xdr:rowOff>
    </xdr:from>
    <xdr:to>
      <xdr:col>19</xdr:col>
      <xdr:colOff>177800</xdr:colOff>
      <xdr:row>57</xdr:row>
      <xdr:rowOff>55632</xdr:rowOff>
    </xdr:to>
    <xdr:cxnSp macro="">
      <xdr:nvCxnSpPr>
        <xdr:cNvPr id="121" name="直線コネクタ 120"/>
        <xdr:cNvCxnSpPr/>
      </xdr:nvCxnSpPr>
      <xdr:spPr>
        <a:xfrm flipV="1">
          <a:off x="2908300" y="9794286"/>
          <a:ext cx="889000" cy="3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158517</xdr:rowOff>
    </xdr:from>
    <xdr:to>
      <xdr:col>15</xdr:col>
      <xdr:colOff>50800</xdr:colOff>
      <xdr:row>57</xdr:row>
      <xdr:rowOff>55632</xdr:rowOff>
    </xdr:to>
    <xdr:cxnSp macro="">
      <xdr:nvCxnSpPr>
        <xdr:cNvPr id="124" name="直線コネクタ 123"/>
        <xdr:cNvCxnSpPr/>
      </xdr:nvCxnSpPr>
      <xdr:spPr>
        <a:xfrm>
          <a:off x="2019300" y="8902467"/>
          <a:ext cx="889000" cy="92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158517</xdr:rowOff>
    </xdr:from>
    <xdr:to>
      <xdr:col>10</xdr:col>
      <xdr:colOff>114300</xdr:colOff>
      <xdr:row>57</xdr:row>
      <xdr:rowOff>127771</xdr:rowOff>
    </xdr:to>
    <xdr:cxnSp macro="">
      <xdr:nvCxnSpPr>
        <xdr:cNvPr id="127" name="直線コネクタ 126"/>
        <xdr:cNvCxnSpPr/>
      </xdr:nvCxnSpPr>
      <xdr:spPr>
        <a:xfrm flipV="1">
          <a:off x="1130300" y="8902467"/>
          <a:ext cx="889000" cy="99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61239</xdr:rowOff>
    </xdr:from>
    <xdr:ext cx="599010" cy="259045"/>
    <xdr:sp macro="" textlink="">
      <xdr:nvSpPr>
        <xdr:cNvPr id="129" name="テキスト ボックス 128"/>
        <xdr:cNvSpPr txBox="1"/>
      </xdr:nvSpPr>
      <xdr:spPr>
        <a:xfrm>
          <a:off x="1719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71854</xdr:rowOff>
    </xdr:from>
    <xdr:to>
      <xdr:col>24</xdr:col>
      <xdr:colOff>114300</xdr:colOff>
      <xdr:row>57</xdr:row>
      <xdr:rowOff>2004</xdr:rowOff>
    </xdr:to>
    <xdr:sp macro="" textlink="">
      <xdr:nvSpPr>
        <xdr:cNvPr id="137" name="楕円 136"/>
        <xdr:cNvSpPr/>
      </xdr:nvSpPr>
      <xdr:spPr>
        <a:xfrm>
          <a:off x="4584700" y="967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94731</xdr:rowOff>
    </xdr:from>
    <xdr:ext cx="599010" cy="259045"/>
    <xdr:sp macro="" textlink="">
      <xdr:nvSpPr>
        <xdr:cNvPr id="138" name="総務費該当値テキスト"/>
        <xdr:cNvSpPr txBox="1"/>
      </xdr:nvSpPr>
      <xdr:spPr>
        <a:xfrm>
          <a:off x="4686300" y="9524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142286</xdr:rowOff>
    </xdr:from>
    <xdr:to>
      <xdr:col>20</xdr:col>
      <xdr:colOff>38100</xdr:colOff>
      <xdr:row>57</xdr:row>
      <xdr:rowOff>72436</xdr:rowOff>
    </xdr:to>
    <xdr:sp macro="" textlink="">
      <xdr:nvSpPr>
        <xdr:cNvPr id="139" name="楕円 138"/>
        <xdr:cNvSpPr/>
      </xdr:nvSpPr>
      <xdr:spPr>
        <a:xfrm>
          <a:off x="3746500" y="974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88963</xdr:rowOff>
    </xdr:from>
    <xdr:ext cx="534377" cy="259045"/>
    <xdr:sp macro="" textlink="">
      <xdr:nvSpPr>
        <xdr:cNvPr id="140" name="テキスト ボックス 139"/>
        <xdr:cNvSpPr txBox="1"/>
      </xdr:nvSpPr>
      <xdr:spPr>
        <a:xfrm>
          <a:off x="3530111" y="951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4832</xdr:rowOff>
    </xdr:from>
    <xdr:to>
      <xdr:col>15</xdr:col>
      <xdr:colOff>101600</xdr:colOff>
      <xdr:row>57</xdr:row>
      <xdr:rowOff>106432</xdr:rowOff>
    </xdr:to>
    <xdr:sp macro="" textlink="">
      <xdr:nvSpPr>
        <xdr:cNvPr id="141" name="楕円 140"/>
        <xdr:cNvSpPr/>
      </xdr:nvSpPr>
      <xdr:spPr>
        <a:xfrm>
          <a:off x="2857500" y="977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97559</xdr:rowOff>
    </xdr:from>
    <xdr:ext cx="534377" cy="259045"/>
    <xdr:sp macro="" textlink="">
      <xdr:nvSpPr>
        <xdr:cNvPr id="142" name="テキスト ボックス 141"/>
        <xdr:cNvSpPr txBox="1"/>
      </xdr:nvSpPr>
      <xdr:spPr>
        <a:xfrm>
          <a:off x="2641111" y="987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107717</xdr:rowOff>
    </xdr:from>
    <xdr:to>
      <xdr:col>10</xdr:col>
      <xdr:colOff>165100</xdr:colOff>
      <xdr:row>52</xdr:row>
      <xdr:rowOff>37867</xdr:rowOff>
    </xdr:to>
    <xdr:sp macro="" textlink="">
      <xdr:nvSpPr>
        <xdr:cNvPr id="143" name="楕円 142"/>
        <xdr:cNvSpPr/>
      </xdr:nvSpPr>
      <xdr:spPr>
        <a:xfrm>
          <a:off x="1968500" y="885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54394</xdr:rowOff>
    </xdr:from>
    <xdr:ext cx="599010" cy="259045"/>
    <xdr:sp macro="" textlink="">
      <xdr:nvSpPr>
        <xdr:cNvPr id="144" name="テキスト ボックス 143"/>
        <xdr:cNvSpPr txBox="1"/>
      </xdr:nvSpPr>
      <xdr:spPr>
        <a:xfrm>
          <a:off x="1719795" y="862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76971</xdr:rowOff>
    </xdr:from>
    <xdr:to>
      <xdr:col>6</xdr:col>
      <xdr:colOff>38100</xdr:colOff>
      <xdr:row>58</xdr:row>
      <xdr:rowOff>7121</xdr:rowOff>
    </xdr:to>
    <xdr:sp macro="" textlink="">
      <xdr:nvSpPr>
        <xdr:cNvPr id="145" name="楕円 144"/>
        <xdr:cNvSpPr/>
      </xdr:nvSpPr>
      <xdr:spPr>
        <a:xfrm>
          <a:off x="1079500" y="984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169698</xdr:rowOff>
    </xdr:from>
    <xdr:ext cx="534377" cy="259045"/>
    <xdr:sp macro="" textlink="">
      <xdr:nvSpPr>
        <xdr:cNvPr id="146" name="テキスト ボックス 145"/>
        <xdr:cNvSpPr txBox="1"/>
      </xdr:nvSpPr>
      <xdr:spPr>
        <a:xfrm>
          <a:off x="863111" y="994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95831</xdr:rowOff>
    </xdr:from>
    <xdr:to>
      <xdr:col>24</xdr:col>
      <xdr:colOff>63500</xdr:colOff>
      <xdr:row>76</xdr:row>
      <xdr:rowOff>50164</xdr:rowOff>
    </xdr:to>
    <xdr:cxnSp macro="">
      <xdr:nvCxnSpPr>
        <xdr:cNvPr id="178" name="直線コネクタ 177"/>
        <xdr:cNvCxnSpPr/>
      </xdr:nvCxnSpPr>
      <xdr:spPr>
        <a:xfrm flipV="1">
          <a:off x="3797300" y="12954581"/>
          <a:ext cx="838200" cy="12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119409</xdr:rowOff>
    </xdr:from>
    <xdr:to>
      <xdr:col>19</xdr:col>
      <xdr:colOff>177800</xdr:colOff>
      <xdr:row>76</xdr:row>
      <xdr:rowOff>50164</xdr:rowOff>
    </xdr:to>
    <xdr:cxnSp macro="">
      <xdr:nvCxnSpPr>
        <xdr:cNvPr id="181" name="直線コネクタ 180"/>
        <xdr:cNvCxnSpPr/>
      </xdr:nvCxnSpPr>
      <xdr:spPr>
        <a:xfrm>
          <a:off x="2908300" y="12978159"/>
          <a:ext cx="889000" cy="10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119409</xdr:rowOff>
    </xdr:from>
    <xdr:to>
      <xdr:col>15</xdr:col>
      <xdr:colOff>50800</xdr:colOff>
      <xdr:row>77</xdr:row>
      <xdr:rowOff>34936</xdr:rowOff>
    </xdr:to>
    <xdr:cxnSp macro="">
      <xdr:nvCxnSpPr>
        <xdr:cNvPr id="184" name="直線コネクタ 183"/>
        <xdr:cNvCxnSpPr/>
      </xdr:nvCxnSpPr>
      <xdr:spPr>
        <a:xfrm flipV="1">
          <a:off x="2019300" y="12978159"/>
          <a:ext cx="889000" cy="25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34936</xdr:rowOff>
    </xdr:from>
    <xdr:to>
      <xdr:col>10</xdr:col>
      <xdr:colOff>114300</xdr:colOff>
      <xdr:row>77</xdr:row>
      <xdr:rowOff>65438</xdr:rowOff>
    </xdr:to>
    <xdr:cxnSp macro="">
      <xdr:nvCxnSpPr>
        <xdr:cNvPr id="187" name="直線コネクタ 186"/>
        <xdr:cNvCxnSpPr/>
      </xdr:nvCxnSpPr>
      <xdr:spPr>
        <a:xfrm flipV="1">
          <a:off x="1130300" y="13236586"/>
          <a:ext cx="889000" cy="3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82022</xdr:rowOff>
    </xdr:from>
    <xdr:ext cx="599010" cy="259045"/>
    <xdr:sp macro="" textlink="">
      <xdr:nvSpPr>
        <xdr:cNvPr id="189" name="テキスト ボックス 188"/>
        <xdr:cNvSpPr txBox="1"/>
      </xdr:nvSpPr>
      <xdr:spPr>
        <a:xfrm>
          <a:off x="1719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140904</xdr:rowOff>
    </xdr:from>
    <xdr:ext cx="599010" cy="259045"/>
    <xdr:sp macro="" textlink="">
      <xdr:nvSpPr>
        <xdr:cNvPr id="191" name="テキスト ボックス 190"/>
        <xdr:cNvSpPr txBox="1"/>
      </xdr:nvSpPr>
      <xdr:spPr>
        <a:xfrm>
          <a:off x="830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45031</xdr:rowOff>
    </xdr:from>
    <xdr:to>
      <xdr:col>24</xdr:col>
      <xdr:colOff>114300</xdr:colOff>
      <xdr:row>75</xdr:row>
      <xdr:rowOff>146630</xdr:rowOff>
    </xdr:to>
    <xdr:sp macro="" textlink="">
      <xdr:nvSpPr>
        <xdr:cNvPr id="197" name="楕円 196"/>
        <xdr:cNvSpPr/>
      </xdr:nvSpPr>
      <xdr:spPr>
        <a:xfrm>
          <a:off x="4584700" y="129037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23458</xdr:rowOff>
    </xdr:from>
    <xdr:ext cx="599010" cy="259045"/>
    <xdr:sp macro="" textlink="">
      <xdr:nvSpPr>
        <xdr:cNvPr id="198" name="民生費該当値テキスト"/>
        <xdr:cNvSpPr txBox="1"/>
      </xdr:nvSpPr>
      <xdr:spPr>
        <a:xfrm>
          <a:off x="4686300" y="1288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170814</xdr:rowOff>
    </xdr:from>
    <xdr:to>
      <xdr:col>20</xdr:col>
      <xdr:colOff>38100</xdr:colOff>
      <xdr:row>76</xdr:row>
      <xdr:rowOff>100964</xdr:rowOff>
    </xdr:to>
    <xdr:sp macro="" textlink="">
      <xdr:nvSpPr>
        <xdr:cNvPr id="199" name="楕円 198"/>
        <xdr:cNvSpPr/>
      </xdr:nvSpPr>
      <xdr:spPr>
        <a:xfrm>
          <a:off x="3746500" y="1302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92091</xdr:rowOff>
    </xdr:from>
    <xdr:ext cx="599010" cy="259045"/>
    <xdr:sp macro="" textlink="">
      <xdr:nvSpPr>
        <xdr:cNvPr id="200" name="テキスト ボックス 199"/>
        <xdr:cNvSpPr txBox="1"/>
      </xdr:nvSpPr>
      <xdr:spPr>
        <a:xfrm>
          <a:off x="3497795" y="13122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68609</xdr:rowOff>
    </xdr:from>
    <xdr:to>
      <xdr:col>15</xdr:col>
      <xdr:colOff>101600</xdr:colOff>
      <xdr:row>75</xdr:row>
      <xdr:rowOff>170210</xdr:rowOff>
    </xdr:to>
    <xdr:sp macro="" textlink="">
      <xdr:nvSpPr>
        <xdr:cNvPr id="201" name="楕円 200"/>
        <xdr:cNvSpPr/>
      </xdr:nvSpPr>
      <xdr:spPr>
        <a:xfrm>
          <a:off x="2857500" y="129273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161337</xdr:rowOff>
    </xdr:from>
    <xdr:ext cx="599010" cy="259045"/>
    <xdr:sp macro="" textlink="">
      <xdr:nvSpPr>
        <xdr:cNvPr id="202" name="テキスト ボックス 201"/>
        <xdr:cNvSpPr txBox="1"/>
      </xdr:nvSpPr>
      <xdr:spPr>
        <a:xfrm>
          <a:off x="2608795" y="13020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155586</xdr:rowOff>
    </xdr:from>
    <xdr:to>
      <xdr:col>10</xdr:col>
      <xdr:colOff>165100</xdr:colOff>
      <xdr:row>77</xdr:row>
      <xdr:rowOff>85736</xdr:rowOff>
    </xdr:to>
    <xdr:sp macro="" textlink="">
      <xdr:nvSpPr>
        <xdr:cNvPr id="203" name="楕円 202"/>
        <xdr:cNvSpPr/>
      </xdr:nvSpPr>
      <xdr:spPr>
        <a:xfrm>
          <a:off x="1968500" y="1318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102263</xdr:rowOff>
    </xdr:from>
    <xdr:ext cx="599010" cy="259045"/>
    <xdr:sp macro="" textlink="">
      <xdr:nvSpPr>
        <xdr:cNvPr id="204" name="テキスト ボックス 203"/>
        <xdr:cNvSpPr txBox="1"/>
      </xdr:nvSpPr>
      <xdr:spPr>
        <a:xfrm>
          <a:off x="1719795" y="12961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14638</xdr:rowOff>
    </xdr:from>
    <xdr:to>
      <xdr:col>6</xdr:col>
      <xdr:colOff>38100</xdr:colOff>
      <xdr:row>77</xdr:row>
      <xdr:rowOff>116238</xdr:rowOff>
    </xdr:to>
    <xdr:sp macro="" textlink="">
      <xdr:nvSpPr>
        <xdr:cNvPr id="205" name="楕円 204"/>
        <xdr:cNvSpPr/>
      </xdr:nvSpPr>
      <xdr:spPr>
        <a:xfrm>
          <a:off x="1079500" y="1321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132765</xdr:rowOff>
    </xdr:from>
    <xdr:ext cx="599010" cy="259045"/>
    <xdr:sp macro="" textlink="">
      <xdr:nvSpPr>
        <xdr:cNvPr id="206" name="テキスト ボックス 205"/>
        <xdr:cNvSpPr txBox="1"/>
      </xdr:nvSpPr>
      <xdr:spPr>
        <a:xfrm>
          <a:off x="830795" y="1299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95238</xdr:rowOff>
    </xdr:from>
    <xdr:to>
      <xdr:col>24</xdr:col>
      <xdr:colOff>63500</xdr:colOff>
      <xdr:row>93</xdr:row>
      <xdr:rowOff>142424</xdr:rowOff>
    </xdr:to>
    <xdr:cxnSp macro="">
      <xdr:nvCxnSpPr>
        <xdr:cNvPr id="236" name="直線コネクタ 235"/>
        <xdr:cNvCxnSpPr/>
      </xdr:nvCxnSpPr>
      <xdr:spPr>
        <a:xfrm flipV="1">
          <a:off x="3797300" y="16040088"/>
          <a:ext cx="838200" cy="4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153091</xdr:rowOff>
    </xdr:from>
    <xdr:ext cx="534377" cy="259045"/>
    <xdr:sp macro="" textlink="">
      <xdr:nvSpPr>
        <xdr:cNvPr id="237" name="衛生費平均値テキスト"/>
        <xdr:cNvSpPr txBox="1"/>
      </xdr:nvSpPr>
      <xdr:spPr>
        <a:xfrm>
          <a:off x="4686300" y="1626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142424</xdr:rowOff>
    </xdr:from>
    <xdr:to>
      <xdr:col>19</xdr:col>
      <xdr:colOff>177800</xdr:colOff>
      <xdr:row>93</xdr:row>
      <xdr:rowOff>169608</xdr:rowOff>
    </xdr:to>
    <xdr:cxnSp macro="">
      <xdr:nvCxnSpPr>
        <xdr:cNvPr id="239" name="直線コネクタ 238"/>
        <xdr:cNvCxnSpPr/>
      </xdr:nvCxnSpPr>
      <xdr:spPr>
        <a:xfrm flipV="1">
          <a:off x="2908300" y="16087274"/>
          <a:ext cx="889000" cy="2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52106</xdr:rowOff>
    </xdr:from>
    <xdr:ext cx="534377" cy="259045"/>
    <xdr:sp macro="" textlink="">
      <xdr:nvSpPr>
        <xdr:cNvPr id="241" name="テキスト ボックス 240"/>
        <xdr:cNvSpPr txBox="1"/>
      </xdr:nvSpPr>
      <xdr:spPr>
        <a:xfrm>
          <a:off x="3530111" y="1633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160865</xdr:rowOff>
    </xdr:from>
    <xdr:to>
      <xdr:col>15</xdr:col>
      <xdr:colOff>50800</xdr:colOff>
      <xdr:row>93</xdr:row>
      <xdr:rowOff>169608</xdr:rowOff>
    </xdr:to>
    <xdr:cxnSp macro="">
      <xdr:nvCxnSpPr>
        <xdr:cNvPr id="242" name="直線コネクタ 241"/>
        <xdr:cNvCxnSpPr/>
      </xdr:nvCxnSpPr>
      <xdr:spPr>
        <a:xfrm>
          <a:off x="2019300" y="16105715"/>
          <a:ext cx="889000" cy="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88397</xdr:rowOff>
    </xdr:from>
    <xdr:ext cx="534377" cy="259045"/>
    <xdr:sp macro="" textlink="">
      <xdr:nvSpPr>
        <xdr:cNvPr id="244" name="テキスト ボックス 243"/>
        <xdr:cNvSpPr txBox="1"/>
      </xdr:nvSpPr>
      <xdr:spPr>
        <a:xfrm>
          <a:off x="2641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160865</xdr:rowOff>
    </xdr:from>
    <xdr:to>
      <xdr:col>10</xdr:col>
      <xdr:colOff>114300</xdr:colOff>
      <xdr:row>94</xdr:row>
      <xdr:rowOff>92151</xdr:rowOff>
    </xdr:to>
    <xdr:cxnSp macro="">
      <xdr:nvCxnSpPr>
        <xdr:cNvPr id="245" name="直線コネクタ 244"/>
        <xdr:cNvCxnSpPr/>
      </xdr:nvCxnSpPr>
      <xdr:spPr>
        <a:xfrm flipV="1">
          <a:off x="1130300" y="16105715"/>
          <a:ext cx="889000" cy="10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63403</xdr:rowOff>
    </xdr:from>
    <xdr:ext cx="534377" cy="259045"/>
    <xdr:sp macro="" textlink="">
      <xdr:nvSpPr>
        <xdr:cNvPr id="247" name="テキスト ボックス 246"/>
        <xdr:cNvSpPr txBox="1"/>
      </xdr:nvSpPr>
      <xdr:spPr>
        <a:xfrm>
          <a:off x="1752111" y="16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75937</xdr:rowOff>
    </xdr:from>
    <xdr:ext cx="534377" cy="259045"/>
    <xdr:sp macro="" textlink="">
      <xdr:nvSpPr>
        <xdr:cNvPr id="249" name="テキスト ボックス 248"/>
        <xdr:cNvSpPr txBox="1"/>
      </xdr:nvSpPr>
      <xdr:spPr>
        <a:xfrm>
          <a:off x="863111" y="1653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44438</xdr:rowOff>
    </xdr:from>
    <xdr:to>
      <xdr:col>24</xdr:col>
      <xdr:colOff>114300</xdr:colOff>
      <xdr:row>93</xdr:row>
      <xdr:rowOff>146038</xdr:rowOff>
    </xdr:to>
    <xdr:sp macro="" textlink="">
      <xdr:nvSpPr>
        <xdr:cNvPr id="255" name="楕円 254"/>
        <xdr:cNvSpPr/>
      </xdr:nvSpPr>
      <xdr:spPr>
        <a:xfrm>
          <a:off x="4584700" y="1598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67315</xdr:rowOff>
    </xdr:from>
    <xdr:ext cx="534377" cy="259045"/>
    <xdr:sp macro="" textlink="">
      <xdr:nvSpPr>
        <xdr:cNvPr id="256" name="衛生費該当値テキスト"/>
        <xdr:cNvSpPr txBox="1"/>
      </xdr:nvSpPr>
      <xdr:spPr>
        <a:xfrm>
          <a:off x="4686300" y="1584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91624</xdr:rowOff>
    </xdr:from>
    <xdr:to>
      <xdr:col>20</xdr:col>
      <xdr:colOff>38100</xdr:colOff>
      <xdr:row>94</xdr:row>
      <xdr:rowOff>21774</xdr:rowOff>
    </xdr:to>
    <xdr:sp macro="" textlink="">
      <xdr:nvSpPr>
        <xdr:cNvPr id="257" name="楕円 256"/>
        <xdr:cNvSpPr/>
      </xdr:nvSpPr>
      <xdr:spPr>
        <a:xfrm>
          <a:off x="3746500" y="1603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38301</xdr:rowOff>
    </xdr:from>
    <xdr:ext cx="534377" cy="259045"/>
    <xdr:sp macro="" textlink="">
      <xdr:nvSpPr>
        <xdr:cNvPr id="258" name="テキスト ボックス 257"/>
        <xdr:cNvSpPr txBox="1"/>
      </xdr:nvSpPr>
      <xdr:spPr>
        <a:xfrm>
          <a:off x="3530111" y="1581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118808</xdr:rowOff>
    </xdr:from>
    <xdr:to>
      <xdr:col>15</xdr:col>
      <xdr:colOff>101600</xdr:colOff>
      <xdr:row>94</xdr:row>
      <xdr:rowOff>48958</xdr:rowOff>
    </xdr:to>
    <xdr:sp macro="" textlink="">
      <xdr:nvSpPr>
        <xdr:cNvPr id="259" name="楕円 258"/>
        <xdr:cNvSpPr/>
      </xdr:nvSpPr>
      <xdr:spPr>
        <a:xfrm>
          <a:off x="2857500" y="1606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65485</xdr:rowOff>
    </xdr:from>
    <xdr:ext cx="534377" cy="259045"/>
    <xdr:sp macro="" textlink="">
      <xdr:nvSpPr>
        <xdr:cNvPr id="260" name="テキスト ボックス 259"/>
        <xdr:cNvSpPr txBox="1"/>
      </xdr:nvSpPr>
      <xdr:spPr>
        <a:xfrm>
          <a:off x="2641111" y="1583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110065</xdr:rowOff>
    </xdr:from>
    <xdr:to>
      <xdr:col>10</xdr:col>
      <xdr:colOff>165100</xdr:colOff>
      <xdr:row>94</xdr:row>
      <xdr:rowOff>40215</xdr:rowOff>
    </xdr:to>
    <xdr:sp macro="" textlink="">
      <xdr:nvSpPr>
        <xdr:cNvPr id="261" name="楕円 260"/>
        <xdr:cNvSpPr/>
      </xdr:nvSpPr>
      <xdr:spPr>
        <a:xfrm>
          <a:off x="1968500" y="1605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56742</xdr:rowOff>
    </xdr:from>
    <xdr:ext cx="534377" cy="259045"/>
    <xdr:sp macro="" textlink="">
      <xdr:nvSpPr>
        <xdr:cNvPr id="262" name="テキスト ボックス 261"/>
        <xdr:cNvSpPr txBox="1"/>
      </xdr:nvSpPr>
      <xdr:spPr>
        <a:xfrm>
          <a:off x="1752111" y="1583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41351</xdr:rowOff>
    </xdr:from>
    <xdr:to>
      <xdr:col>6</xdr:col>
      <xdr:colOff>38100</xdr:colOff>
      <xdr:row>94</xdr:row>
      <xdr:rowOff>142951</xdr:rowOff>
    </xdr:to>
    <xdr:sp macro="" textlink="">
      <xdr:nvSpPr>
        <xdr:cNvPr id="263" name="楕円 262"/>
        <xdr:cNvSpPr/>
      </xdr:nvSpPr>
      <xdr:spPr>
        <a:xfrm>
          <a:off x="1079500" y="1615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159478</xdr:rowOff>
    </xdr:from>
    <xdr:ext cx="534377" cy="259045"/>
    <xdr:sp macro="" textlink="">
      <xdr:nvSpPr>
        <xdr:cNvPr id="264" name="テキスト ボックス 263"/>
        <xdr:cNvSpPr txBox="1"/>
      </xdr:nvSpPr>
      <xdr:spPr>
        <a:xfrm>
          <a:off x="863111" y="1593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124678</xdr:rowOff>
    </xdr:from>
    <xdr:to>
      <xdr:col>55</xdr:col>
      <xdr:colOff>0</xdr:colOff>
      <xdr:row>33</xdr:row>
      <xdr:rowOff>144599</xdr:rowOff>
    </xdr:to>
    <xdr:cxnSp macro="">
      <xdr:nvCxnSpPr>
        <xdr:cNvPr id="295" name="直線コネクタ 294"/>
        <xdr:cNvCxnSpPr/>
      </xdr:nvCxnSpPr>
      <xdr:spPr>
        <a:xfrm>
          <a:off x="9639300" y="5782528"/>
          <a:ext cx="8382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6" name="労働費平均値テキスト"/>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117820</xdr:rowOff>
    </xdr:from>
    <xdr:to>
      <xdr:col>50</xdr:col>
      <xdr:colOff>114300</xdr:colOff>
      <xdr:row>33</xdr:row>
      <xdr:rowOff>124678</xdr:rowOff>
    </xdr:to>
    <xdr:cxnSp macro="">
      <xdr:nvCxnSpPr>
        <xdr:cNvPr id="298" name="直線コネクタ 297"/>
        <xdr:cNvCxnSpPr/>
      </xdr:nvCxnSpPr>
      <xdr:spPr>
        <a:xfrm>
          <a:off x="8750300" y="5261320"/>
          <a:ext cx="889000" cy="52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300" name="テキスト ボックス 299"/>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117820</xdr:rowOff>
    </xdr:from>
    <xdr:to>
      <xdr:col>45</xdr:col>
      <xdr:colOff>177800</xdr:colOff>
      <xdr:row>32</xdr:row>
      <xdr:rowOff>171378</xdr:rowOff>
    </xdr:to>
    <xdr:cxnSp macro="">
      <xdr:nvCxnSpPr>
        <xdr:cNvPr id="301" name="直線コネクタ 300"/>
        <xdr:cNvCxnSpPr/>
      </xdr:nvCxnSpPr>
      <xdr:spPr>
        <a:xfrm flipV="1">
          <a:off x="7861300" y="5261320"/>
          <a:ext cx="889000" cy="39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03" name="テキスト ボックス 302"/>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171378</xdr:rowOff>
    </xdr:from>
    <xdr:to>
      <xdr:col>41</xdr:col>
      <xdr:colOff>50800</xdr:colOff>
      <xdr:row>33</xdr:row>
      <xdr:rowOff>81244</xdr:rowOff>
    </xdr:to>
    <xdr:cxnSp macro="">
      <xdr:nvCxnSpPr>
        <xdr:cNvPr id="304" name="直線コネクタ 303"/>
        <xdr:cNvCxnSpPr/>
      </xdr:nvCxnSpPr>
      <xdr:spPr>
        <a:xfrm flipV="1">
          <a:off x="6972300" y="5657778"/>
          <a:ext cx="889000" cy="8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129702</xdr:rowOff>
    </xdr:from>
    <xdr:ext cx="469744" cy="259045"/>
    <xdr:sp macro="" textlink="">
      <xdr:nvSpPr>
        <xdr:cNvPr id="306" name="テキスト ボックス 305"/>
        <xdr:cNvSpPr txBox="1"/>
      </xdr:nvSpPr>
      <xdr:spPr>
        <a:xfrm>
          <a:off x="7626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148643</xdr:rowOff>
    </xdr:from>
    <xdr:ext cx="469744" cy="259045"/>
    <xdr:sp macro="" textlink="">
      <xdr:nvSpPr>
        <xdr:cNvPr id="308" name="テキスト ボックス 307"/>
        <xdr:cNvSpPr txBox="1"/>
      </xdr:nvSpPr>
      <xdr:spPr>
        <a:xfrm>
          <a:off x="6737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93799</xdr:rowOff>
    </xdr:from>
    <xdr:to>
      <xdr:col>55</xdr:col>
      <xdr:colOff>50800</xdr:colOff>
      <xdr:row>34</xdr:row>
      <xdr:rowOff>23949</xdr:rowOff>
    </xdr:to>
    <xdr:sp macro="" textlink="">
      <xdr:nvSpPr>
        <xdr:cNvPr id="314" name="楕円 313"/>
        <xdr:cNvSpPr/>
      </xdr:nvSpPr>
      <xdr:spPr>
        <a:xfrm>
          <a:off x="10426700" y="575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116676</xdr:rowOff>
    </xdr:from>
    <xdr:ext cx="469744" cy="259045"/>
    <xdr:sp macro="" textlink="">
      <xdr:nvSpPr>
        <xdr:cNvPr id="315" name="労働費該当値テキスト"/>
        <xdr:cNvSpPr txBox="1"/>
      </xdr:nvSpPr>
      <xdr:spPr>
        <a:xfrm>
          <a:off x="10528300" y="560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73878</xdr:rowOff>
    </xdr:from>
    <xdr:to>
      <xdr:col>50</xdr:col>
      <xdr:colOff>165100</xdr:colOff>
      <xdr:row>34</xdr:row>
      <xdr:rowOff>4028</xdr:rowOff>
    </xdr:to>
    <xdr:sp macro="" textlink="">
      <xdr:nvSpPr>
        <xdr:cNvPr id="316" name="楕円 315"/>
        <xdr:cNvSpPr/>
      </xdr:nvSpPr>
      <xdr:spPr>
        <a:xfrm>
          <a:off x="9588500" y="573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20555</xdr:rowOff>
    </xdr:from>
    <xdr:ext cx="469744" cy="259045"/>
    <xdr:sp macro="" textlink="">
      <xdr:nvSpPr>
        <xdr:cNvPr id="317" name="テキスト ボックス 316"/>
        <xdr:cNvSpPr txBox="1"/>
      </xdr:nvSpPr>
      <xdr:spPr>
        <a:xfrm>
          <a:off x="9404428" y="550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67020</xdr:rowOff>
    </xdr:from>
    <xdr:to>
      <xdr:col>46</xdr:col>
      <xdr:colOff>38100</xdr:colOff>
      <xdr:row>30</xdr:row>
      <xdr:rowOff>168620</xdr:rowOff>
    </xdr:to>
    <xdr:sp macro="" textlink="">
      <xdr:nvSpPr>
        <xdr:cNvPr id="318" name="楕円 317"/>
        <xdr:cNvSpPr/>
      </xdr:nvSpPr>
      <xdr:spPr>
        <a:xfrm>
          <a:off x="8699500" y="52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13697</xdr:rowOff>
    </xdr:from>
    <xdr:ext cx="469744" cy="259045"/>
    <xdr:sp macro="" textlink="">
      <xdr:nvSpPr>
        <xdr:cNvPr id="319" name="テキスト ボックス 318"/>
        <xdr:cNvSpPr txBox="1"/>
      </xdr:nvSpPr>
      <xdr:spPr>
        <a:xfrm>
          <a:off x="8515428" y="49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120578</xdr:rowOff>
    </xdr:from>
    <xdr:to>
      <xdr:col>41</xdr:col>
      <xdr:colOff>101600</xdr:colOff>
      <xdr:row>33</xdr:row>
      <xdr:rowOff>50728</xdr:rowOff>
    </xdr:to>
    <xdr:sp macro="" textlink="">
      <xdr:nvSpPr>
        <xdr:cNvPr id="320" name="楕円 319"/>
        <xdr:cNvSpPr/>
      </xdr:nvSpPr>
      <xdr:spPr>
        <a:xfrm>
          <a:off x="7810500" y="560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67255</xdr:rowOff>
    </xdr:from>
    <xdr:ext cx="469744" cy="259045"/>
    <xdr:sp macro="" textlink="">
      <xdr:nvSpPr>
        <xdr:cNvPr id="321" name="テキスト ボックス 320"/>
        <xdr:cNvSpPr txBox="1"/>
      </xdr:nvSpPr>
      <xdr:spPr>
        <a:xfrm>
          <a:off x="7626428" y="538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30444</xdr:rowOff>
    </xdr:from>
    <xdr:to>
      <xdr:col>36</xdr:col>
      <xdr:colOff>165100</xdr:colOff>
      <xdr:row>33</xdr:row>
      <xdr:rowOff>132044</xdr:rowOff>
    </xdr:to>
    <xdr:sp macro="" textlink="">
      <xdr:nvSpPr>
        <xdr:cNvPr id="322" name="楕円 321"/>
        <xdr:cNvSpPr/>
      </xdr:nvSpPr>
      <xdr:spPr>
        <a:xfrm>
          <a:off x="6921500" y="568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148571</xdr:rowOff>
    </xdr:from>
    <xdr:ext cx="469744" cy="259045"/>
    <xdr:sp macro="" textlink="">
      <xdr:nvSpPr>
        <xdr:cNvPr id="323" name="テキスト ボックス 322"/>
        <xdr:cNvSpPr txBox="1"/>
      </xdr:nvSpPr>
      <xdr:spPr>
        <a:xfrm>
          <a:off x="6737428" y="546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97695</xdr:rowOff>
    </xdr:from>
    <xdr:to>
      <xdr:col>55</xdr:col>
      <xdr:colOff>0</xdr:colOff>
      <xdr:row>57</xdr:row>
      <xdr:rowOff>107200</xdr:rowOff>
    </xdr:to>
    <xdr:cxnSp macro="">
      <xdr:nvCxnSpPr>
        <xdr:cNvPr id="352" name="直線コネクタ 351"/>
        <xdr:cNvCxnSpPr/>
      </xdr:nvCxnSpPr>
      <xdr:spPr>
        <a:xfrm>
          <a:off x="9639300" y="9870345"/>
          <a:ext cx="838200" cy="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97695</xdr:rowOff>
    </xdr:from>
    <xdr:to>
      <xdr:col>50</xdr:col>
      <xdr:colOff>114300</xdr:colOff>
      <xdr:row>57</xdr:row>
      <xdr:rowOff>118249</xdr:rowOff>
    </xdr:to>
    <xdr:cxnSp macro="">
      <xdr:nvCxnSpPr>
        <xdr:cNvPr id="355" name="直線コネクタ 354"/>
        <xdr:cNvCxnSpPr/>
      </xdr:nvCxnSpPr>
      <xdr:spPr>
        <a:xfrm flipV="1">
          <a:off x="8750300" y="9870345"/>
          <a:ext cx="889000" cy="2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52756</xdr:rowOff>
    </xdr:from>
    <xdr:to>
      <xdr:col>45</xdr:col>
      <xdr:colOff>177800</xdr:colOff>
      <xdr:row>57</xdr:row>
      <xdr:rowOff>118249</xdr:rowOff>
    </xdr:to>
    <xdr:cxnSp macro="">
      <xdr:nvCxnSpPr>
        <xdr:cNvPr id="358" name="直線コネクタ 357"/>
        <xdr:cNvCxnSpPr/>
      </xdr:nvCxnSpPr>
      <xdr:spPr>
        <a:xfrm>
          <a:off x="7861300" y="9825406"/>
          <a:ext cx="889000" cy="6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96189</xdr:rowOff>
    </xdr:from>
    <xdr:to>
      <xdr:col>41</xdr:col>
      <xdr:colOff>50800</xdr:colOff>
      <xdr:row>57</xdr:row>
      <xdr:rowOff>52756</xdr:rowOff>
    </xdr:to>
    <xdr:cxnSp macro="">
      <xdr:nvCxnSpPr>
        <xdr:cNvPr id="361" name="直線コネクタ 360"/>
        <xdr:cNvCxnSpPr/>
      </xdr:nvCxnSpPr>
      <xdr:spPr>
        <a:xfrm>
          <a:off x="6972300" y="9697389"/>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65" name="テキスト ボックス 364"/>
        <xdr:cNvSpPr txBox="1"/>
      </xdr:nvSpPr>
      <xdr:spPr>
        <a:xfrm>
          <a:off x="6705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56400</xdr:rowOff>
    </xdr:from>
    <xdr:to>
      <xdr:col>55</xdr:col>
      <xdr:colOff>50800</xdr:colOff>
      <xdr:row>57</xdr:row>
      <xdr:rowOff>158000</xdr:rowOff>
    </xdr:to>
    <xdr:sp macro="" textlink="">
      <xdr:nvSpPr>
        <xdr:cNvPr id="371" name="楕円 370"/>
        <xdr:cNvSpPr/>
      </xdr:nvSpPr>
      <xdr:spPr>
        <a:xfrm>
          <a:off x="10426700" y="982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34827</xdr:rowOff>
    </xdr:from>
    <xdr:ext cx="534377" cy="259045"/>
    <xdr:sp macro="" textlink="">
      <xdr:nvSpPr>
        <xdr:cNvPr id="372" name="農林水産業費該当値テキスト"/>
        <xdr:cNvSpPr txBox="1"/>
      </xdr:nvSpPr>
      <xdr:spPr>
        <a:xfrm>
          <a:off x="10528300" y="980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46895</xdr:rowOff>
    </xdr:from>
    <xdr:to>
      <xdr:col>50</xdr:col>
      <xdr:colOff>165100</xdr:colOff>
      <xdr:row>57</xdr:row>
      <xdr:rowOff>148495</xdr:rowOff>
    </xdr:to>
    <xdr:sp macro="" textlink="">
      <xdr:nvSpPr>
        <xdr:cNvPr id="373" name="楕円 372"/>
        <xdr:cNvSpPr/>
      </xdr:nvSpPr>
      <xdr:spPr>
        <a:xfrm>
          <a:off x="9588500" y="98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139622</xdr:rowOff>
    </xdr:from>
    <xdr:ext cx="534377" cy="259045"/>
    <xdr:sp macro="" textlink="">
      <xdr:nvSpPr>
        <xdr:cNvPr id="374" name="テキスト ボックス 373"/>
        <xdr:cNvSpPr txBox="1"/>
      </xdr:nvSpPr>
      <xdr:spPr>
        <a:xfrm>
          <a:off x="9372111" y="991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67449</xdr:rowOff>
    </xdr:from>
    <xdr:to>
      <xdr:col>46</xdr:col>
      <xdr:colOff>38100</xdr:colOff>
      <xdr:row>57</xdr:row>
      <xdr:rowOff>169049</xdr:rowOff>
    </xdr:to>
    <xdr:sp macro="" textlink="">
      <xdr:nvSpPr>
        <xdr:cNvPr id="375" name="楕円 374"/>
        <xdr:cNvSpPr/>
      </xdr:nvSpPr>
      <xdr:spPr>
        <a:xfrm>
          <a:off x="8699500" y="984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160176</xdr:rowOff>
    </xdr:from>
    <xdr:ext cx="534377" cy="259045"/>
    <xdr:sp macro="" textlink="">
      <xdr:nvSpPr>
        <xdr:cNvPr id="376" name="テキスト ボックス 375"/>
        <xdr:cNvSpPr txBox="1"/>
      </xdr:nvSpPr>
      <xdr:spPr>
        <a:xfrm>
          <a:off x="8483111" y="993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1956</xdr:rowOff>
    </xdr:from>
    <xdr:to>
      <xdr:col>41</xdr:col>
      <xdr:colOff>101600</xdr:colOff>
      <xdr:row>57</xdr:row>
      <xdr:rowOff>103556</xdr:rowOff>
    </xdr:to>
    <xdr:sp macro="" textlink="">
      <xdr:nvSpPr>
        <xdr:cNvPr id="377" name="楕円 376"/>
        <xdr:cNvSpPr/>
      </xdr:nvSpPr>
      <xdr:spPr>
        <a:xfrm>
          <a:off x="7810500" y="977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94683</xdr:rowOff>
    </xdr:from>
    <xdr:ext cx="534377" cy="259045"/>
    <xdr:sp macro="" textlink="">
      <xdr:nvSpPr>
        <xdr:cNvPr id="378" name="テキスト ボックス 377"/>
        <xdr:cNvSpPr txBox="1"/>
      </xdr:nvSpPr>
      <xdr:spPr>
        <a:xfrm>
          <a:off x="7594111" y="986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45389</xdr:rowOff>
    </xdr:from>
    <xdr:to>
      <xdr:col>36</xdr:col>
      <xdr:colOff>165100</xdr:colOff>
      <xdr:row>56</xdr:row>
      <xdr:rowOff>146989</xdr:rowOff>
    </xdr:to>
    <xdr:sp macro="" textlink="">
      <xdr:nvSpPr>
        <xdr:cNvPr id="379" name="楕円 378"/>
        <xdr:cNvSpPr/>
      </xdr:nvSpPr>
      <xdr:spPr>
        <a:xfrm>
          <a:off x="6921500" y="964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163516</xdr:rowOff>
    </xdr:from>
    <xdr:ext cx="534377" cy="259045"/>
    <xdr:sp macro="" textlink="">
      <xdr:nvSpPr>
        <xdr:cNvPr id="380" name="テキスト ボックス 379"/>
        <xdr:cNvSpPr txBox="1"/>
      </xdr:nvSpPr>
      <xdr:spPr>
        <a:xfrm>
          <a:off x="6705111" y="942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81731</xdr:rowOff>
    </xdr:from>
    <xdr:to>
      <xdr:col>55</xdr:col>
      <xdr:colOff>0</xdr:colOff>
      <xdr:row>78</xdr:row>
      <xdr:rowOff>22313</xdr:rowOff>
    </xdr:to>
    <xdr:cxnSp macro="">
      <xdr:nvCxnSpPr>
        <xdr:cNvPr id="409" name="直線コネクタ 408"/>
        <xdr:cNvCxnSpPr/>
      </xdr:nvCxnSpPr>
      <xdr:spPr>
        <a:xfrm>
          <a:off x="9639300" y="13283381"/>
          <a:ext cx="838200" cy="11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81731</xdr:rowOff>
    </xdr:from>
    <xdr:to>
      <xdr:col>50</xdr:col>
      <xdr:colOff>114300</xdr:colOff>
      <xdr:row>77</xdr:row>
      <xdr:rowOff>165360</xdr:rowOff>
    </xdr:to>
    <xdr:cxnSp macro="">
      <xdr:nvCxnSpPr>
        <xdr:cNvPr id="412" name="直線コネクタ 411"/>
        <xdr:cNvCxnSpPr/>
      </xdr:nvCxnSpPr>
      <xdr:spPr>
        <a:xfrm flipV="1">
          <a:off x="8750300" y="13283381"/>
          <a:ext cx="889000" cy="8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20962</xdr:rowOff>
    </xdr:from>
    <xdr:to>
      <xdr:col>45</xdr:col>
      <xdr:colOff>177800</xdr:colOff>
      <xdr:row>77</xdr:row>
      <xdr:rowOff>165360</xdr:rowOff>
    </xdr:to>
    <xdr:cxnSp macro="">
      <xdr:nvCxnSpPr>
        <xdr:cNvPr id="415" name="直線コネクタ 414"/>
        <xdr:cNvCxnSpPr/>
      </xdr:nvCxnSpPr>
      <xdr:spPr>
        <a:xfrm>
          <a:off x="7861300" y="13222612"/>
          <a:ext cx="889000" cy="14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20962</xdr:rowOff>
    </xdr:from>
    <xdr:to>
      <xdr:col>41</xdr:col>
      <xdr:colOff>50800</xdr:colOff>
      <xdr:row>78</xdr:row>
      <xdr:rowOff>13666</xdr:rowOff>
    </xdr:to>
    <xdr:cxnSp macro="">
      <xdr:nvCxnSpPr>
        <xdr:cNvPr id="418" name="直線コネクタ 417"/>
        <xdr:cNvCxnSpPr/>
      </xdr:nvCxnSpPr>
      <xdr:spPr>
        <a:xfrm flipV="1">
          <a:off x="6972300" y="13222612"/>
          <a:ext cx="889000" cy="16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2" name="テキスト ボックス 421"/>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142963</xdr:rowOff>
    </xdr:from>
    <xdr:to>
      <xdr:col>55</xdr:col>
      <xdr:colOff>50800</xdr:colOff>
      <xdr:row>78</xdr:row>
      <xdr:rowOff>73113</xdr:rowOff>
    </xdr:to>
    <xdr:sp macro="" textlink="">
      <xdr:nvSpPr>
        <xdr:cNvPr id="428" name="楕円 427"/>
        <xdr:cNvSpPr/>
      </xdr:nvSpPr>
      <xdr:spPr>
        <a:xfrm>
          <a:off x="10426700" y="1334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121390</xdr:rowOff>
    </xdr:from>
    <xdr:ext cx="534377" cy="259045"/>
    <xdr:sp macro="" textlink="">
      <xdr:nvSpPr>
        <xdr:cNvPr id="429" name="商工費該当値テキスト"/>
        <xdr:cNvSpPr txBox="1"/>
      </xdr:nvSpPr>
      <xdr:spPr>
        <a:xfrm>
          <a:off x="10528300" y="1332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30931</xdr:rowOff>
    </xdr:from>
    <xdr:to>
      <xdr:col>50</xdr:col>
      <xdr:colOff>165100</xdr:colOff>
      <xdr:row>77</xdr:row>
      <xdr:rowOff>132531</xdr:rowOff>
    </xdr:to>
    <xdr:sp macro="" textlink="">
      <xdr:nvSpPr>
        <xdr:cNvPr id="430" name="楕円 429"/>
        <xdr:cNvSpPr/>
      </xdr:nvSpPr>
      <xdr:spPr>
        <a:xfrm>
          <a:off x="9588500" y="1323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123658</xdr:rowOff>
    </xdr:from>
    <xdr:ext cx="534377" cy="259045"/>
    <xdr:sp macro="" textlink="">
      <xdr:nvSpPr>
        <xdr:cNvPr id="431" name="テキスト ボックス 430"/>
        <xdr:cNvSpPr txBox="1"/>
      </xdr:nvSpPr>
      <xdr:spPr>
        <a:xfrm>
          <a:off x="9372111" y="1332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114560</xdr:rowOff>
    </xdr:from>
    <xdr:to>
      <xdr:col>46</xdr:col>
      <xdr:colOff>38100</xdr:colOff>
      <xdr:row>78</xdr:row>
      <xdr:rowOff>44710</xdr:rowOff>
    </xdr:to>
    <xdr:sp macro="" textlink="">
      <xdr:nvSpPr>
        <xdr:cNvPr id="432" name="楕円 431"/>
        <xdr:cNvSpPr/>
      </xdr:nvSpPr>
      <xdr:spPr>
        <a:xfrm>
          <a:off x="8699500" y="13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35837</xdr:rowOff>
    </xdr:from>
    <xdr:ext cx="534377" cy="259045"/>
    <xdr:sp macro="" textlink="">
      <xdr:nvSpPr>
        <xdr:cNvPr id="433" name="テキスト ボックス 432"/>
        <xdr:cNvSpPr txBox="1"/>
      </xdr:nvSpPr>
      <xdr:spPr>
        <a:xfrm>
          <a:off x="8483111" y="1340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141612</xdr:rowOff>
    </xdr:from>
    <xdr:to>
      <xdr:col>41</xdr:col>
      <xdr:colOff>101600</xdr:colOff>
      <xdr:row>77</xdr:row>
      <xdr:rowOff>71762</xdr:rowOff>
    </xdr:to>
    <xdr:sp macro="" textlink="">
      <xdr:nvSpPr>
        <xdr:cNvPr id="434" name="楕円 433"/>
        <xdr:cNvSpPr/>
      </xdr:nvSpPr>
      <xdr:spPr>
        <a:xfrm>
          <a:off x="7810500" y="1317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62889</xdr:rowOff>
    </xdr:from>
    <xdr:ext cx="534377" cy="259045"/>
    <xdr:sp macro="" textlink="">
      <xdr:nvSpPr>
        <xdr:cNvPr id="435" name="テキスト ボックス 434"/>
        <xdr:cNvSpPr txBox="1"/>
      </xdr:nvSpPr>
      <xdr:spPr>
        <a:xfrm>
          <a:off x="7594111" y="1326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134316</xdr:rowOff>
    </xdr:from>
    <xdr:to>
      <xdr:col>36</xdr:col>
      <xdr:colOff>165100</xdr:colOff>
      <xdr:row>78</xdr:row>
      <xdr:rowOff>64466</xdr:rowOff>
    </xdr:to>
    <xdr:sp macro="" textlink="">
      <xdr:nvSpPr>
        <xdr:cNvPr id="436" name="楕円 435"/>
        <xdr:cNvSpPr/>
      </xdr:nvSpPr>
      <xdr:spPr>
        <a:xfrm>
          <a:off x="6921500" y="1333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55593</xdr:rowOff>
    </xdr:from>
    <xdr:ext cx="534377" cy="259045"/>
    <xdr:sp macro="" textlink="">
      <xdr:nvSpPr>
        <xdr:cNvPr id="437" name="テキスト ボックス 436"/>
        <xdr:cNvSpPr txBox="1"/>
      </xdr:nvSpPr>
      <xdr:spPr>
        <a:xfrm>
          <a:off x="6705111" y="1342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23915</xdr:rowOff>
    </xdr:from>
    <xdr:to>
      <xdr:col>55</xdr:col>
      <xdr:colOff>0</xdr:colOff>
      <xdr:row>97</xdr:row>
      <xdr:rowOff>39039</xdr:rowOff>
    </xdr:to>
    <xdr:cxnSp macro="">
      <xdr:nvCxnSpPr>
        <xdr:cNvPr id="467" name="直線コネクタ 466"/>
        <xdr:cNvCxnSpPr/>
      </xdr:nvCxnSpPr>
      <xdr:spPr>
        <a:xfrm>
          <a:off x="9639300" y="16654565"/>
          <a:ext cx="838200" cy="1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2209</xdr:rowOff>
    </xdr:from>
    <xdr:to>
      <xdr:col>50</xdr:col>
      <xdr:colOff>114300</xdr:colOff>
      <xdr:row>97</xdr:row>
      <xdr:rowOff>23915</xdr:rowOff>
    </xdr:to>
    <xdr:cxnSp macro="">
      <xdr:nvCxnSpPr>
        <xdr:cNvPr id="470" name="直線コネクタ 469"/>
        <xdr:cNvCxnSpPr/>
      </xdr:nvCxnSpPr>
      <xdr:spPr>
        <a:xfrm>
          <a:off x="8750300" y="16632859"/>
          <a:ext cx="889000" cy="2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134989</xdr:rowOff>
    </xdr:from>
    <xdr:to>
      <xdr:col>45</xdr:col>
      <xdr:colOff>177800</xdr:colOff>
      <xdr:row>97</xdr:row>
      <xdr:rowOff>2209</xdr:rowOff>
    </xdr:to>
    <xdr:cxnSp macro="">
      <xdr:nvCxnSpPr>
        <xdr:cNvPr id="473" name="直線コネクタ 472"/>
        <xdr:cNvCxnSpPr/>
      </xdr:nvCxnSpPr>
      <xdr:spPr>
        <a:xfrm>
          <a:off x="7861300" y="16594189"/>
          <a:ext cx="889000" cy="3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5" name="テキスト ボックス 474"/>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128372</xdr:rowOff>
    </xdr:from>
    <xdr:to>
      <xdr:col>41</xdr:col>
      <xdr:colOff>50800</xdr:colOff>
      <xdr:row>96</xdr:row>
      <xdr:rowOff>134989</xdr:rowOff>
    </xdr:to>
    <xdr:cxnSp macro="">
      <xdr:nvCxnSpPr>
        <xdr:cNvPr id="476" name="直線コネクタ 475"/>
        <xdr:cNvCxnSpPr/>
      </xdr:nvCxnSpPr>
      <xdr:spPr>
        <a:xfrm>
          <a:off x="6972300" y="16587572"/>
          <a:ext cx="889000" cy="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8" name="テキスト ボックス 477"/>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0" name="テキスト ボックス 479"/>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159689</xdr:rowOff>
    </xdr:from>
    <xdr:to>
      <xdr:col>55</xdr:col>
      <xdr:colOff>50800</xdr:colOff>
      <xdr:row>97</xdr:row>
      <xdr:rowOff>89839</xdr:rowOff>
    </xdr:to>
    <xdr:sp macro="" textlink="">
      <xdr:nvSpPr>
        <xdr:cNvPr id="486" name="楕円 485"/>
        <xdr:cNvSpPr/>
      </xdr:nvSpPr>
      <xdr:spPr>
        <a:xfrm>
          <a:off x="10426700" y="1661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138116</xdr:rowOff>
    </xdr:from>
    <xdr:ext cx="534377" cy="259045"/>
    <xdr:sp macro="" textlink="">
      <xdr:nvSpPr>
        <xdr:cNvPr id="487" name="土木費該当値テキスト"/>
        <xdr:cNvSpPr txBox="1"/>
      </xdr:nvSpPr>
      <xdr:spPr>
        <a:xfrm>
          <a:off x="10528300" y="1659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144565</xdr:rowOff>
    </xdr:from>
    <xdr:to>
      <xdr:col>50</xdr:col>
      <xdr:colOff>165100</xdr:colOff>
      <xdr:row>97</xdr:row>
      <xdr:rowOff>74715</xdr:rowOff>
    </xdr:to>
    <xdr:sp macro="" textlink="">
      <xdr:nvSpPr>
        <xdr:cNvPr id="488" name="楕円 487"/>
        <xdr:cNvSpPr/>
      </xdr:nvSpPr>
      <xdr:spPr>
        <a:xfrm>
          <a:off x="9588500" y="166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65842</xdr:rowOff>
    </xdr:from>
    <xdr:ext cx="534377" cy="259045"/>
    <xdr:sp macro="" textlink="">
      <xdr:nvSpPr>
        <xdr:cNvPr id="489" name="テキスト ボックス 488"/>
        <xdr:cNvSpPr txBox="1"/>
      </xdr:nvSpPr>
      <xdr:spPr>
        <a:xfrm>
          <a:off x="9372111" y="1669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122859</xdr:rowOff>
    </xdr:from>
    <xdr:to>
      <xdr:col>46</xdr:col>
      <xdr:colOff>38100</xdr:colOff>
      <xdr:row>97</xdr:row>
      <xdr:rowOff>53009</xdr:rowOff>
    </xdr:to>
    <xdr:sp macro="" textlink="">
      <xdr:nvSpPr>
        <xdr:cNvPr id="490" name="楕円 489"/>
        <xdr:cNvSpPr/>
      </xdr:nvSpPr>
      <xdr:spPr>
        <a:xfrm>
          <a:off x="8699500" y="1658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69536</xdr:rowOff>
    </xdr:from>
    <xdr:ext cx="534377" cy="259045"/>
    <xdr:sp macro="" textlink="">
      <xdr:nvSpPr>
        <xdr:cNvPr id="491" name="テキスト ボックス 490"/>
        <xdr:cNvSpPr txBox="1"/>
      </xdr:nvSpPr>
      <xdr:spPr>
        <a:xfrm>
          <a:off x="8483111" y="1635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84189</xdr:rowOff>
    </xdr:from>
    <xdr:to>
      <xdr:col>41</xdr:col>
      <xdr:colOff>101600</xdr:colOff>
      <xdr:row>97</xdr:row>
      <xdr:rowOff>14339</xdr:rowOff>
    </xdr:to>
    <xdr:sp macro="" textlink="">
      <xdr:nvSpPr>
        <xdr:cNvPr id="492" name="楕円 491"/>
        <xdr:cNvSpPr/>
      </xdr:nvSpPr>
      <xdr:spPr>
        <a:xfrm>
          <a:off x="7810500" y="1654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30866</xdr:rowOff>
    </xdr:from>
    <xdr:ext cx="534377" cy="259045"/>
    <xdr:sp macro="" textlink="">
      <xdr:nvSpPr>
        <xdr:cNvPr id="493" name="テキスト ボックス 492"/>
        <xdr:cNvSpPr txBox="1"/>
      </xdr:nvSpPr>
      <xdr:spPr>
        <a:xfrm>
          <a:off x="7594111" y="1631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77572</xdr:rowOff>
    </xdr:from>
    <xdr:to>
      <xdr:col>36</xdr:col>
      <xdr:colOff>165100</xdr:colOff>
      <xdr:row>97</xdr:row>
      <xdr:rowOff>7722</xdr:rowOff>
    </xdr:to>
    <xdr:sp macro="" textlink="">
      <xdr:nvSpPr>
        <xdr:cNvPr id="494" name="楕円 493"/>
        <xdr:cNvSpPr/>
      </xdr:nvSpPr>
      <xdr:spPr>
        <a:xfrm>
          <a:off x="6921500" y="165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24249</xdr:rowOff>
    </xdr:from>
    <xdr:ext cx="534377" cy="259045"/>
    <xdr:sp macro="" textlink="">
      <xdr:nvSpPr>
        <xdr:cNvPr id="495" name="テキスト ボックス 494"/>
        <xdr:cNvSpPr txBox="1"/>
      </xdr:nvSpPr>
      <xdr:spPr>
        <a:xfrm>
          <a:off x="6705111" y="163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52788</xdr:rowOff>
    </xdr:from>
    <xdr:to>
      <xdr:col>85</xdr:col>
      <xdr:colOff>127000</xdr:colOff>
      <xdr:row>38</xdr:row>
      <xdr:rowOff>54106</xdr:rowOff>
    </xdr:to>
    <xdr:cxnSp macro="">
      <xdr:nvCxnSpPr>
        <xdr:cNvPr id="526" name="直線コネクタ 525"/>
        <xdr:cNvCxnSpPr/>
      </xdr:nvCxnSpPr>
      <xdr:spPr>
        <a:xfrm flipV="1">
          <a:off x="15481300" y="6567888"/>
          <a:ext cx="8382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41837</xdr:rowOff>
    </xdr:from>
    <xdr:to>
      <xdr:col>81</xdr:col>
      <xdr:colOff>50800</xdr:colOff>
      <xdr:row>38</xdr:row>
      <xdr:rowOff>54106</xdr:rowOff>
    </xdr:to>
    <xdr:cxnSp macro="">
      <xdr:nvCxnSpPr>
        <xdr:cNvPr id="529" name="直線コネクタ 528"/>
        <xdr:cNvCxnSpPr/>
      </xdr:nvCxnSpPr>
      <xdr:spPr>
        <a:xfrm>
          <a:off x="14592300" y="6385487"/>
          <a:ext cx="889000" cy="18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41837</xdr:rowOff>
    </xdr:from>
    <xdr:to>
      <xdr:col>76</xdr:col>
      <xdr:colOff>114300</xdr:colOff>
      <xdr:row>38</xdr:row>
      <xdr:rowOff>21862</xdr:rowOff>
    </xdr:to>
    <xdr:cxnSp macro="">
      <xdr:nvCxnSpPr>
        <xdr:cNvPr id="532" name="直線コネクタ 531"/>
        <xdr:cNvCxnSpPr/>
      </xdr:nvCxnSpPr>
      <xdr:spPr>
        <a:xfrm flipV="1">
          <a:off x="13703300" y="6385487"/>
          <a:ext cx="889000" cy="15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155735</xdr:rowOff>
    </xdr:from>
    <xdr:to>
      <xdr:col>71</xdr:col>
      <xdr:colOff>177800</xdr:colOff>
      <xdr:row>38</xdr:row>
      <xdr:rowOff>21862</xdr:rowOff>
    </xdr:to>
    <xdr:cxnSp macro="">
      <xdr:nvCxnSpPr>
        <xdr:cNvPr id="535" name="直線コネクタ 534"/>
        <xdr:cNvCxnSpPr/>
      </xdr:nvCxnSpPr>
      <xdr:spPr>
        <a:xfrm>
          <a:off x="12814300" y="6499385"/>
          <a:ext cx="889000" cy="3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7" name="テキスト ボックス 536"/>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1988</xdr:rowOff>
    </xdr:from>
    <xdr:to>
      <xdr:col>85</xdr:col>
      <xdr:colOff>177800</xdr:colOff>
      <xdr:row>38</xdr:row>
      <xdr:rowOff>103588</xdr:rowOff>
    </xdr:to>
    <xdr:sp macro="" textlink="">
      <xdr:nvSpPr>
        <xdr:cNvPr id="545" name="楕円 544"/>
        <xdr:cNvSpPr/>
      </xdr:nvSpPr>
      <xdr:spPr>
        <a:xfrm>
          <a:off x="16268700" y="651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121277</xdr:rowOff>
    </xdr:from>
    <xdr:ext cx="534377" cy="259045"/>
    <xdr:sp macro="" textlink="">
      <xdr:nvSpPr>
        <xdr:cNvPr id="546" name="消防費該当値テキスト"/>
        <xdr:cNvSpPr txBox="1"/>
      </xdr:nvSpPr>
      <xdr:spPr>
        <a:xfrm>
          <a:off x="16370300" y="64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3306</xdr:rowOff>
    </xdr:from>
    <xdr:to>
      <xdr:col>81</xdr:col>
      <xdr:colOff>101600</xdr:colOff>
      <xdr:row>38</xdr:row>
      <xdr:rowOff>104906</xdr:rowOff>
    </xdr:to>
    <xdr:sp macro="" textlink="">
      <xdr:nvSpPr>
        <xdr:cNvPr id="547" name="楕円 546"/>
        <xdr:cNvSpPr/>
      </xdr:nvSpPr>
      <xdr:spPr>
        <a:xfrm>
          <a:off x="15430500" y="651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96033</xdr:rowOff>
    </xdr:from>
    <xdr:ext cx="534377" cy="259045"/>
    <xdr:sp macro="" textlink="">
      <xdr:nvSpPr>
        <xdr:cNvPr id="548" name="テキスト ボックス 547"/>
        <xdr:cNvSpPr txBox="1"/>
      </xdr:nvSpPr>
      <xdr:spPr>
        <a:xfrm>
          <a:off x="15214111" y="661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162487</xdr:rowOff>
    </xdr:from>
    <xdr:to>
      <xdr:col>76</xdr:col>
      <xdr:colOff>165100</xdr:colOff>
      <xdr:row>37</xdr:row>
      <xdr:rowOff>92637</xdr:rowOff>
    </xdr:to>
    <xdr:sp macro="" textlink="">
      <xdr:nvSpPr>
        <xdr:cNvPr id="549" name="楕円 548"/>
        <xdr:cNvSpPr/>
      </xdr:nvSpPr>
      <xdr:spPr>
        <a:xfrm>
          <a:off x="14541500" y="633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109164</xdr:rowOff>
    </xdr:from>
    <xdr:ext cx="534377" cy="259045"/>
    <xdr:sp macro="" textlink="">
      <xdr:nvSpPr>
        <xdr:cNvPr id="550" name="テキスト ボックス 549"/>
        <xdr:cNvSpPr txBox="1"/>
      </xdr:nvSpPr>
      <xdr:spPr>
        <a:xfrm>
          <a:off x="14325111" y="610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142512</xdr:rowOff>
    </xdr:from>
    <xdr:to>
      <xdr:col>72</xdr:col>
      <xdr:colOff>38100</xdr:colOff>
      <xdr:row>38</xdr:row>
      <xdr:rowOff>72662</xdr:rowOff>
    </xdr:to>
    <xdr:sp macro="" textlink="">
      <xdr:nvSpPr>
        <xdr:cNvPr id="551" name="楕円 550"/>
        <xdr:cNvSpPr/>
      </xdr:nvSpPr>
      <xdr:spPr>
        <a:xfrm>
          <a:off x="13652500" y="648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89189</xdr:rowOff>
    </xdr:from>
    <xdr:ext cx="534377" cy="259045"/>
    <xdr:sp macro="" textlink="">
      <xdr:nvSpPr>
        <xdr:cNvPr id="552" name="テキスト ボックス 551"/>
        <xdr:cNvSpPr txBox="1"/>
      </xdr:nvSpPr>
      <xdr:spPr>
        <a:xfrm>
          <a:off x="13436111" y="626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104935</xdr:rowOff>
    </xdr:from>
    <xdr:to>
      <xdr:col>67</xdr:col>
      <xdr:colOff>101600</xdr:colOff>
      <xdr:row>38</xdr:row>
      <xdr:rowOff>35085</xdr:rowOff>
    </xdr:to>
    <xdr:sp macro="" textlink="">
      <xdr:nvSpPr>
        <xdr:cNvPr id="553" name="楕円 552"/>
        <xdr:cNvSpPr/>
      </xdr:nvSpPr>
      <xdr:spPr>
        <a:xfrm>
          <a:off x="12763500" y="644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51612</xdr:rowOff>
    </xdr:from>
    <xdr:ext cx="534377" cy="259045"/>
    <xdr:sp macro="" textlink="">
      <xdr:nvSpPr>
        <xdr:cNvPr id="554" name="テキスト ボックス 553"/>
        <xdr:cNvSpPr txBox="1"/>
      </xdr:nvSpPr>
      <xdr:spPr>
        <a:xfrm>
          <a:off x="12547111" y="622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138448</xdr:rowOff>
    </xdr:from>
    <xdr:to>
      <xdr:col>85</xdr:col>
      <xdr:colOff>127000</xdr:colOff>
      <xdr:row>58</xdr:row>
      <xdr:rowOff>144381</xdr:rowOff>
    </xdr:to>
    <xdr:cxnSp macro="">
      <xdr:nvCxnSpPr>
        <xdr:cNvPr id="586" name="直線コネクタ 585"/>
        <xdr:cNvCxnSpPr/>
      </xdr:nvCxnSpPr>
      <xdr:spPr>
        <a:xfrm>
          <a:off x="15481300" y="10082548"/>
          <a:ext cx="838200" cy="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138448</xdr:rowOff>
    </xdr:from>
    <xdr:to>
      <xdr:col>81</xdr:col>
      <xdr:colOff>50800</xdr:colOff>
      <xdr:row>58</xdr:row>
      <xdr:rowOff>157411</xdr:rowOff>
    </xdr:to>
    <xdr:cxnSp macro="">
      <xdr:nvCxnSpPr>
        <xdr:cNvPr id="589" name="直線コネクタ 588"/>
        <xdr:cNvCxnSpPr/>
      </xdr:nvCxnSpPr>
      <xdr:spPr>
        <a:xfrm flipV="1">
          <a:off x="14592300" y="10082548"/>
          <a:ext cx="889000" cy="1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119202</xdr:rowOff>
    </xdr:from>
    <xdr:to>
      <xdr:col>76</xdr:col>
      <xdr:colOff>114300</xdr:colOff>
      <xdr:row>58</xdr:row>
      <xdr:rowOff>157411</xdr:rowOff>
    </xdr:to>
    <xdr:cxnSp macro="">
      <xdr:nvCxnSpPr>
        <xdr:cNvPr id="592" name="直線コネクタ 591"/>
        <xdr:cNvCxnSpPr/>
      </xdr:nvCxnSpPr>
      <xdr:spPr>
        <a:xfrm>
          <a:off x="13703300" y="10063302"/>
          <a:ext cx="8890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85479</xdr:rowOff>
    </xdr:from>
    <xdr:to>
      <xdr:col>71</xdr:col>
      <xdr:colOff>177800</xdr:colOff>
      <xdr:row>58</xdr:row>
      <xdr:rowOff>119202</xdr:rowOff>
    </xdr:to>
    <xdr:cxnSp macro="">
      <xdr:nvCxnSpPr>
        <xdr:cNvPr id="595" name="直線コネクタ 594"/>
        <xdr:cNvCxnSpPr/>
      </xdr:nvCxnSpPr>
      <xdr:spPr>
        <a:xfrm>
          <a:off x="12814300" y="10029579"/>
          <a:ext cx="889000" cy="3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93581</xdr:rowOff>
    </xdr:from>
    <xdr:to>
      <xdr:col>85</xdr:col>
      <xdr:colOff>177800</xdr:colOff>
      <xdr:row>59</xdr:row>
      <xdr:rowOff>23731</xdr:rowOff>
    </xdr:to>
    <xdr:sp macro="" textlink="">
      <xdr:nvSpPr>
        <xdr:cNvPr id="605" name="楕円 604"/>
        <xdr:cNvSpPr/>
      </xdr:nvSpPr>
      <xdr:spPr>
        <a:xfrm>
          <a:off x="16268700" y="100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8508</xdr:rowOff>
    </xdr:from>
    <xdr:ext cx="534377" cy="259045"/>
    <xdr:sp macro="" textlink="">
      <xdr:nvSpPr>
        <xdr:cNvPr id="606" name="教育費該当値テキスト"/>
        <xdr:cNvSpPr txBox="1"/>
      </xdr:nvSpPr>
      <xdr:spPr>
        <a:xfrm>
          <a:off x="16370300" y="995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87648</xdr:rowOff>
    </xdr:from>
    <xdr:to>
      <xdr:col>81</xdr:col>
      <xdr:colOff>101600</xdr:colOff>
      <xdr:row>59</xdr:row>
      <xdr:rowOff>17798</xdr:rowOff>
    </xdr:to>
    <xdr:sp macro="" textlink="">
      <xdr:nvSpPr>
        <xdr:cNvPr id="607" name="楕円 606"/>
        <xdr:cNvSpPr/>
      </xdr:nvSpPr>
      <xdr:spPr>
        <a:xfrm>
          <a:off x="15430500" y="1003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8925</xdr:rowOff>
    </xdr:from>
    <xdr:ext cx="534377" cy="259045"/>
    <xdr:sp macro="" textlink="">
      <xdr:nvSpPr>
        <xdr:cNvPr id="608" name="テキスト ボックス 607"/>
        <xdr:cNvSpPr txBox="1"/>
      </xdr:nvSpPr>
      <xdr:spPr>
        <a:xfrm>
          <a:off x="15214111" y="1012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106611</xdr:rowOff>
    </xdr:from>
    <xdr:to>
      <xdr:col>76</xdr:col>
      <xdr:colOff>165100</xdr:colOff>
      <xdr:row>59</xdr:row>
      <xdr:rowOff>36761</xdr:rowOff>
    </xdr:to>
    <xdr:sp macro="" textlink="">
      <xdr:nvSpPr>
        <xdr:cNvPr id="609" name="楕円 608"/>
        <xdr:cNvSpPr/>
      </xdr:nvSpPr>
      <xdr:spPr>
        <a:xfrm>
          <a:off x="14541500" y="100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27888</xdr:rowOff>
    </xdr:from>
    <xdr:ext cx="534377" cy="259045"/>
    <xdr:sp macro="" textlink="">
      <xdr:nvSpPr>
        <xdr:cNvPr id="610" name="テキスト ボックス 609"/>
        <xdr:cNvSpPr txBox="1"/>
      </xdr:nvSpPr>
      <xdr:spPr>
        <a:xfrm>
          <a:off x="14325111" y="101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68402</xdr:rowOff>
    </xdr:from>
    <xdr:to>
      <xdr:col>72</xdr:col>
      <xdr:colOff>38100</xdr:colOff>
      <xdr:row>58</xdr:row>
      <xdr:rowOff>170002</xdr:rowOff>
    </xdr:to>
    <xdr:sp macro="" textlink="">
      <xdr:nvSpPr>
        <xdr:cNvPr id="611" name="楕円 610"/>
        <xdr:cNvSpPr/>
      </xdr:nvSpPr>
      <xdr:spPr>
        <a:xfrm>
          <a:off x="13652500" y="1001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161129</xdr:rowOff>
    </xdr:from>
    <xdr:ext cx="534377" cy="259045"/>
    <xdr:sp macro="" textlink="">
      <xdr:nvSpPr>
        <xdr:cNvPr id="612" name="テキスト ボックス 611"/>
        <xdr:cNvSpPr txBox="1"/>
      </xdr:nvSpPr>
      <xdr:spPr>
        <a:xfrm>
          <a:off x="13436111" y="1010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34679</xdr:rowOff>
    </xdr:from>
    <xdr:to>
      <xdr:col>67</xdr:col>
      <xdr:colOff>101600</xdr:colOff>
      <xdr:row>58</xdr:row>
      <xdr:rowOff>136279</xdr:rowOff>
    </xdr:to>
    <xdr:sp macro="" textlink="">
      <xdr:nvSpPr>
        <xdr:cNvPr id="613" name="楕円 612"/>
        <xdr:cNvSpPr/>
      </xdr:nvSpPr>
      <xdr:spPr>
        <a:xfrm>
          <a:off x="12763500" y="997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127406</xdr:rowOff>
    </xdr:from>
    <xdr:ext cx="534377" cy="259045"/>
    <xdr:sp macro="" textlink="">
      <xdr:nvSpPr>
        <xdr:cNvPr id="614" name="テキスト ボックス 613"/>
        <xdr:cNvSpPr txBox="1"/>
      </xdr:nvSpPr>
      <xdr:spPr>
        <a:xfrm>
          <a:off x="12547111" y="1007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3" name="直線コネクタ 642"/>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6" name="直線コネクタ 645"/>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25933</xdr:rowOff>
    </xdr:from>
    <xdr:to>
      <xdr:col>76</xdr:col>
      <xdr:colOff>114300</xdr:colOff>
      <xdr:row>79</xdr:row>
      <xdr:rowOff>44450</xdr:rowOff>
    </xdr:to>
    <xdr:cxnSp macro="">
      <xdr:nvCxnSpPr>
        <xdr:cNvPr id="649" name="直線コネクタ 648"/>
        <xdr:cNvCxnSpPr/>
      </xdr:nvCxnSpPr>
      <xdr:spPr>
        <a:xfrm>
          <a:off x="13703300" y="13570483"/>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5321</xdr:rowOff>
    </xdr:from>
    <xdr:to>
      <xdr:col>71</xdr:col>
      <xdr:colOff>177800</xdr:colOff>
      <xdr:row>79</xdr:row>
      <xdr:rowOff>25933</xdr:rowOff>
    </xdr:to>
    <xdr:cxnSp macro="">
      <xdr:nvCxnSpPr>
        <xdr:cNvPr id="652" name="直線コネクタ 651"/>
        <xdr:cNvCxnSpPr/>
      </xdr:nvCxnSpPr>
      <xdr:spPr>
        <a:xfrm>
          <a:off x="12814300" y="13549871"/>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3"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146583</xdr:rowOff>
    </xdr:from>
    <xdr:to>
      <xdr:col>72</xdr:col>
      <xdr:colOff>38100</xdr:colOff>
      <xdr:row>79</xdr:row>
      <xdr:rowOff>76733</xdr:rowOff>
    </xdr:to>
    <xdr:sp macro="" textlink="">
      <xdr:nvSpPr>
        <xdr:cNvPr id="668" name="楕円 667"/>
        <xdr:cNvSpPr/>
      </xdr:nvSpPr>
      <xdr:spPr>
        <a:xfrm>
          <a:off x="13652500" y="1351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67860</xdr:rowOff>
    </xdr:from>
    <xdr:ext cx="378565" cy="259045"/>
    <xdr:sp macro="" textlink="">
      <xdr:nvSpPr>
        <xdr:cNvPr id="669" name="テキスト ボックス 668"/>
        <xdr:cNvSpPr txBox="1"/>
      </xdr:nvSpPr>
      <xdr:spPr>
        <a:xfrm>
          <a:off x="13514017" y="13612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125971</xdr:rowOff>
    </xdr:from>
    <xdr:to>
      <xdr:col>67</xdr:col>
      <xdr:colOff>101600</xdr:colOff>
      <xdr:row>79</xdr:row>
      <xdr:rowOff>56121</xdr:rowOff>
    </xdr:to>
    <xdr:sp macro="" textlink="">
      <xdr:nvSpPr>
        <xdr:cNvPr id="670" name="楕円 669"/>
        <xdr:cNvSpPr/>
      </xdr:nvSpPr>
      <xdr:spPr>
        <a:xfrm>
          <a:off x="12763500" y="1349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47248</xdr:rowOff>
    </xdr:from>
    <xdr:ext cx="469744" cy="259045"/>
    <xdr:sp macro="" textlink="">
      <xdr:nvSpPr>
        <xdr:cNvPr id="671" name="テキスト ボックス 670"/>
        <xdr:cNvSpPr txBox="1"/>
      </xdr:nvSpPr>
      <xdr:spPr>
        <a:xfrm>
          <a:off x="12579428" y="1359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60477</xdr:rowOff>
    </xdr:from>
    <xdr:to>
      <xdr:col>85</xdr:col>
      <xdr:colOff>127000</xdr:colOff>
      <xdr:row>95</xdr:row>
      <xdr:rowOff>62801</xdr:rowOff>
    </xdr:to>
    <xdr:cxnSp macro="">
      <xdr:nvCxnSpPr>
        <xdr:cNvPr id="700" name="直線コネクタ 699"/>
        <xdr:cNvCxnSpPr/>
      </xdr:nvCxnSpPr>
      <xdr:spPr>
        <a:xfrm>
          <a:off x="15481300" y="16348227"/>
          <a:ext cx="8382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60477</xdr:rowOff>
    </xdr:from>
    <xdr:to>
      <xdr:col>81</xdr:col>
      <xdr:colOff>50800</xdr:colOff>
      <xdr:row>95</xdr:row>
      <xdr:rowOff>116790</xdr:rowOff>
    </xdr:to>
    <xdr:cxnSp macro="">
      <xdr:nvCxnSpPr>
        <xdr:cNvPr id="703" name="直線コネクタ 702"/>
        <xdr:cNvCxnSpPr/>
      </xdr:nvCxnSpPr>
      <xdr:spPr>
        <a:xfrm flipV="1">
          <a:off x="14592300" y="16348227"/>
          <a:ext cx="889000" cy="5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116790</xdr:rowOff>
    </xdr:from>
    <xdr:to>
      <xdr:col>76</xdr:col>
      <xdr:colOff>114300</xdr:colOff>
      <xdr:row>95</xdr:row>
      <xdr:rowOff>145123</xdr:rowOff>
    </xdr:to>
    <xdr:cxnSp macro="">
      <xdr:nvCxnSpPr>
        <xdr:cNvPr id="706" name="直線コネクタ 705"/>
        <xdr:cNvCxnSpPr/>
      </xdr:nvCxnSpPr>
      <xdr:spPr>
        <a:xfrm flipV="1">
          <a:off x="13703300" y="16404540"/>
          <a:ext cx="889000" cy="2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145123</xdr:rowOff>
    </xdr:from>
    <xdr:to>
      <xdr:col>71</xdr:col>
      <xdr:colOff>177800</xdr:colOff>
      <xdr:row>96</xdr:row>
      <xdr:rowOff>17983</xdr:rowOff>
    </xdr:to>
    <xdr:cxnSp macro="">
      <xdr:nvCxnSpPr>
        <xdr:cNvPr id="709" name="直線コネクタ 708"/>
        <xdr:cNvCxnSpPr/>
      </xdr:nvCxnSpPr>
      <xdr:spPr>
        <a:xfrm flipV="1">
          <a:off x="12814300" y="16432873"/>
          <a:ext cx="889000" cy="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143476</xdr:rowOff>
    </xdr:from>
    <xdr:ext cx="534377" cy="259045"/>
    <xdr:sp macro="" textlink="">
      <xdr:nvSpPr>
        <xdr:cNvPr id="713" name="テキスト ボックス 712"/>
        <xdr:cNvSpPr txBox="1"/>
      </xdr:nvSpPr>
      <xdr:spPr>
        <a:xfrm>
          <a:off x="12547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12001</xdr:rowOff>
    </xdr:from>
    <xdr:to>
      <xdr:col>85</xdr:col>
      <xdr:colOff>177800</xdr:colOff>
      <xdr:row>95</xdr:row>
      <xdr:rowOff>113601</xdr:rowOff>
    </xdr:to>
    <xdr:sp macro="" textlink="">
      <xdr:nvSpPr>
        <xdr:cNvPr id="719" name="楕円 718"/>
        <xdr:cNvSpPr/>
      </xdr:nvSpPr>
      <xdr:spPr>
        <a:xfrm>
          <a:off x="16268700" y="1629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161878</xdr:rowOff>
    </xdr:from>
    <xdr:ext cx="534377" cy="259045"/>
    <xdr:sp macro="" textlink="">
      <xdr:nvSpPr>
        <xdr:cNvPr id="720" name="公債費該当値テキスト"/>
        <xdr:cNvSpPr txBox="1"/>
      </xdr:nvSpPr>
      <xdr:spPr>
        <a:xfrm>
          <a:off x="16370300" y="1627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9677</xdr:rowOff>
    </xdr:from>
    <xdr:to>
      <xdr:col>81</xdr:col>
      <xdr:colOff>101600</xdr:colOff>
      <xdr:row>95</xdr:row>
      <xdr:rowOff>111277</xdr:rowOff>
    </xdr:to>
    <xdr:sp macro="" textlink="">
      <xdr:nvSpPr>
        <xdr:cNvPr id="721" name="楕円 720"/>
        <xdr:cNvSpPr/>
      </xdr:nvSpPr>
      <xdr:spPr>
        <a:xfrm>
          <a:off x="15430500" y="1629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102404</xdr:rowOff>
    </xdr:from>
    <xdr:ext cx="534377" cy="259045"/>
    <xdr:sp macro="" textlink="">
      <xdr:nvSpPr>
        <xdr:cNvPr id="722" name="テキスト ボックス 721"/>
        <xdr:cNvSpPr txBox="1"/>
      </xdr:nvSpPr>
      <xdr:spPr>
        <a:xfrm>
          <a:off x="15214111" y="1639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65990</xdr:rowOff>
    </xdr:from>
    <xdr:to>
      <xdr:col>76</xdr:col>
      <xdr:colOff>165100</xdr:colOff>
      <xdr:row>95</xdr:row>
      <xdr:rowOff>167590</xdr:rowOff>
    </xdr:to>
    <xdr:sp macro="" textlink="">
      <xdr:nvSpPr>
        <xdr:cNvPr id="723" name="楕円 722"/>
        <xdr:cNvSpPr/>
      </xdr:nvSpPr>
      <xdr:spPr>
        <a:xfrm>
          <a:off x="14541500" y="163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158717</xdr:rowOff>
    </xdr:from>
    <xdr:ext cx="534377" cy="259045"/>
    <xdr:sp macro="" textlink="">
      <xdr:nvSpPr>
        <xdr:cNvPr id="724" name="テキスト ボックス 723"/>
        <xdr:cNvSpPr txBox="1"/>
      </xdr:nvSpPr>
      <xdr:spPr>
        <a:xfrm>
          <a:off x="14325111" y="1644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94323</xdr:rowOff>
    </xdr:from>
    <xdr:to>
      <xdr:col>72</xdr:col>
      <xdr:colOff>38100</xdr:colOff>
      <xdr:row>96</xdr:row>
      <xdr:rowOff>24473</xdr:rowOff>
    </xdr:to>
    <xdr:sp macro="" textlink="">
      <xdr:nvSpPr>
        <xdr:cNvPr id="725" name="楕円 724"/>
        <xdr:cNvSpPr/>
      </xdr:nvSpPr>
      <xdr:spPr>
        <a:xfrm>
          <a:off x="13652500" y="163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15600</xdr:rowOff>
    </xdr:from>
    <xdr:ext cx="534377" cy="259045"/>
    <xdr:sp macro="" textlink="">
      <xdr:nvSpPr>
        <xdr:cNvPr id="726" name="テキスト ボックス 725"/>
        <xdr:cNvSpPr txBox="1"/>
      </xdr:nvSpPr>
      <xdr:spPr>
        <a:xfrm>
          <a:off x="13436111" y="1647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138633</xdr:rowOff>
    </xdr:from>
    <xdr:to>
      <xdr:col>67</xdr:col>
      <xdr:colOff>101600</xdr:colOff>
      <xdr:row>96</xdr:row>
      <xdr:rowOff>68783</xdr:rowOff>
    </xdr:to>
    <xdr:sp macro="" textlink="">
      <xdr:nvSpPr>
        <xdr:cNvPr id="727" name="楕円 726"/>
        <xdr:cNvSpPr/>
      </xdr:nvSpPr>
      <xdr:spPr>
        <a:xfrm>
          <a:off x="12763500" y="1642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59910</xdr:rowOff>
    </xdr:from>
    <xdr:ext cx="534377" cy="259045"/>
    <xdr:sp macro="" textlink="">
      <xdr:nvSpPr>
        <xdr:cNvPr id="728" name="テキスト ボックス 727"/>
        <xdr:cNvSpPr txBox="1"/>
      </xdr:nvSpPr>
      <xdr:spPr>
        <a:xfrm>
          <a:off x="12547111" y="1651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総務費は、旧庁舎等解体工事の実施等により、住民一人当たり</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千円から</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千円へと増加し、類似団体平均を上回っている。民生費は、国の電力・ガス・食料品等価格高騰支援給付金事業の実施に伴い増加し、商工費は、市民買い物応援券発行事業等の終了に伴い減少した。少子高齢化や公共施設の老朽化が進む中、事業の優先付けにより、効果的で重点的な投資を行うとともに、歳出の徹底的な見直しを通じて財政健全化に取り組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実質収支額の標準財政規模に占める割合は令和３年度以降減少傾向にあるが、財政調整基金残高の標準財政規模に占める割合については、</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％以上の高い水準で推移している。今後も財政調整基金残高に留意しつつ、財政の安定化に努める。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令和５年度は全ての会計において黒字となっている。今後も事業の効率化と経費削減等により、経営の健全化に努め、適正な財政運営を図っていく。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22131782</v>
      </c>
      <c r="BO4" s="449"/>
      <c r="BP4" s="449"/>
      <c r="BQ4" s="449"/>
      <c r="BR4" s="449"/>
      <c r="BS4" s="449"/>
      <c r="BT4" s="449"/>
      <c r="BU4" s="450"/>
      <c r="BV4" s="448">
        <v>21569273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1.8</v>
      </c>
      <c r="CU4" s="589"/>
      <c r="CV4" s="589"/>
      <c r="CW4" s="589"/>
      <c r="CX4" s="589"/>
      <c r="CY4" s="589"/>
      <c r="CZ4" s="589"/>
      <c r="DA4" s="590"/>
      <c r="DB4" s="588">
        <v>2.6</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21885729</v>
      </c>
      <c r="BO5" s="420"/>
      <c r="BP5" s="420"/>
      <c r="BQ5" s="420"/>
      <c r="BR5" s="420"/>
      <c r="BS5" s="420"/>
      <c r="BT5" s="420"/>
      <c r="BU5" s="421"/>
      <c r="BV5" s="419">
        <v>21246100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90.8</v>
      </c>
      <c r="CU5" s="417"/>
      <c r="CV5" s="417"/>
      <c r="CW5" s="417"/>
      <c r="CX5" s="417"/>
      <c r="CY5" s="417"/>
      <c r="CZ5" s="417"/>
      <c r="DA5" s="418"/>
      <c r="DB5" s="416">
        <v>91.5</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246053</v>
      </c>
      <c r="BO6" s="420"/>
      <c r="BP6" s="420"/>
      <c r="BQ6" s="420"/>
      <c r="BR6" s="420"/>
      <c r="BS6" s="420"/>
      <c r="BT6" s="420"/>
      <c r="BU6" s="421"/>
      <c r="BV6" s="419">
        <v>323173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91.3</v>
      </c>
      <c r="CU6" s="563"/>
      <c r="CV6" s="563"/>
      <c r="CW6" s="563"/>
      <c r="CX6" s="563"/>
      <c r="CY6" s="563"/>
      <c r="CZ6" s="563"/>
      <c r="DA6" s="564"/>
      <c r="DB6" s="562">
        <v>92.7</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35566</v>
      </c>
      <c r="BO7" s="420"/>
      <c r="BP7" s="420"/>
      <c r="BQ7" s="420"/>
      <c r="BR7" s="420"/>
      <c r="BS7" s="420"/>
      <c r="BT7" s="420"/>
      <c r="BU7" s="421"/>
      <c r="BV7" s="419">
        <v>19826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11854934</v>
      </c>
      <c r="CU7" s="420"/>
      <c r="CV7" s="420"/>
      <c r="CW7" s="420"/>
      <c r="CX7" s="420"/>
      <c r="CY7" s="420"/>
      <c r="CZ7" s="420"/>
      <c r="DA7" s="421"/>
      <c r="DB7" s="419">
        <v>11852105</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210487</v>
      </c>
      <c r="BO8" s="420"/>
      <c r="BP8" s="420"/>
      <c r="BQ8" s="420"/>
      <c r="BR8" s="420"/>
      <c r="BS8" s="420"/>
      <c r="BT8" s="420"/>
      <c r="BU8" s="421"/>
      <c r="BV8" s="419">
        <v>303347</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0.44</v>
      </c>
      <c r="CU8" s="523"/>
      <c r="CV8" s="523"/>
      <c r="CW8" s="523"/>
      <c r="CX8" s="523"/>
      <c r="CY8" s="523"/>
      <c r="CZ8" s="523"/>
      <c r="DA8" s="524"/>
      <c r="DB8" s="522">
        <v>0.45</v>
      </c>
      <c r="DC8" s="523"/>
      <c r="DD8" s="523"/>
      <c r="DE8" s="523"/>
      <c r="DF8" s="523"/>
      <c r="DG8" s="523"/>
      <c r="DH8" s="523"/>
      <c r="DI8" s="524"/>
    </row>
    <row r="9" spans="1:119" ht="18.75" customHeight="1" thickBot="1" x14ac:dyDescent="0.2">
      <c r="A9" s="181"/>
      <c r="B9" s="551" t="s">
        <v>107</v>
      </c>
      <c r="C9" s="552"/>
      <c r="D9" s="552"/>
      <c r="E9" s="552"/>
      <c r="F9" s="552"/>
      <c r="G9" s="552"/>
      <c r="H9" s="552"/>
      <c r="I9" s="552"/>
      <c r="J9" s="552"/>
      <c r="K9" s="470"/>
      <c r="L9" s="553" t="s">
        <v>108</v>
      </c>
      <c r="M9" s="554"/>
      <c r="N9" s="554"/>
      <c r="O9" s="554"/>
      <c r="P9" s="554"/>
      <c r="Q9" s="555"/>
      <c r="R9" s="556">
        <v>38673</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-92860</v>
      </c>
      <c r="BO9" s="420"/>
      <c r="BP9" s="420"/>
      <c r="BQ9" s="420"/>
      <c r="BR9" s="420"/>
      <c r="BS9" s="420"/>
      <c r="BT9" s="420"/>
      <c r="BU9" s="421"/>
      <c r="BV9" s="419">
        <v>-470593</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13.5</v>
      </c>
      <c r="CU9" s="417"/>
      <c r="CV9" s="417"/>
      <c r="CW9" s="417"/>
      <c r="CX9" s="417"/>
      <c r="CY9" s="417"/>
      <c r="CZ9" s="417"/>
      <c r="DA9" s="418"/>
      <c r="DB9" s="416">
        <v>14</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40866</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5866</v>
      </c>
      <c r="BO10" s="420"/>
      <c r="BP10" s="420"/>
      <c r="BQ10" s="420"/>
      <c r="BR10" s="420"/>
      <c r="BS10" s="420"/>
      <c r="BT10" s="420"/>
      <c r="BU10" s="421"/>
      <c r="BV10" s="419">
        <v>4303</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38185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400000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37465</v>
      </c>
      <c r="S13" s="507"/>
      <c r="T13" s="507"/>
      <c r="U13" s="507"/>
      <c r="V13" s="508"/>
      <c r="W13" s="509" t="s">
        <v>131</v>
      </c>
      <c r="X13" s="405"/>
      <c r="Y13" s="405"/>
      <c r="Z13" s="405"/>
      <c r="AA13" s="405"/>
      <c r="AB13" s="406"/>
      <c r="AC13" s="372">
        <v>384</v>
      </c>
      <c r="AD13" s="373"/>
      <c r="AE13" s="373"/>
      <c r="AF13" s="373"/>
      <c r="AG13" s="374"/>
      <c r="AH13" s="372">
        <v>357</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-486994</v>
      </c>
      <c r="BO13" s="420"/>
      <c r="BP13" s="420"/>
      <c r="BQ13" s="420"/>
      <c r="BR13" s="420"/>
      <c r="BS13" s="420"/>
      <c r="BT13" s="420"/>
      <c r="BU13" s="421"/>
      <c r="BV13" s="419">
        <v>-466290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10.4</v>
      </c>
      <c r="CU13" s="417"/>
      <c r="CV13" s="417"/>
      <c r="CW13" s="417"/>
      <c r="CX13" s="417"/>
      <c r="CY13" s="417"/>
      <c r="CZ13" s="417"/>
      <c r="DA13" s="418"/>
      <c r="DB13" s="416">
        <v>9.4</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38716</v>
      </c>
      <c r="S14" s="507"/>
      <c r="T14" s="507"/>
      <c r="U14" s="507"/>
      <c r="V14" s="508"/>
      <c r="W14" s="510"/>
      <c r="X14" s="408"/>
      <c r="Y14" s="408"/>
      <c r="Z14" s="408"/>
      <c r="AA14" s="408"/>
      <c r="AB14" s="409"/>
      <c r="AC14" s="499">
        <v>2.1</v>
      </c>
      <c r="AD14" s="500"/>
      <c r="AE14" s="500"/>
      <c r="AF14" s="500"/>
      <c r="AG14" s="501"/>
      <c r="AH14" s="499">
        <v>1.8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v>2.9</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38097</v>
      </c>
      <c r="S15" s="507"/>
      <c r="T15" s="507"/>
      <c r="U15" s="507"/>
      <c r="V15" s="508"/>
      <c r="W15" s="509" t="s">
        <v>137</v>
      </c>
      <c r="X15" s="405"/>
      <c r="Y15" s="405"/>
      <c r="Z15" s="405"/>
      <c r="AA15" s="405"/>
      <c r="AB15" s="406"/>
      <c r="AC15" s="372">
        <v>6861</v>
      </c>
      <c r="AD15" s="373"/>
      <c r="AE15" s="373"/>
      <c r="AF15" s="373"/>
      <c r="AG15" s="374"/>
      <c r="AH15" s="372">
        <v>7555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4782143</v>
      </c>
      <c r="BO15" s="449"/>
      <c r="BP15" s="449"/>
      <c r="BQ15" s="449"/>
      <c r="BR15" s="449"/>
      <c r="BS15" s="449"/>
      <c r="BT15" s="449"/>
      <c r="BU15" s="450"/>
      <c r="BV15" s="448">
        <v>4730477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37.200000000000003</v>
      </c>
      <c r="AD16" s="500"/>
      <c r="AE16" s="500"/>
      <c r="AF16" s="500"/>
      <c r="AG16" s="501"/>
      <c r="AH16" s="499">
        <v>38.9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10533182</v>
      </c>
      <c r="BO16" s="420"/>
      <c r="BP16" s="420"/>
      <c r="BQ16" s="420"/>
      <c r="BR16" s="420"/>
      <c r="BS16" s="420"/>
      <c r="BT16" s="420"/>
      <c r="BU16" s="421"/>
      <c r="BV16" s="419">
        <v>10455454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11196</v>
      </c>
      <c r="AD17" s="373"/>
      <c r="AE17" s="373"/>
      <c r="AF17" s="373"/>
      <c r="AG17" s="374"/>
      <c r="AH17" s="372">
        <v>11516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6023671</v>
      </c>
      <c r="BO17" s="420"/>
      <c r="BP17" s="420"/>
      <c r="BQ17" s="420"/>
      <c r="BR17" s="420"/>
      <c r="BS17" s="420"/>
      <c r="BT17" s="420"/>
      <c r="BU17" s="421"/>
      <c r="BV17" s="419">
        <v>5967182</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132.44</v>
      </c>
      <c r="M18" s="472"/>
      <c r="N18" s="472"/>
      <c r="O18" s="472"/>
      <c r="P18" s="472"/>
      <c r="Q18" s="472"/>
      <c r="R18" s="473"/>
      <c r="S18" s="473"/>
      <c r="T18" s="473"/>
      <c r="U18" s="473"/>
      <c r="V18" s="474"/>
      <c r="W18" s="490"/>
      <c r="X18" s="491"/>
      <c r="Y18" s="491"/>
      <c r="Z18" s="491"/>
      <c r="AA18" s="491"/>
      <c r="AB18" s="515"/>
      <c r="AC18" s="389">
        <v>60.7</v>
      </c>
      <c r="AD18" s="390"/>
      <c r="AE18" s="390"/>
      <c r="AF18" s="390"/>
      <c r="AG18" s="475"/>
      <c r="AH18" s="389">
        <v>59.3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10872520</v>
      </c>
      <c r="BO18" s="420"/>
      <c r="BP18" s="420"/>
      <c r="BQ18" s="420"/>
      <c r="BR18" s="420"/>
      <c r="BS18" s="420"/>
      <c r="BT18" s="420"/>
      <c r="BU18" s="421"/>
      <c r="BV18" s="419">
        <v>10966571</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292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14499688</v>
      </c>
      <c r="BO19" s="420"/>
      <c r="BP19" s="420"/>
      <c r="BQ19" s="420"/>
      <c r="BR19" s="420"/>
      <c r="BS19" s="420"/>
      <c r="BT19" s="420"/>
      <c r="BU19" s="421"/>
      <c r="BV19" s="419">
        <v>14237456</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15167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20482647</v>
      </c>
      <c r="BO22" s="449"/>
      <c r="BP22" s="449"/>
      <c r="BQ22" s="449"/>
      <c r="BR22" s="449"/>
      <c r="BS22" s="449"/>
      <c r="BT22" s="449"/>
      <c r="BU22" s="450"/>
      <c r="BV22" s="448">
        <v>22201958</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14478596</v>
      </c>
      <c r="BO23" s="420"/>
      <c r="BP23" s="420"/>
      <c r="BQ23" s="420"/>
      <c r="BR23" s="420"/>
      <c r="BS23" s="420"/>
      <c r="BT23" s="420"/>
      <c r="BU23" s="421"/>
      <c r="BV23" s="419">
        <v>15713554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9210</v>
      </c>
      <c r="R24" s="373"/>
      <c r="S24" s="373"/>
      <c r="T24" s="373"/>
      <c r="U24" s="373"/>
      <c r="V24" s="374"/>
      <c r="W24" s="462"/>
      <c r="X24" s="399"/>
      <c r="Y24" s="400"/>
      <c r="Z24" s="375" t="s">
        <v>162</v>
      </c>
      <c r="AA24" s="376"/>
      <c r="AB24" s="376"/>
      <c r="AC24" s="376"/>
      <c r="AD24" s="376"/>
      <c r="AE24" s="376"/>
      <c r="AF24" s="376"/>
      <c r="AG24" s="377"/>
      <c r="AH24" s="372">
        <v>221</v>
      </c>
      <c r="AI24" s="373"/>
      <c r="AJ24" s="373"/>
      <c r="AK24" s="373"/>
      <c r="AL24" s="374"/>
      <c r="AM24" s="372">
        <v>690404</v>
      </c>
      <c r="AN24" s="373"/>
      <c r="AO24" s="373"/>
      <c r="AP24" s="373"/>
      <c r="AQ24" s="373"/>
      <c r="AR24" s="374"/>
      <c r="AS24" s="372">
        <v>3124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13274231</v>
      </c>
      <c r="BO24" s="420"/>
      <c r="BP24" s="420"/>
      <c r="BQ24" s="420"/>
      <c r="BR24" s="420"/>
      <c r="BS24" s="420"/>
      <c r="BT24" s="420"/>
      <c r="BU24" s="421"/>
      <c r="BV24" s="419">
        <v>14305204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7500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1233195</v>
      </c>
      <c r="BO25" s="449"/>
      <c r="BP25" s="449"/>
      <c r="BQ25" s="449"/>
      <c r="BR25" s="449"/>
      <c r="BS25" s="449"/>
      <c r="BT25" s="449"/>
      <c r="BU25" s="450"/>
      <c r="BV25" s="448">
        <v>1391372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6650</v>
      </c>
      <c r="R26" s="373"/>
      <c r="S26" s="373"/>
      <c r="T26" s="373"/>
      <c r="U26" s="373"/>
      <c r="V26" s="374"/>
      <c r="W26" s="462"/>
      <c r="X26" s="399"/>
      <c r="Y26" s="400"/>
      <c r="Z26" s="375" t="s">
        <v>168</v>
      </c>
      <c r="AA26" s="430"/>
      <c r="AB26" s="430"/>
      <c r="AC26" s="430"/>
      <c r="AD26" s="430"/>
      <c r="AE26" s="430"/>
      <c r="AF26" s="430"/>
      <c r="AG26" s="431"/>
      <c r="AH26" s="372">
        <v>3</v>
      </c>
      <c r="AI26" s="373"/>
      <c r="AJ26" s="373"/>
      <c r="AK26" s="373"/>
      <c r="AL26" s="374"/>
      <c r="AM26" s="372">
        <v>10449</v>
      </c>
      <c r="AN26" s="373"/>
      <c r="AO26" s="373"/>
      <c r="AP26" s="373"/>
      <c r="AQ26" s="373"/>
      <c r="AR26" s="374"/>
      <c r="AS26" s="372">
        <v>3483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4650</v>
      </c>
      <c r="R27" s="373"/>
      <c r="S27" s="373"/>
      <c r="T27" s="373"/>
      <c r="U27" s="373"/>
      <c r="V27" s="374"/>
      <c r="W27" s="462"/>
      <c r="X27" s="399"/>
      <c r="Y27" s="400"/>
      <c r="Z27" s="375" t="s">
        <v>171</v>
      </c>
      <c r="AA27" s="376"/>
      <c r="AB27" s="376"/>
      <c r="AC27" s="376"/>
      <c r="AD27" s="376"/>
      <c r="AE27" s="376"/>
      <c r="AF27" s="376"/>
      <c r="AG27" s="377"/>
      <c r="AH27" s="372">
        <v>7</v>
      </c>
      <c r="AI27" s="373"/>
      <c r="AJ27" s="373"/>
      <c r="AK27" s="373"/>
      <c r="AL27" s="374"/>
      <c r="AM27" s="372">
        <v>27559</v>
      </c>
      <c r="AN27" s="373"/>
      <c r="AO27" s="373"/>
      <c r="AP27" s="373"/>
      <c r="AQ27" s="373"/>
      <c r="AR27" s="374"/>
      <c r="AS27" s="372">
        <v>3937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1022879</v>
      </c>
      <c r="BO27" s="454"/>
      <c r="BP27" s="454"/>
      <c r="BQ27" s="454"/>
      <c r="BR27" s="454"/>
      <c r="BS27" s="454"/>
      <c r="BT27" s="454"/>
      <c r="BU27" s="455"/>
      <c r="BV27" s="453">
        <v>1022879</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4080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5177923</v>
      </c>
      <c r="BO28" s="449"/>
      <c r="BP28" s="449"/>
      <c r="BQ28" s="449"/>
      <c r="BR28" s="449"/>
      <c r="BS28" s="449"/>
      <c r="BT28" s="449"/>
      <c r="BU28" s="450"/>
      <c r="BV28" s="448">
        <v>5412057</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14</v>
      </c>
      <c r="M29" s="373"/>
      <c r="N29" s="373"/>
      <c r="O29" s="373"/>
      <c r="P29" s="374"/>
      <c r="Q29" s="372">
        <v>3700</v>
      </c>
      <c r="R29" s="373"/>
      <c r="S29" s="373"/>
      <c r="T29" s="373"/>
      <c r="U29" s="373"/>
      <c r="V29" s="374"/>
      <c r="W29" s="463"/>
      <c r="X29" s="464"/>
      <c r="Y29" s="465"/>
      <c r="Z29" s="375" t="s">
        <v>177</v>
      </c>
      <c r="AA29" s="376"/>
      <c r="AB29" s="376"/>
      <c r="AC29" s="376"/>
      <c r="AD29" s="376"/>
      <c r="AE29" s="376"/>
      <c r="AF29" s="376"/>
      <c r="AG29" s="377"/>
      <c r="AH29" s="372">
        <v>228</v>
      </c>
      <c r="AI29" s="373"/>
      <c r="AJ29" s="373"/>
      <c r="AK29" s="373"/>
      <c r="AL29" s="374"/>
      <c r="AM29" s="372">
        <v>717963</v>
      </c>
      <c r="AN29" s="373"/>
      <c r="AO29" s="373"/>
      <c r="AP29" s="373"/>
      <c r="AQ29" s="373"/>
      <c r="AR29" s="374"/>
      <c r="AS29" s="372">
        <v>3149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97736</v>
      </c>
      <c r="BO29" s="420"/>
      <c r="BP29" s="420"/>
      <c r="BQ29" s="420"/>
      <c r="BR29" s="420"/>
      <c r="BS29" s="420"/>
      <c r="BT29" s="420"/>
      <c r="BU29" s="421"/>
      <c r="BV29" s="419">
        <v>42571</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5684274</v>
      </c>
      <c r="BO30" s="454"/>
      <c r="BP30" s="454"/>
      <c r="BQ30" s="454"/>
      <c r="BR30" s="454"/>
      <c r="BS30" s="454"/>
      <c r="BT30" s="454"/>
      <c r="BU30" s="455"/>
      <c r="BV30" s="453">
        <v>5408010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5</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9</v>
      </c>
      <c r="AN34" s="367"/>
      <c r="AO34" s="368" t="str">
        <f>IF('各会計、関係団体の財政状況及び健全化判断比率'!B32="","",'各会計、関係団体の財政状況及び健全化判断比率'!B32)</f>
        <v>病院事業会計</v>
      </c>
      <c r="AP34" s="368"/>
      <c r="AQ34" s="368"/>
      <c r="AR34" s="368"/>
      <c r="AS34" s="368"/>
      <c r="AT34" s="368"/>
      <c r="AU34" s="368"/>
      <c r="AV34" s="368"/>
      <c r="AW34" s="368"/>
      <c r="AX34" s="368"/>
      <c r="AY34" s="368"/>
      <c r="AZ34" s="368"/>
      <c r="BA34" s="368"/>
      <c r="BB34" s="368"/>
      <c r="BC34" s="368"/>
      <c r="BD34" s="181"/>
      <c r="BE34" s="367">
        <f>IF(BG34="","",MAX(C34:D43,U34:V43,AM34:AN43)+1)</f>
        <v>12</v>
      </c>
      <c r="BF34" s="367"/>
      <c r="BG34" s="368" t="str">
        <f>IF('各会計、関係団体の財政状況及び健全化判断比率'!B35="","",'各会計、関係団体の財政状況及び健全化判断比率'!B35)</f>
        <v>太陽光発電事業特別会計</v>
      </c>
      <c r="BH34" s="368"/>
      <c r="BI34" s="368"/>
      <c r="BJ34" s="368"/>
      <c r="BK34" s="368"/>
      <c r="BL34" s="368"/>
      <c r="BM34" s="368"/>
      <c r="BN34" s="368"/>
      <c r="BO34" s="368"/>
      <c r="BP34" s="368"/>
      <c r="BQ34" s="368"/>
      <c r="BR34" s="368"/>
      <c r="BS34" s="368"/>
      <c r="BT34" s="368"/>
      <c r="BU34" s="368"/>
      <c r="BV34" s="181"/>
      <c r="BW34" s="367">
        <f>IF(BY34="","",MAX(C34:D43,U34:V43,AM34:AN43,BE34:BF43)+1)</f>
        <v>13</v>
      </c>
      <c r="BX34" s="367"/>
      <c r="BY34" s="368" t="str">
        <f>IF('各会計、関係団体の財政状況及び健全化判断比率'!B68="","",'各会計、関係団体の財政状況及び健全化判断比率'!B68)</f>
        <v>兵庫県市町村職員退職手当組合</v>
      </c>
      <c r="BZ34" s="368"/>
      <c r="CA34" s="368"/>
      <c r="CB34" s="368"/>
      <c r="CC34" s="368"/>
      <c r="CD34" s="368"/>
      <c r="CE34" s="368"/>
      <c r="CF34" s="368"/>
      <c r="CG34" s="368"/>
      <c r="CH34" s="368"/>
      <c r="CI34" s="368"/>
      <c r="CJ34" s="368"/>
      <c r="CK34" s="368"/>
      <c r="CL34" s="368"/>
      <c r="CM34" s="368"/>
      <c r="CN34" s="181"/>
      <c r="CO34" s="367">
        <f>IF(CQ34="","",MAX(C34:D43,U34:V43,AM34:AN43,BE34:BF43,BW34:BX43)+1)</f>
        <v>22</v>
      </c>
      <c r="CP34" s="367"/>
      <c r="CQ34" s="368" t="str">
        <f>IF('各会計、関係団体の財政状況及び健全化判断比率'!BS7="","",'各会計、関係団体の財政状況及び健全化判断比率'!BS7)</f>
        <v>（一財）西脇市住民サービス公社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学校給食センター特別会計</v>
      </c>
      <c r="F35" s="368"/>
      <c r="G35" s="368"/>
      <c r="H35" s="368"/>
      <c r="I35" s="368"/>
      <c r="J35" s="368"/>
      <c r="K35" s="368"/>
      <c r="L35" s="368"/>
      <c r="M35" s="368"/>
      <c r="N35" s="368"/>
      <c r="O35" s="368"/>
      <c r="P35" s="368"/>
      <c r="Q35" s="368"/>
      <c r="R35" s="368"/>
      <c r="S35" s="368"/>
      <c r="T35" s="181"/>
      <c r="U35" s="367">
        <f>IF(W35="","",U34+1)</f>
        <v>6</v>
      </c>
      <c r="V35" s="367"/>
      <c r="W35" s="368" t="str">
        <f>IF('各会計、関係団体の財政状況及び健全化判断比率'!B29="","",'各会計、関係団体の財政状況及び健全化判断比率'!B29)</f>
        <v>老人保健施設特別会計</v>
      </c>
      <c r="X35" s="368"/>
      <c r="Y35" s="368"/>
      <c r="Z35" s="368"/>
      <c r="AA35" s="368"/>
      <c r="AB35" s="368"/>
      <c r="AC35" s="368"/>
      <c r="AD35" s="368"/>
      <c r="AE35" s="368"/>
      <c r="AF35" s="368"/>
      <c r="AG35" s="368"/>
      <c r="AH35" s="368"/>
      <c r="AI35" s="368"/>
      <c r="AJ35" s="368"/>
      <c r="AK35" s="368"/>
      <c r="AL35" s="181"/>
      <c r="AM35" s="367">
        <f t="shared" ref="AM35:AM43" si="0">IF(AO35="","",AM34+1)</f>
        <v>10</v>
      </c>
      <c r="AN35" s="367"/>
      <c r="AO35" s="368" t="str">
        <f>IF('各会計、関係団体の財政状況及び健全化判断比率'!B33="","",'各会計、関係団体の財政状況及び健全化判断比率'!B33)</f>
        <v>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14</v>
      </c>
      <c r="BX35" s="367"/>
      <c r="BY35" s="368" t="str">
        <f>IF('各会計、関係団体の財政状況及び健全化判断比率'!B69="","",'各会計、関係団体の財政状況及び健全化判断比率'!B69)</f>
        <v>兵庫県後期高齢者医療広域連合（一般会計）</v>
      </c>
      <c r="BZ35" s="368"/>
      <c r="CA35" s="368"/>
      <c r="CB35" s="368"/>
      <c r="CC35" s="368"/>
      <c r="CD35" s="368"/>
      <c r="CE35" s="368"/>
      <c r="CF35" s="368"/>
      <c r="CG35" s="368"/>
      <c r="CH35" s="368"/>
      <c r="CI35" s="368"/>
      <c r="CJ35" s="368"/>
      <c r="CK35" s="368"/>
      <c r="CL35" s="368"/>
      <c r="CM35" s="368"/>
      <c r="CN35" s="181"/>
      <c r="CO35" s="367">
        <f t="shared" ref="CO35:CO43" si="3">IF(CQ35="","",CO34+1)</f>
        <v>23</v>
      </c>
      <c r="CP35" s="367"/>
      <c r="CQ35" s="368" t="str">
        <f>IF('各会計、関係団体の財政状況及び健全化判断比率'!BS8="","",'各会計、関係団体の財政状況及び健全化判断比率'!BS8)</f>
        <v>（公財）北播磨地場産業開発機構</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公営墓地特別会計</v>
      </c>
      <c r="F36" s="368"/>
      <c r="G36" s="368"/>
      <c r="H36" s="368"/>
      <c r="I36" s="368"/>
      <c r="J36" s="368"/>
      <c r="K36" s="368"/>
      <c r="L36" s="368"/>
      <c r="M36" s="368"/>
      <c r="N36" s="368"/>
      <c r="O36" s="368"/>
      <c r="P36" s="368"/>
      <c r="Q36" s="368"/>
      <c r="R36" s="368"/>
      <c r="S36" s="368"/>
      <c r="T36" s="181"/>
      <c r="U36" s="367">
        <f t="shared" ref="U36:U43" si="4">IF(W36="","",U35+1)</f>
        <v>7</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f t="shared" si="0"/>
        <v>11</v>
      </c>
      <c r="AN36" s="367"/>
      <c r="AO36" s="368" t="str">
        <f>IF('各会計、関係団体の財政状況及び健全化判断比率'!B34="","",'各会計、関係団体の財政状況及び健全化判断比率'!B34)</f>
        <v>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15</v>
      </c>
      <c r="BX36" s="367"/>
      <c r="BY36" s="368" t="str">
        <f>IF('各会計、関係団体の財政状況及び健全化判断比率'!B70="","",'各会計、関係団体の財政状況及び健全化判断比率'!B70)</f>
        <v>兵庫県後期高齢者医療広域連合（特別会計）</v>
      </c>
      <c r="BZ36" s="368"/>
      <c r="CA36" s="368"/>
      <c r="CB36" s="368"/>
      <c r="CC36" s="368"/>
      <c r="CD36" s="368"/>
      <c r="CE36" s="368"/>
      <c r="CF36" s="368"/>
      <c r="CG36" s="368"/>
      <c r="CH36" s="368"/>
      <c r="CI36" s="368"/>
      <c r="CJ36" s="368"/>
      <c r="CK36" s="368"/>
      <c r="CL36" s="368"/>
      <c r="CM36" s="368"/>
      <c r="CN36" s="181"/>
      <c r="CO36" s="367">
        <f t="shared" si="3"/>
        <v>24</v>
      </c>
      <c r="CP36" s="367"/>
      <c r="CQ36" s="368" t="str">
        <f>IF('各会計、関係団体の財政状況及び健全化判断比率'!BS9="","",'各会計、関係団体の財政状況及び健全化判断比率'!BS9)</f>
        <v>（公財）西脇市文化・スポーツ振興財団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f>IF(E37="","",C36+1)</f>
        <v>4</v>
      </c>
      <c r="D37" s="367"/>
      <c r="E37" s="368" t="str">
        <f>IF('各会計、関係団体の財政状況及び健全化判断比率'!B10="","",'各会計、関係団体の財政状況及び健全化判断比率'!B10)</f>
        <v>茜が丘宅地供給事業特別会計</v>
      </c>
      <c r="F37" s="368"/>
      <c r="G37" s="368"/>
      <c r="H37" s="368"/>
      <c r="I37" s="368"/>
      <c r="J37" s="368"/>
      <c r="K37" s="368"/>
      <c r="L37" s="368"/>
      <c r="M37" s="368"/>
      <c r="N37" s="368"/>
      <c r="O37" s="368"/>
      <c r="P37" s="368"/>
      <c r="Q37" s="368"/>
      <c r="R37" s="368"/>
      <c r="S37" s="368"/>
      <c r="T37" s="181"/>
      <c r="U37" s="367">
        <f t="shared" si="4"/>
        <v>8</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16</v>
      </c>
      <c r="BX37" s="367"/>
      <c r="BY37" s="368" t="str">
        <f>IF('各会計、関係団体の財政状況及び健全化判断比率'!B71="","",'各会計、関係団体の財政状況及び健全化判断比率'!B71)</f>
        <v>北はりま消防組合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17</v>
      </c>
      <c r="BX38" s="367"/>
      <c r="BY38" s="368" t="str">
        <f>IF('各会計、関係団体の財政状況及び健全化判断比率'!B72="","",'各会計、関係団体の財政状況及び健全化判断比率'!B72)</f>
        <v>西脇多可行政事務組合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18</v>
      </c>
      <c r="BX39" s="367"/>
      <c r="BY39" s="368" t="str">
        <f>IF('各会計、関係団体の財政状況及び健全化判断比率'!B73="","",'各会計、関係団体の財政状況及び健全化判断比率'!B73)</f>
        <v>氷上多可行政事務組合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19</v>
      </c>
      <c r="BX40" s="367"/>
      <c r="BY40" s="368" t="str">
        <f>IF('各会計、関係団体の財政状況及び健全化判断比率'!B74="","",'各会計、関係団体の財政状況及び健全化判断比率'!B74)</f>
        <v>播磨内陸医務事業組合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20</v>
      </c>
      <c r="BX41" s="367"/>
      <c r="BY41" s="368" t="str">
        <f>IF('各会計、関係団体の財政状況及び健全化判断比率'!B75="","",'各会計、関係団体の財政状況及び健全化判断比率'!B75)</f>
        <v>北播衛生事務組合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21</v>
      </c>
      <c r="BX42" s="367"/>
      <c r="BY42" s="368" t="str">
        <f>IF('各会計、関係団体の財政状況及び健全化判断比率'!B76="","",'各会計、関係団体の財政状況及び健全化判断比率'!B76)</f>
        <v>北播磨こども発達支援センター事務組合わかあゆ園</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YoDdQ7gfqJTXRkE5j3mZS0CO3rdSPJ4gHXK2yPE/ZGLUl4AsWNPky1NM8eXZnEcd1SAaOu5gNKGXQ+s8sJFd8w==" saltValue="jlwy0YzQmQXmY5VQi7R3T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51" t="s">
        <v>540</v>
      </c>
      <c r="D34" s="1151"/>
      <c r="E34" s="1152"/>
      <c r="F34" s="32">
        <v>19.27</v>
      </c>
      <c r="G34" s="33">
        <v>18.32</v>
      </c>
      <c r="H34" s="33">
        <v>19.260000000000002</v>
      </c>
      <c r="I34" s="33">
        <v>19.32</v>
      </c>
      <c r="J34" s="34">
        <v>18.559999999999999</v>
      </c>
      <c r="K34" s="22"/>
      <c r="L34" s="22"/>
      <c r="M34" s="22"/>
      <c r="N34" s="22"/>
      <c r="O34" s="22"/>
      <c r="P34" s="22"/>
    </row>
    <row r="35" spans="1:16" ht="39" customHeight="1" x14ac:dyDescent="0.15">
      <c r="A35" s="22"/>
      <c r="B35" s="35"/>
      <c r="C35" s="1145" t="s">
        <v>541</v>
      </c>
      <c r="D35" s="1146"/>
      <c r="E35" s="1147"/>
      <c r="F35" s="36">
        <v>4.12</v>
      </c>
      <c r="G35" s="37">
        <v>3.25</v>
      </c>
      <c r="H35" s="37">
        <v>3.62</v>
      </c>
      <c r="I35" s="37">
        <v>4.8499999999999996</v>
      </c>
      <c r="J35" s="38">
        <v>7.12</v>
      </c>
      <c r="K35" s="22"/>
      <c r="L35" s="22"/>
      <c r="M35" s="22"/>
      <c r="N35" s="22"/>
      <c r="O35" s="22"/>
      <c r="P35" s="22"/>
    </row>
    <row r="36" spans="1:16" ht="39" customHeight="1" x14ac:dyDescent="0.15">
      <c r="A36" s="22"/>
      <c r="B36" s="35"/>
      <c r="C36" s="1145" t="s">
        <v>542</v>
      </c>
      <c r="D36" s="1146"/>
      <c r="E36" s="1147"/>
      <c r="F36" s="36">
        <v>2.57</v>
      </c>
      <c r="G36" s="37">
        <v>2.74</v>
      </c>
      <c r="H36" s="37">
        <v>2.71</v>
      </c>
      <c r="I36" s="37">
        <v>2.81</v>
      </c>
      <c r="J36" s="38">
        <v>3.02</v>
      </c>
      <c r="K36" s="22"/>
      <c r="L36" s="22"/>
      <c r="M36" s="22"/>
      <c r="N36" s="22"/>
      <c r="O36" s="22"/>
      <c r="P36" s="22"/>
    </row>
    <row r="37" spans="1:16" ht="39" customHeight="1" x14ac:dyDescent="0.15">
      <c r="A37" s="22"/>
      <c r="B37" s="35"/>
      <c r="C37" s="1145" t="s">
        <v>543</v>
      </c>
      <c r="D37" s="1146"/>
      <c r="E37" s="1147"/>
      <c r="F37" s="36">
        <v>0.33</v>
      </c>
      <c r="G37" s="37">
        <v>1.43</v>
      </c>
      <c r="H37" s="37">
        <v>6.35</v>
      </c>
      <c r="I37" s="37">
        <v>2.5499999999999998</v>
      </c>
      <c r="J37" s="38">
        <v>1.77</v>
      </c>
      <c r="K37" s="22"/>
      <c r="L37" s="22"/>
      <c r="M37" s="22"/>
      <c r="N37" s="22"/>
      <c r="O37" s="22"/>
      <c r="P37" s="22"/>
    </row>
    <row r="38" spans="1:16" ht="39" customHeight="1" x14ac:dyDescent="0.15">
      <c r="A38" s="22"/>
      <c r="B38" s="35"/>
      <c r="C38" s="1145" t="s">
        <v>544</v>
      </c>
      <c r="D38" s="1146"/>
      <c r="E38" s="1147"/>
      <c r="F38" s="36">
        <v>0.36</v>
      </c>
      <c r="G38" s="37">
        <v>0.79</v>
      </c>
      <c r="H38" s="37">
        <v>0.65</v>
      </c>
      <c r="I38" s="37">
        <v>1.22</v>
      </c>
      <c r="J38" s="38">
        <v>1.37</v>
      </c>
      <c r="K38" s="22"/>
      <c r="L38" s="22"/>
      <c r="M38" s="22"/>
      <c r="N38" s="22"/>
      <c r="O38" s="22"/>
      <c r="P38" s="22"/>
    </row>
    <row r="39" spans="1:16" ht="39" customHeight="1" x14ac:dyDescent="0.15">
      <c r="A39" s="22"/>
      <c r="B39" s="35"/>
      <c r="C39" s="1145" t="s">
        <v>545</v>
      </c>
      <c r="D39" s="1146"/>
      <c r="E39" s="1147"/>
      <c r="F39" s="36">
        <v>0.83</v>
      </c>
      <c r="G39" s="37">
        <v>0.8</v>
      </c>
      <c r="H39" s="37">
        <v>1.44</v>
      </c>
      <c r="I39" s="37">
        <v>1.27</v>
      </c>
      <c r="J39" s="38">
        <v>0.69</v>
      </c>
      <c r="K39" s="22"/>
      <c r="L39" s="22"/>
      <c r="M39" s="22"/>
      <c r="N39" s="22"/>
      <c r="O39" s="22"/>
      <c r="P39" s="22"/>
    </row>
    <row r="40" spans="1:16" ht="39" customHeight="1" x14ac:dyDescent="0.15">
      <c r="A40" s="22"/>
      <c r="B40" s="35"/>
      <c r="C40" s="1145" t="s">
        <v>546</v>
      </c>
      <c r="D40" s="1146"/>
      <c r="E40" s="1147"/>
      <c r="F40" s="36">
        <v>0.12</v>
      </c>
      <c r="G40" s="37">
        <v>0.12</v>
      </c>
      <c r="H40" s="37">
        <v>0.13</v>
      </c>
      <c r="I40" s="37">
        <v>0.15</v>
      </c>
      <c r="J40" s="38">
        <v>0.15</v>
      </c>
      <c r="K40" s="22"/>
      <c r="L40" s="22"/>
      <c r="M40" s="22"/>
      <c r="N40" s="22"/>
      <c r="O40" s="22"/>
      <c r="P40" s="22"/>
    </row>
    <row r="41" spans="1:16" ht="39" customHeight="1" x14ac:dyDescent="0.15">
      <c r="A41" s="22"/>
      <c r="B41" s="35"/>
      <c r="C41" s="1145" t="s">
        <v>547</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548</v>
      </c>
      <c r="D42" s="1146"/>
      <c r="E42" s="1147"/>
      <c r="F42" s="36" t="s">
        <v>492</v>
      </c>
      <c r="G42" s="37" t="s">
        <v>492</v>
      </c>
      <c r="H42" s="37" t="s">
        <v>492</v>
      </c>
      <c r="I42" s="37" t="s">
        <v>492</v>
      </c>
      <c r="J42" s="38" t="s">
        <v>492</v>
      </c>
      <c r="K42" s="22"/>
      <c r="L42" s="22"/>
      <c r="M42" s="22"/>
      <c r="N42" s="22"/>
      <c r="O42" s="22"/>
      <c r="P42" s="22"/>
    </row>
    <row r="43" spans="1:16" ht="39" customHeight="1" thickBot="1" x14ac:dyDescent="0.2">
      <c r="A43" s="22"/>
      <c r="B43" s="40"/>
      <c r="C43" s="1148" t="s">
        <v>549</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r+ymncOC+5AobgCfQlhsVStds31ZQMaXLSUYhs1CdLB8ux56ibZjUwRP4M5Wk/Wf+jCu9oxDPtCwXPVCkW1Jg==" saltValue="P1q80G2/T0TrJeyekFkB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1721</v>
      </c>
      <c r="L45" s="60">
        <v>1836</v>
      </c>
      <c r="M45" s="60">
        <v>1894</v>
      </c>
      <c r="N45" s="60">
        <v>2042</v>
      </c>
      <c r="O45" s="61">
        <v>2003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492</v>
      </c>
      <c r="L46" s="64" t="s">
        <v>492</v>
      </c>
      <c r="M46" s="64" t="s">
        <v>492</v>
      </c>
      <c r="N46" s="64" t="s">
        <v>492</v>
      </c>
      <c r="O46" s="65" t="s">
        <v>492</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492</v>
      </c>
      <c r="L47" s="64" t="s">
        <v>492</v>
      </c>
      <c r="M47" s="64" t="s">
        <v>492</v>
      </c>
      <c r="N47" s="64" t="s">
        <v>492</v>
      </c>
      <c r="O47" s="65" t="s">
        <v>492</v>
      </c>
      <c r="P47" s="48"/>
      <c r="Q47" s="48"/>
      <c r="R47" s="48"/>
      <c r="S47" s="48"/>
      <c r="T47" s="48"/>
      <c r="U47" s="48"/>
    </row>
    <row r="48" spans="1:21" ht="30.75" customHeight="1" x14ac:dyDescent="0.15">
      <c r="A48" s="48"/>
      <c r="B48" s="1178"/>
      <c r="C48" s="1179"/>
      <c r="D48" s="62"/>
      <c r="E48" s="1155" t="s">
        <v>13</v>
      </c>
      <c r="F48" s="1155"/>
      <c r="G48" s="1155"/>
      <c r="H48" s="1155"/>
      <c r="I48" s="1155"/>
      <c r="J48" s="1156"/>
      <c r="K48" s="63">
        <v>1882</v>
      </c>
      <c r="L48" s="64">
        <v>1789</v>
      </c>
      <c r="M48" s="64">
        <v>1787</v>
      </c>
      <c r="N48" s="64">
        <v>1783</v>
      </c>
      <c r="O48" s="65">
        <v>1749</v>
      </c>
      <c r="P48" s="48"/>
      <c r="Q48" s="48"/>
      <c r="R48" s="48"/>
      <c r="S48" s="48"/>
      <c r="T48" s="48"/>
      <c r="U48" s="48"/>
    </row>
    <row r="49" spans="1:21" ht="30.75" customHeight="1" x14ac:dyDescent="0.15">
      <c r="A49" s="48"/>
      <c r="B49" s="1178"/>
      <c r="C49" s="1179"/>
      <c r="D49" s="62"/>
      <c r="E49" s="1155" t="s">
        <v>14</v>
      </c>
      <c r="F49" s="1155"/>
      <c r="G49" s="1155"/>
      <c r="H49" s="1155"/>
      <c r="I49" s="1155"/>
      <c r="J49" s="1156"/>
      <c r="K49" s="63">
        <v>291</v>
      </c>
      <c r="L49" s="64">
        <v>215</v>
      </c>
      <c r="M49" s="64">
        <v>213</v>
      </c>
      <c r="N49" s="64">
        <v>161</v>
      </c>
      <c r="O49" s="65">
        <v>91</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492</v>
      </c>
      <c r="L50" s="64" t="s">
        <v>492</v>
      </c>
      <c r="M50" s="64" t="s">
        <v>492</v>
      </c>
      <c r="N50" s="64" t="s">
        <v>492</v>
      </c>
      <c r="O50" s="65" t="s">
        <v>492</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492</v>
      </c>
      <c r="L51" s="64" t="s">
        <v>492</v>
      </c>
      <c r="M51" s="64" t="s">
        <v>492</v>
      </c>
      <c r="N51" s="64" t="s">
        <v>492</v>
      </c>
      <c r="O51" s="65" t="s">
        <v>492</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3095</v>
      </c>
      <c r="L52" s="64">
        <v>3137</v>
      </c>
      <c r="M52" s="64">
        <v>3011</v>
      </c>
      <c r="N52" s="64">
        <v>2966</v>
      </c>
      <c r="O52" s="65">
        <v>2834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799</v>
      </c>
      <c r="L53" s="69">
        <v>703</v>
      </c>
      <c r="M53" s="69">
        <v>883</v>
      </c>
      <c r="N53" s="69">
        <v>1020</v>
      </c>
      <c r="O53" s="70">
        <v>1009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NhaOU6AErYEwjLcC40ELyxtXc8BsWc7su1Np53IsIF+nzRjmSeU7OtER8fXXauP22/4frbOdb3vnzmd1dn5Q==" saltValue="jUgCmcIu1IuYvNtDn/WJE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196" t="s">
        <v>30</v>
      </c>
      <c r="C41" s="1197"/>
      <c r="D41" s="105"/>
      <c r="E41" s="1198" t="s">
        <v>31</v>
      </c>
      <c r="F41" s="1198"/>
      <c r="G41" s="1198"/>
      <c r="H41" s="1199"/>
      <c r="I41" s="355">
        <v>20141</v>
      </c>
      <c r="J41" s="356">
        <v>24259</v>
      </c>
      <c r="K41" s="356">
        <v>23810</v>
      </c>
      <c r="L41" s="356">
        <v>22202</v>
      </c>
      <c r="M41" s="357">
        <v>20483</v>
      </c>
    </row>
    <row r="42" spans="2:13" ht="27.75" customHeight="1" x14ac:dyDescent="0.15">
      <c r="B42" s="1186"/>
      <c r="C42" s="1187"/>
      <c r="D42" s="106"/>
      <c r="E42" s="1190" t="s">
        <v>32</v>
      </c>
      <c r="F42" s="1190"/>
      <c r="G42" s="1190"/>
      <c r="H42" s="1191"/>
      <c r="I42" s="358" t="s">
        <v>492</v>
      </c>
      <c r="J42" s="359" t="s">
        <v>492</v>
      </c>
      <c r="K42" s="359" t="s">
        <v>492</v>
      </c>
      <c r="L42" s="359" t="s">
        <v>492</v>
      </c>
      <c r="M42" s="360" t="s">
        <v>492</v>
      </c>
    </row>
    <row r="43" spans="2:13" ht="27.75" customHeight="1" x14ac:dyDescent="0.15">
      <c r="B43" s="1186"/>
      <c r="C43" s="1187"/>
      <c r="D43" s="106"/>
      <c r="E43" s="1190" t="s">
        <v>33</v>
      </c>
      <c r="F43" s="1190"/>
      <c r="G43" s="1190"/>
      <c r="H43" s="1191"/>
      <c r="I43" s="358">
        <v>17686</v>
      </c>
      <c r="J43" s="359">
        <v>16385</v>
      </c>
      <c r="K43" s="359">
        <v>14871</v>
      </c>
      <c r="L43" s="359">
        <v>14156</v>
      </c>
      <c r="M43" s="360">
        <v>13466</v>
      </c>
    </row>
    <row r="44" spans="2:13" ht="27.75" customHeight="1" x14ac:dyDescent="0.15">
      <c r="B44" s="1186"/>
      <c r="C44" s="1187"/>
      <c r="D44" s="106"/>
      <c r="E44" s="1190" t="s">
        <v>34</v>
      </c>
      <c r="F44" s="1190"/>
      <c r="G44" s="1190"/>
      <c r="H44" s="1191"/>
      <c r="I44" s="358">
        <v>824</v>
      </c>
      <c r="J44" s="359">
        <v>642</v>
      </c>
      <c r="K44" s="359">
        <v>483</v>
      </c>
      <c r="L44" s="359">
        <v>333</v>
      </c>
      <c r="M44" s="360">
        <v>502</v>
      </c>
    </row>
    <row r="45" spans="2:13" ht="27.75" customHeight="1" x14ac:dyDescent="0.15">
      <c r="B45" s="1186"/>
      <c r="C45" s="1187"/>
      <c r="D45" s="106"/>
      <c r="E45" s="1190" t="s">
        <v>35</v>
      </c>
      <c r="F45" s="1190"/>
      <c r="G45" s="1190"/>
      <c r="H45" s="1191"/>
      <c r="I45" s="358">
        <v>1574</v>
      </c>
      <c r="J45" s="359">
        <v>1490</v>
      </c>
      <c r="K45" s="359">
        <v>1616</v>
      </c>
      <c r="L45" s="359">
        <v>1641</v>
      </c>
      <c r="M45" s="360">
        <v>1568</v>
      </c>
    </row>
    <row r="46" spans="2:13" ht="27.75" customHeight="1" x14ac:dyDescent="0.15">
      <c r="B46" s="1186"/>
      <c r="C46" s="1187"/>
      <c r="D46" s="107"/>
      <c r="E46" s="1190" t="s">
        <v>36</v>
      </c>
      <c r="F46" s="1190"/>
      <c r="G46" s="1190"/>
      <c r="H46" s="1191"/>
      <c r="I46" s="358">
        <v>16</v>
      </c>
      <c r="J46" s="359">
        <v>15</v>
      </c>
      <c r="K46" s="359">
        <v>5</v>
      </c>
      <c r="L46" s="359">
        <v>6</v>
      </c>
      <c r="M46" s="360">
        <v>7</v>
      </c>
    </row>
    <row r="47" spans="2:13" ht="27.75" customHeight="1" x14ac:dyDescent="0.15">
      <c r="B47" s="1186"/>
      <c r="C47" s="1187"/>
      <c r="D47" s="108"/>
      <c r="E47" s="1200" t="s">
        <v>37</v>
      </c>
      <c r="F47" s="1201"/>
      <c r="G47" s="1201"/>
      <c r="H47" s="1202"/>
      <c r="I47" s="358" t="s">
        <v>492</v>
      </c>
      <c r="J47" s="359" t="s">
        <v>492</v>
      </c>
      <c r="K47" s="359" t="s">
        <v>492</v>
      </c>
      <c r="L47" s="359" t="s">
        <v>492</v>
      </c>
      <c r="M47" s="360" t="s">
        <v>492</v>
      </c>
    </row>
    <row r="48" spans="2:13" ht="27.75" customHeight="1" x14ac:dyDescent="0.15">
      <c r="B48" s="1186"/>
      <c r="C48" s="1187"/>
      <c r="D48" s="106"/>
      <c r="E48" s="1190" t="s">
        <v>38</v>
      </c>
      <c r="F48" s="1190"/>
      <c r="G48" s="1190"/>
      <c r="H48" s="1191"/>
      <c r="I48" s="358" t="s">
        <v>492</v>
      </c>
      <c r="J48" s="359" t="s">
        <v>492</v>
      </c>
      <c r="K48" s="359" t="s">
        <v>492</v>
      </c>
      <c r="L48" s="359" t="s">
        <v>492</v>
      </c>
      <c r="M48" s="360" t="s">
        <v>492</v>
      </c>
    </row>
    <row r="49" spans="2:13" ht="27.75" customHeight="1" x14ac:dyDescent="0.15">
      <c r="B49" s="1188"/>
      <c r="C49" s="1189"/>
      <c r="D49" s="106"/>
      <c r="E49" s="1190" t="s">
        <v>39</v>
      </c>
      <c r="F49" s="1190"/>
      <c r="G49" s="1190"/>
      <c r="H49" s="1191"/>
      <c r="I49" s="358" t="s">
        <v>492</v>
      </c>
      <c r="J49" s="359" t="s">
        <v>492</v>
      </c>
      <c r="K49" s="359" t="s">
        <v>492</v>
      </c>
      <c r="L49" s="359" t="s">
        <v>492</v>
      </c>
      <c r="M49" s="360" t="s">
        <v>492</v>
      </c>
    </row>
    <row r="50" spans="2:13" ht="27.75" customHeight="1" x14ac:dyDescent="0.15">
      <c r="B50" s="1184" t="s">
        <v>40</v>
      </c>
      <c r="C50" s="1185"/>
      <c r="D50" s="109"/>
      <c r="E50" s="1190" t="s">
        <v>41</v>
      </c>
      <c r="F50" s="1190"/>
      <c r="G50" s="1190"/>
      <c r="H50" s="1191"/>
      <c r="I50" s="358">
        <v>9876</v>
      </c>
      <c r="J50" s="359">
        <v>9930</v>
      </c>
      <c r="K50" s="359">
        <v>10351</v>
      </c>
      <c r="L50" s="359">
        <v>11132</v>
      </c>
      <c r="M50" s="360">
        <v>11404</v>
      </c>
    </row>
    <row r="51" spans="2:13" ht="27.75" customHeight="1" x14ac:dyDescent="0.15">
      <c r="B51" s="1186"/>
      <c r="C51" s="1187"/>
      <c r="D51" s="106"/>
      <c r="E51" s="1190" t="s">
        <v>42</v>
      </c>
      <c r="F51" s="1190"/>
      <c r="G51" s="1190"/>
      <c r="H51" s="1191"/>
      <c r="I51" s="358">
        <v>2125</v>
      </c>
      <c r="J51" s="359">
        <v>1959</v>
      </c>
      <c r="K51" s="359">
        <v>1888</v>
      </c>
      <c r="L51" s="359">
        <v>1756</v>
      </c>
      <c r="M51" s="360">
        <v>1589</v>
      </c>
    </row>
    <row r="52" spans="2:13" ht="27.75" customHeight="1" x14ac:dyDescent="0.15">
      <c r="B52" s="1188"/>
      <c r="C52" s="1189"/>
      <c r="D52" s="106"/>
      <c r="E52" s="1190" t="s">
        <v>43</v>
      </c>
      <c r="F52" s="1190"/>
      <c r="G52" s="1190"/>
      <c r="H52" s="1191"/>
      <c r="I52" s="358">
        <v>28568</v>
      </c>
      <c r="J52" s="359">
        <v>29018</v>
      </c>
      <c r="K52" s="359">
        <v>27275</v>
      </c>
      <c r="L52" s="359">
        <v>25176</v>
      </c>
      <c r="M52" s="360">
        <v>23270</v>
      </c>
    </row>
    <row r="53" spans="2:13" ht="27.75" customHeight="1" thickBot="1" x14ac:dyDescent="0.2">
      <c r="B53" s="1192" t="s">
        <v>19</v>
      </c>
      <c r="C53" s="1193"/>
      <c r="D53" s="110"/>
      <c r="E53" s="1194" t="s">
        <v>44</v>
      </c>
      <c r="F53" s="1194"/>
      <c r="G53" s="1194"/>
      <c r="H53" s="1195"/>
      <c r="I53" s="361">
        <v>-329</v>
      </c>
      <c r="J53" s="362">
        <v>1885</v>
      </c>
      <c r="K53" s="362">
        <v>1272</v>
      </c>
      <c r="L53" s="362">
        <v>273</v>
      </c>
      <c r="M53" s="363">
        <v>-237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WoY615s4SuzcGEwW3s8ViAk2krYMqI03isJamsnsTnHFui4wE/HQMtxE9h7fvR+eOuPMUmD4qSbA69P4XAAkw==" saltValue="lbQFRjvSNwzEqaESt5/VL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11" t="s">
        <v>46</v>
      </c>
      <c r="D55" s="1211"/>
      <c r="E55" s="1212"/>
      <c r="F55" s="122">
        <v>5018</v>
      </c>
      <c r="G55" s="122">
        <v>5412</v>
      </c>
      <c r="H55" s="123">
        <v>5178</v>
      </c>
    </row>
    <row r="56" spans="2:8" ht="52.5" customHeight="1" x14ac:dyDescent="0.15">
      <c r="B56" s="124"/>
      <c r="C56" s="1213" t="s">
        <v>47</v>
      </c>
      <c r="D56" s="1213"/>
      <c r="E56" s="1214"/>
      <c r="F56" s="125">
        <v>43</v>
      </c>
      <c r="G56" s="125">
        <v>43</v>
      </c>
      <c r="H56" s="126">
        <v>98</v>
      </c>
    </row>
    <row r="57" spans="2:8" ht="53.25" customHeight="1" x14ac:dyDescent="0.15">
      <c r="B57" s="124"/>
      <c r="C57" s="1215" t="s">
        <v>48</v>
      </c>
      <c r="D57" s="1215"/>
      <c r="E57" s="1216"/>
      <c r="F57" s="127">
        <v>5152</v>
      </c>
      <c r="G57" s="127">
        <v>5408</v>
      </c>
      <c r="H57" s="128">
        <v>5684</v>
      </c>
    </row>
    <row r="58" spans="2:8" ht="45.75" customHeight="1" x14ac:dyDescent="0.15">
      <c r="B58" s="129"/>
      <c r="C58" s="1203" t="s">
        <v>567</v>
      </c>
      <c r="D58" s="1204"/>
      <c r="E58" s="1205"/>
      <c r="F58" s="130">
        <v>1783</v>
      </c>
      <c r="G58" s="130">
        <v>1742</v>
      </c>
      <c r="H58" s="131">
        <v>1799</v>
      </c>
    </row>
    <row r="59" spans="2:8" ht="45.75" customHeight="1" x14ac:dyDescent="0.15">
      <c r="B59" s="129"/>
      <c r="C59" s="1203" t="s">
        <v>568</v>
      </c>
      <c r="D59" s="1204"/>
      <c r="E59" s="1205"/>
      <c r="F59" s="130">
        <v>989</v>
      </c>
      <c r="G59" s="130">
        <v>1279</v>
      </c>
      <c r="H59" s="131">
        <v>1507</v>
      </c>
    </row>
    <row r="60" spans="2:8" ht="45.75" customHeight="1" x14ac:dyDescent="0.15">
      <c r="B60" s="129"/>
      <c r="C60" s="1203" t="s">
        <v>569</v>
      </c>
      <c r="D60" s="1204"/>
      <c r="E60" s="1205"/>
      <c r="F60" s="130">
        <v>1376</v>
      </c>
      <c r="G60" s="130">
        <v>1376</v>
      </c>
      <c r="H60" s="131">
        <v>1376</v>
      </c>
    </row>
    <row r="61" spans="2:8" ht="45.75" customHeight="1" x14ac:dyDescent="0.15">
      <c r="B61" s="129"/>
      <c r="C61" s="1203" t="s">
        <v>570</v>
      </c>
      <c r="D61" s="1204"/>
      <c r="E61" s="1205"/>
      <c r="F61" s="130">
        <v>509</v>
      </c>
      <c r="G61" s="130">
        <v>509</v>
      </c>
      <c r="H61" s="131">
        <v>509</v>
      </c>
    </row>
    <row r="62" spans="2:8" ht="45.75" customHeight="1" thickBot="1" x14ac:dyDescent="0.2">
      <c r="B62" s="132"/>
      <c r="C62" s="1206" t="s">
        <v>571</v>
      </c>
      <c r="D62" s="1207"/>
      <c r="E62" s="1208"/>
      <c r="F62" s="133">
        <v>208</v>
      </c>
      <c r="G62" s="133">
        <v>234</v>
      </c>
      <c r="H62" s="134">
        <v>251</v>
      </c>
    </row>
    <row r="63" spans="2:8" ht="52.5" customHeight="1" thickBot="1" x14ac:dyDescent="0.2">
      <c r="B63" s="135"/>
      <c r="C63" s="1209" t="s">
        <v>49</v>
      </c>
      <c r="D63" s="1209"/>
      <c r="E63" s="1210"/>
      <c r="F63" s="136">
        <v>10212</v>
      </c>
      <c r="G63" s="136">
        <v>10863</v>
      </c>
      <c r="H63" s="137">
        <v>10960</v>
      </c>
    </row>
    <row r="64" spans="2:8" x14ac:dyDescent="0.15"/>
  </sheetData>
  <sheetProtection algorithmName="SHA-512" hashValue="T4yH0XCYf3a9C9imFnOq9ba3tvaS1kWjC01iyd214fakQT1yHo+8NBcNqzyy/mjeg8VBW++AbM/zHXbeIHTLqw==" saltValue="TZsYI4+4bu0/j0x0Nhwm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530</v>
      </c>
      <c r="G2" s="151"/>
      <c r="H2" s="152"/>
    </row>
    <row r="3" spans="1:8" x14ac:dyDescent="0.15">
      <c r="A3" s="148" t="s">
        <v>523</v>
      </c>
      <c r="B3" s="153"/>
      <c r="C3" s="154"/>
      <c r="D3" s="155">
        <v>64201</v>
      </c>
      <c r="E3" s="156"/>
      <c r="F3" s="157">
        <v>74581</v>
      </c>
      <c r="G3" s="158"/>
      <c r="H3" s="159"/>
    </row>
    <row r="4" spans="1:8" x14ac:dyDescent="0.15">
      <c r="A4" s="160"/>
      <c r="B4" s="161"/>
      <c r="C4" s="162"/>
      <c r="D4" s="163">
        <v>19707</v>
      </c>
      <c r="E4" s="164"/>
      <c r="F4" s="165">
        <v>41563</v>
      </c>
      <c r="G4" s="166"/>
      <c r="H4" s="167"/>
    </row>
    <row r="5" spans="1:8" x14ac:dyDescent="0.15">
      <c r="A5" s="148" t="s">
        <v>525</v>
      </c>
      <c r="B5" s="153"/>
      <c r="C5" s="154"/>
      <c r="D5" s="155">
        <v>194934</v>
      </c>
      <c r="E5" s="156"/>
      <c r="F5" s="157">
        <v>76347</v>
      </c>
      <c r="G5" s="158"/>
      <c r="H5" s="159"/>
    </row>
    <row r="6" spans="1:8" x14ac:dyDescent="0.15">
      <c r="A6" s="160"/>
      <c r="B6" s="161"/>
      <c r="C6" s="162"/>
      <c r="D6" s="163">
        <v>79918</v>
      </c>
      <c r="E6" s="164"/>
      <c r="F6" s="165">
        <v>41762</v>
      </c>
      <c r="G6" s="166"/>
      <c r="H6" s="167"/>
    </row>
    <row r="7" spans="1:8" x14ac:dyDescent="0.15">
      <c r="A7" s="148" t="s">
        <v>526</v>
      </c>
      <c r="B7" s="153"/>
      <c r="C7" s="154"/>
      <c r="D7" s="155">
        <v>36452</v>
      </c>
      <c r="E7" s="156"/>
      <c r="F7" s="157">
        <v>69604</v>
      </c>
      <c r="G7" s="158"/>
      <c r="H7" s="159"/>
    </row>
    <row r="8" spans="1:8" x14ac:dyDescent="0.15">
      <c r="A8" s="160"/>
      <c r="B8" s="161"/>
      <c r="C8" s="162"/>
      <c r="D8" s="163">
        <v>23731</v>
      </c>
      <c r="E8" s="164"/>
      <c r="F8" s="165">
        <v>36247</v>
      </c>
      <c r="G8" s="166"/>
      <c r="H8" s="167"/>
    </row>
    <row r="9" spans="1:8" x14ac:dyDescent="0.15">
      <c r="A9" s="148" t="s">
        <v>527</v>
      </c>
      <c r="B9" s="153"/>
      <c r="C9" s="154"/>
      <c r="D9" s="155">
        <v>22398</v>
      </c>
      <c r="E9" s="156"/>
      <c r="F9" s="157">
        <v>68410</v>
      </c>
      <c r="G9" s="158"/>
      <c r="H9" s="159"/>
    </row>
    <row r="10" spans="1:8" x14ac:dyDescent="0.15">
      <c r="A10" s="160"/>
      <c r="B10" s="161"/>
      <c r="C10" s="162"/>
      <c r="D10" s="163">
        <v>11290</v>
      </c>
      <c r="E10" s="164"/>
      <c r="F10" s="165">
        <v>35086</v>
      </c>
      <c r="G10" s="166"/>
      <c r="H10" s="167"/>
    </row>
    <row r="11" spans="1:8" x14ac:dyDescent="0.15">
      <c r="A11" s="148" t="s">
        <v>528</v>
      </c>
      <c r="B11" s="153"/>
      <c r="C11" s="154"/>
      <c r="D11" s="155">
        <v>18922</v>
      </c>
      <c r="E11" s="156"/>
      <c r="F11" s="157">
        <v>73019</v>
      </c>
      <c r="G11" s="158"/>
      <c r="H11" s="159"/>
    </row>
    <row r="12" spans="1:8" x14ac:dyDescent="0.15">
      <c r="A12" s="160"/>
      <c r="B12" s="161"/>
      <c r="C12" s="168"/>
      <c r="D12" s="163">
        <v>13292</v>
      </c>
      <c r="E12" s="164"/>
      <c r="F12" s="165">
        <v>39427</v>
      </c>
      <c r="G12" s="166"/>
      <c r="H12" s="167"/>
    </row>
    <row r="13" spans="1:8" x14ac:dyDescent="0.15">
      <c r="A13" s="148"/>
      <c r="B13" s="153"/>
      <c r="C13" s="169"/>
      <c r="D13" s="170">
        <v>67381</v>
      </c>
      <c r="E13" s="171"/>
      <c r="F13" s="172">
        <v>72392</v>
      </c>
      <c r="G13" s="173"/>
      <c r="H13" s="159"/>
    </row>
    <row r="14" spans="1:8" x14ac:dyDescent="0.15">
      <c r="A14" s="160"/>
      <c r="B14" s="161"/>
      <c r="C14" s="162"/>
      <c r="D14" s="163">
        <v>29588</v>
      </c>
      <c r="E14" s="164"/>
      <c r="F14" s="165">
        <v>38817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0.33</v>
      </c>
      <c r="C19" s="174">
        <f>ROUND(VALUE(SUBSTITUTE(実質収支比率等に係る経年分析!G$48,"▲","-")),2)</f>
        <v>1.44</v>
      </c>
      <c r="D19" s="174">
        <f>ROUND(VALUE(SUBSTITUTE(実質収支比率等に係る経年分析!H$48,"▲","-")),2)</f>
        <v>6.35</v>
      </c>
      <c r="E19" s="174">
        <f>ROUND(VALUE(SUBSTITUTE(実質収支比率等に係る経年分析!I$48,"▲","-")),2)</f>
        <v>2.56</v>
      </c>
      <c r="F19" s="174">
        <f>ROUND(VALUE(SUBSTITUTE(実質収支比率等に係る経年分析!J$48,"▲","-")),2)</f>
        <v>1.78</v>
      </c>
    </row>
    <row r="20" spans="1:11" x14ac:dyDescent="0.15">
      <c r="A20" s="174" t="s">
        <v>53</v>
      </c>
      <c r="B20" s="174">
        <f>ROUND(VALUE(SUBSTITUTE(実質収支比率等に係る経年分析!F$47,"▲","-")),2)</f>
        <v>44.53</v>
      </c>
      <c r="C20" s="174">
        <f>ROUND(VALUE(SUBSTITUTE(実質収支比率等に係る経年分析!G$47,"▲","-")),2)</f>
        <v>41.49</v>
      </c>
      <c r="D20" s="174">
        <f>ROUND(VALUE(SUBSTITUTE(実質収支比率等に係る経年分析!H$47,"▲","-")),2)</f>
        <v>41.19</v>
      </c>
      <c r="E20" s="174">
        <f>ROUND(VALUE(SUBSTITUTE(実質収支比率等に係る経年分析!I$47,"▲","-")),2)</f>
        <v>45.66</v>
      </c>
      <c r="F20" s="174">
        <f>ROUND(VALUE(SUBSTITUTE(実質収支比率等に係る経年分析!J$47,"▲","-")),2)</f>
        <v>43.68</v>
      </c>
    </row>
    <row r="21" spans="1:11" x14ac:dyDescent="0.15">
      <c r="A21" s="174" t="s">
        <v>54</v>
      </c>
      <c r="B21" s="174">
        <f>IF(ISNUMBER(VALUE(SUBSTITUTE(実質収支比率等に係る経年分析!F$49,"▲","-"))),ROUND(VALUE(SUBSTITUTE(実質収支比率等に係る経年分析!F$49,"▲","-")),2),NA())</f>
        <v>-6.09</v>
      </c>
      <c r="C21" s="174">
        <f>IF(ISNUMBER(VALUE(SUBSTITUTE(実質収支比率等に係る経年分析!G$49,"▲","-"))),ROUND(VALUE(SUBSTITUTE(実質収支比率等に係る経年分析!G$49,"▲","-")),2),NA())</f>
        <v>-0.96</v>
      </c>
      <c r="D21" s="174">
        <f>IF(ISNUMBER(VALUE(SUBSTITUTE(実質収支比率等に係る経年分析!H$49,"▲","-"))),ROUND(VALUE(SUBSTITUTE(実質収支比率等に係る経年分析!H$49,"▲","-")),2),NA())</f>
        <v>4.97</v>
      </c>
      <c r="E21" s="174">
        <f>IF(ISNUMBER(VALUE(SUBSTITUTE(実質収支比率等に係る経年分析!I$49,"▲","-"))),ROUND(VALUE(SUBSTITUTE(実質収支比率等に係る経年分析!I$49,"▲","-")),2),NA())</f>
        <v>-3.93</v>
      </c>
      <c r="F21" s="174">
        <f>IF(ISNUMBER(VALUE(SUBSTITUTE(実質収支比率等に係る経年分析!J$49,"▲","-"))),ROUND(VALUE(SUBSTITUTE(実質収支比率等に係る経年分析!J$49,"▲","-")),2),NA())</f>
        <v>-4.1100000000000003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学校給食センター特別会計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0.15</v>
      </c>
    </row>
    <row r="31" spans="1:11" x14ac:dyDescent="0.15">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0.83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1.44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1.27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0.69</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1.37</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1.43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6.35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2.5499999999999998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1.77</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2.57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2.74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2.71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2.81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3.02</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4.12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3.25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3.62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4.8499999999999996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7.12</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19.27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18.32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19.260000000000002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19.32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18.559999999999999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3095</v>
      </c>
      <c r="E42" s="176"/>
      <c r="F42" s="176"/>
      <c r="G42" s="176">
        <f>'実質公債費比率（分子）の構造'!L$52</f>
        <v>3137</v>
      </c>
      <c r="H42" s="176"/>
      <c r="I42" s="176"/>
      <c r="J42" s="176">
        <f>'実質公債費比率（分子）の構造'!M$52</f>
        <v>3011</v>
      </c>
      <c r="K42" s="176"/>
      <c r="L42" s="176"/>
      <c r="M42" s="176">
        <f>'実質公債費比率（分子）の構造'!N$52</f>
        <v>2966</v>
      </c>
      <c r="N42" s="176"/>
      <c r="O42" s="176"/>
      <c r="P42" s="176">
        <f>'実質公債費比率（分子）の構造'!O$52</f>
        <v>2834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291</v>
      </c>
      <c r="C45" s="176"/>
      <c r="D45" s="176"/>
      <c r="E45" s="176">
        <f>'実質公債費比率（分子）の構造'!L$49</f>
        <v>215</v>
      </c>
      <c r="F45" s="176"/>
      <c r="G45" s="176"/>
      <c r="H45" s="176">
        <f>'実質公債費比率（分子）の構造'!M$49</f>
        <v>213</v>
      </c>
      <c r="I45" s="176"/>
      <c r="J45" s="176"/>
      <c r="K45" s="176">
        <f>'実質公債費比率（分子）の構造'!N$49</f>
        <v>161</v>
      </c>
      <c r="L45" s="176"/>
      <c r="M45" s="176"/>
      <c r="N45" s="176">
        <f>'実質公債費比率（分子）の構造'!O$49</f>
        <v>91</v>
      </c>
      <c r="O45" s="176"/>
      <c r="P45" s="176"/>
    </row>
    <row r="46" spans="1:16" x14ac:dyDescent="0.15">
      <c r="A46" s="176" t="s">
        <v>64</v>
      </c>
      <c r="B46" s="176">
        <f>'実質公債費比率（分子）の構造'!K$48</f>
        <v>1882</v>
      </c>
      <c r="C46" s="176"/>
      <c r="D46" s="176"/>
      <c r="E46" s="176">
        <f>'実質公債費比率（分子）の構造'!L$48</f>
        <v>1789</v>
      </c>
      <c r="F46" s="176"/>
      <c r="G46" s="176"/>
      <c r="H46" s="176">
        <f>'実質公債費比率（分子）の構造'!M$48</f>
        <v>1787</v>
      </c>
      <c r="I46" s="176"/>
      <c r="J46" s="176"/>
      <c r="K46" s="176">
        <f>'実質公債費比率（分子）の構造'!N$48</f>
        <v>1783</v>
      </c>
      <c r="L46" s="176"/>
      <c r="M46" s="176"/>
      <c r="N46" s="176">
        <f>'実質公債費比率（分子）の構造'!O$48</f>
        <v>1749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1721</v>
      </c>
      <c r="C49" s="176"/>
      <c r="D49" s="176"/>
      <c r="E49" s="176">
        <f>'実質公債費比率（分子）の構造'!L$45</f>
        <v>1836</v>
      </c>
      <c r="F49" s="176"/>
      <c r="G49" s="176"/>
      <c r="H49" s="176">
        <f>'実質公債費比率（分子）の構造'!M$45</f>
        <v>1894</v>
      </c>
      <c r="I49" s="176"/>
      <c r="J49" s="176"/>
      <c r="K49" s="176">
        <f>'実質公債費比率（分子）の構造'!N$45</f>
        <v>2042</v>
      </c>
      <c r="L49" s="176"/>
      <c r="M49" s="176"/>
      <c r="N49" s="176">
        <f>'実質公債費比率（分子）の構造'!O$45</f>
        <v>2003</v>
      </c>
      <c r="O49" s="176"/>
      <c r="P49" s="176"/>
    </row>
    <row r="50" spans="1:16" x14ac:dyDescent="0.15">
      <c r="A50" s="176" t="s">
        <v>67</v>
      </c>
      <c r="B50" s="176" t="e">
        <f>NA()</f>
        <v>#N/A</v>
      </c>
      <c r="C50" s="176">
        <f>IF(ISNUMBER('実質公債費比率（分子）の構造'!K$53),'実質公債費比率（分子）の構造'!K$53,NA())</f>
        <v>799</v>
      </c>
      <c r="D50" s="176" t="e">
        <f>NA()</f>
        <v>#N/A</v>
      </c>
      <c r="E50" s="176" t="e">
        <f>NA()</f>
        <v>#N/A</v>
      </c>
      <c r="F50" s="176">
        <f>IF(ISNUMBER('実質公債費比率（分子）の構造'!L$53),'実質公債費比率（分子）の構造'!L$53,NA())</f>
        <v>703</v>
      </c>
      <c r="G50" s="176" t="e">
        <f>NA()</f>
        <v>#N/A</v>
      </c>
      <c r="H50" s="176" t="e">
        <f>NA()</f>
        <v>#N/A</v>
      </c>
      <c r="I50" s="176">
        <f>IF(ISNUMBER('実質公債費比率（分子）の構造'!M$53),'実質公債費比率（分子）の構造'!M$53,NA())</f>
        <v>883</v>
      </c>
      <c r="J50" s="176" t="e">
        <f>NA()</f>
        <v>#N/A</v>
      </c>
      <c r="K50" s="176" t="e">
        <f>NA()</f>
        <v>#N/A</v>
      </c>
      <c r="L50" s="176">
        <f>IF(ISNUMBER('実質公債費比率（分子）の構造'!N$53),'実質公債費比率（分子）の構造'!N$53,NA())</f>
        <v>1020</v>
      </c>
      <c r="M50" s="176" t="e">
        <f>NA()</f>
        <v>#N/A</v>
      </c>
      <c r="N50" s="176" t="e">
        <f>NA()</f>
        <v>#N/A</v>
      </c>
      <c r="O50" s="176">
        <f>IF(ISNUMBER('実質公債費比率（分子）の構造'!O$53),'実質公債費比率（分子）の構造'!O$53,NA())</f>
        <v>1009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28568</v>
      </c>
      <c r="E56" s="175"/>
      <c r="F56" s="175"/>
      <c r="G56" s="175">
        <f>'将来負担比率（分子）の構造'!J$52</f>
        <v>29018</v>
      </c>
      <c r="H56" s="175"/>
      <c r="I56" s="175"/>
      <c r="J56" s="175">
        <f>'将来負担比率（分子）の構造'!K$52</f>
        <v>27275</v>
      </c>
      <c r="K56" s="175"/>
      <c r="L56" s="175"/>
      <c r="M56" s="175">
        <f>'将来負担比率（分子）の構造'!L$52</f>
        <v>25176</v>
      </c>
      <c r="N56" s="175"/>
      <c r="O56" s="175"/>
      <c r="P56" s="175">
        <f>'将来負担比率（分子）の構造'!M$52</f>
        <v>23270</v>
      </c>
    </row>
    <row r="57" spans="1:16" x14ac:dyDescent="0.15">
      <c r="A57" s="175" t="s">
        <v>42</v>
      </c>
      <c r="B57" s="175"/>
      <c r="C57" s="175"/>
      <c r="D57" s="175">
        <f>'将来負担比率（分子）の構造'!I$51</f>
        <v>2125</v>
      </c>
      <c r="E57" s="175"/>
      <c r="F57" s="175"/>
      <c r="G57" s="175">
        <f>'将来負担比率（分子）の構造'!J$51</f>
        <v>1959</v>
      </c>
      <c r="H57" s="175"/>
      <c r="I57" s="175"/>
      <c r="J57" s="175">
        <f>'将来負担比率（分子）の構造'!K$51</f>
        <v>1888</v>
      </c>
      <c r="K57" s="175"/>
      <c r="L57" s="175"/>
      <c r="M57" s="175">
        <f>'将来負担比率（分子）の構造'!L$51</f>
        <v>1756</v>
      </c>
      <c r="N57" s="175"/>
      <c r="O57" s="175"/>
      <c r="P57" s="175">
        <f>'将来負担比率（分子）の構造'!M$51</f>
        <v>1589</v>
      </c>
    </row>
    <row r="58" spans="1:16" x14ac:dyDescent="0.15">
      <c r="A58" s="175" t="s">
        <v>41</v>
      </c>
      <c r="B58" s="175"/>
      <c r="C58" s="175"/>
      <c r="D58" s="175">
        <f>'将来負担比率（分子）の構造'!I$50</f>
        <v>9876</v>
      </c>
      <c r="E58" s="175"/>
      <c r="F58" s="175"/>
      <c r="G58" s="175">
        <f>'将来負担比率（分子）の構造'!J$50</f>
        <v>9930</v>
      </c>
      <c r="H58" s="175"/>
      <c r="I58" s="175"/>
      <c r="J58" s="175">
        <f>'将来負担比率（分子）の構造'!K$50</f>
        <v>10351</v>
      </c>
      <c r="K58" s="175"/>
      <c r="L58" s="175"/>
      <c r="M58" s="175">
        <f>'将来負担比率（分子）の構造'!L$50</f>
        <v>11132</v>
      </c>
      <c r="N58" s="175"/>
      <c r="O58" s="175"/>
      <c r="P58" s="175">
        <f>'将来負担比率（分子）の構造'!M$50</f>
        <v>11404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16</v>
      </c>
      <c r="C61" s="175"/>
      <c r="D61" s="175"/>
      <c r="E61" s="175">
        <f>'将来負担比率（分子）の構造'!J$46</f>
        <v>15</v>
      </c>
      <c r="F61" s="175"/>
      <c r="G61" s="175"/>
      <c r="H61" s="175">
        <f>'将来負担比率（分子）の構造'!K$46</f>
        <v>5</v>
      </c>
      <c r="I61" s="175"/>
      <c r="J61" s="175"/>
      <c r="K61" s="175">
        <f>'将来負担比率（分子）の構造'!L$46</f>
        <v>6</v>
      </c>
      <c r="L61" s="175"/>
      <c r="M61" s="175"/>
      <c r="N61" s="175">
        <f>'将来負担比率（分子）の構造'!M$46</f>
        <v>7</v>
      </c>
      <c r="O61" s="175"/>
      <c r="P61" s="175"/>
    </row>
    <row r="62" spans="1:16" x14ac:dyDescent="0.15">
      <c r="A62" s="175" t="s">
        <v>35</v>
      </c>
      <c r="B62" s="175">
        <f>'将来負担比率（分子）の構造'!I$45</f>
        <v>1574</v>
      </c>
      <c r="C62" s="175"/>
      <c r="D62" s="175"/>
      <c r="E62" s="175">
        <f>'将来負担比率（分子）の構造'!J$45</f>
        <v>1490</v>
      </c>
      <c r="F62" s="175"/>
      <c r="G62" s="175"/>
      <c r="H62" s="175">
        <f>'将来負担比率（分子）の構造'!K$45</f>
        <v>1616</v>
      </c>
      <c r="I62" s="175"/>
      <c r="J62" s="175"/>
      <c r="K62" s="175">
        <f>'将来負担比率（分子）の構造'!L$45</f>
        <v>1641</v>
      </c>
      <c r="L62" s="175"/>
      <c r="M62" s="175"/>
      <c r="N62" s="175">
        <f>'将来負担比率（分子）の構造'!M$45</f>
        <v>1568</v>
      </c>
      <c r="O62" s="175"/>
      <c r="P62" s="175"/>
    </row>
    <row r="63" spans="1:16" x14ac:dyDescent="0.15">
      <c r="A63" s="175" t="s">
        <v>34</v>
      </c>
      <c r="B63" s="175">
        <f>'将来負担比率（分子）の構造'!I$44</f>
        <v>824</v>
      </c>
      <c r="C63" s="175"/>
      <c r="D63" s="175"/>
      <c r="E63" s="175">
        <f>'将来負担比率（分子）の構造'!J$44</f>
        <v>642</v>
      </c>
      <c r="F63" s="175"/>
      <c r="G63" s="175"/>
      <c r="H63" s="175">
        <f>'将来負担比率（分子）の構造'!K$44</f>
        <v>483</v>
      </c>
      <c r="I63" s="175"/>
      <c r="J63" s="175"/>
      <c r="K63" s="175">
        <f>'将来負担比率（分子）の構造'!L$44</f>
        <v>333</v>
      </c>
      <c r="L63" s="175"/>
      <c r="M63" s="175"/>
      <c r="N63" s="175">
        <f>'将来負担比率（分子）の構造'!M$44</f>
        <v>502</v>
      </c>
      <c r="O63" s="175"/>
      <c r="P63" s="175"/>
    </row>
    <row r="64" spans="1:16" x14ac:dyDescent="0.15">
      <c r="A64" s="175" t="s">
        <v>33</v>
      </c>
      <c r="B64" s="175">
        <f>'将来負担比率（分子）の構造'!I$43</f>
        <v>17686</v>
      </c>
      <c r="C64" s="175"/>
      <c r="D64" s="175"/>
      <c r="E64" s="175">
        <f>'将来負担比率（分子）の構造'!J$43</f>
        <v>16385</v>
      </c>
      <c r="F64" s="175"/>
      <c r="G64" s="175"/>
      <c r="H64" s="175">
        <f>'将来負担比率（分子）の構造'!K$43</f>
        <v>14871</v>
      </c>
      <c r="I64" s="175"/>
      <c r="J64" s="175"/>
      <c r="K64" s="175">
        <f>'将来負担比率（分子）の構造'!L$43</f>
        <v>14156</v>
      </c>
      <c r="L64" s="175"/>
      <c r="M64" s="175"/>
      <c r="N64" s="175">
        <f>'将来負担比率（分子）の構造'!M$43</f>
        <v>13466</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20141</v>
      </c>
      <c r="C66" s="175"/>
      <c r="D66" s="175"/>
      <c r="E66" s="175">
        <f>'将来負担比率（分子）の構造'!J$41</f>
        <v>24259</v>
      </c>
      <c r="F66" s="175"/>
      <c r="G66" s="175"/>
      <c r="H66" s="175">
        <f>'将来負担比率（分子）の構造'!K$41</f>
        <v>23810</v>
      </c>
      <c r="I66" s="175"/>
      <c r="J66" s="175"/>
      <c r="K66" s="175">
        <f>'将来負担比率（分子）の構造'!L$41</f>
        <v>22202</v>
      </c>
      <c r="L66" s="175"/>
      <c r="M66" s="175"/>
      <c r="N66" s="175">
        <f>'将来負担比率（分子）の構造'!M$41</f>
        <v>20483</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1885</v>
      </c>
      <c r="G67" s="175" t="e">
        <f>NA()</f>
        <v>#N/A</v>
      </c>
      <c r="H67" s="175" t="e">
        <f>NA()</f>
        <v>#N/A</v>
      </c>
      <c r="I67" s="175">
        <f>IF(ISNUMBER('将来負担比率（分子）の構造'!K$53), IF('将来負担比率（分子）の構造'!K$53 &lt; 0, 0, '将来負担比率（分子）の構造'!K$53), NA())</f>
        <v>1272</v>
      </c>
      <c r="J67" s="175" t="e">
        <f>NA()</f>
        <v>#N/A</v>
      </c>
      <c r="K67" s="175" t="e">
        <f>NA()</f>
        <v>#N/A</v>
      </c>
      <c r="L67" s="175">
        <f>IF(ISNUMBER('将来負担比率（分子）の構造'!L$53), IF('将来負担比率（分子）の構造'!L$53 &lt; 0, 0, '将来負担比率（分子）の構造'!L$53), NA())</f>
        <v>273</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5018</v>
      </c>
      <c r="C72" s="179">
        <f>基金残高に係る経年分析!G55</f>
        <v>5412</v>
      </c>
      <c r="D72" s="179">
        <f>基金残高に係る経年分析!H55</f>
        <v>5178</v>
      </c>
    </row>
    <row r="73" spans="1:16" x14ac:dyDescent="0.15">
      <c r="A73" s="178" t="s">
        <v>74</v>
      </c>
      <c r="B73" s="179">
        <f>基金残高に係る経年分析!F56</f>
        <v>43</v>
      </c>
      <c r="C73" s="179">
        <f>基金残高に係る経年分析!G56</f>
        <v>43</v>
      </c>
      <c r="D73" s="179">
        <f>基金残高に係る経年分析!H56</f>
        <v>98</v>
      </c>
    </row>
    <row r="74" spans="1:16" x14ac:dyDescent="0.15">
      <c r="A74" s="178" t="s">
        <v>75</v>
      </c>
      <c r="B74" s="179">
        <f>基金残高に係る経年分析!F57</f>
        <v>5152</v>
      </c>
      <c r="C74" s="179">
        <f>基金残高に係る経年分析!G57</f>
        <v>5408</v>
      </c>
      <c r="D74" s="179">
        <f>基金残高に係る経年分析!H57</f>
        <v>5684</v>
      </c>
    </row>
  </sheetData>
  <sheetProtection algorithmName="SHA-512" hashValue="ahsrI0w9OzEoc9fjhbolQ30Rtt8Ev3ach3HD16eQx+NBiLZ7CK36wYiXCViZX8PzPinPs5MmLIjBm5S0oAZB4Q==" saltValue="rXW0lcMPRjWBjOSQVzFB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4964994</v>
      </c>
      <c r="S5" s="677"/>
      <c r="T5" s="677"/>
      <c r="U5" s="677"/>
      <c r="V5" s="677"/>
      <c r="W5" s="677"/>
      <c r="X5" s="677"/>
      <c r="Y5" s="702"/>
      <c r="Z5" s="715">
        <v>22.4</v>
      </c>
      <c r="AA5" s="715"/>
      <c r="AB5" s="715"/>
      <c r="AC5" s="715"/>
      <c r="AD5" s="716">
        <v>4738716</v>
      </c>
      <c r="AE5" s="716"/>
      <c r="AF5" s="716"/>
      <c r="AG5" s="716"/>
      <c r="AH5" s="716"/>
      <c r="AI5" s="716"/>
      <c r="AJ5" s="716"/>
      <c r="AK5" s="716"/>
      <c r="AL5" s="703">
        <v>39.799999999999997</v>
      </c>
      <c r="AM5" s="685"/>
      <c r="AN5" s="685"/>
      <c r="AO5" s="704"/>
      <c r="AP5" s="679" t="s">
        <v>216</v>
      </c>
      <c r="AQ5" s="680"/>
      <c r="AR5" s="680"/>
      <c r="AS5" s="680"/>
      <c r="AT5" s="680"/>
      <c r="AU5" s="680"/>
      <c r="AV5" s="680"/>
      <c r="AW5" s="680"/>
      <c r="AX5" s="680"/>
      <c r="AY5" s="680"/>
      <c r="AZ5" s="680"/>
      <c r="BA5" s="680"/>
      <c r="BB5" s="680"/>
      <c r="BC5" s="680"/>
      <c r="BD5" s="680"/>
      <c r="BE5" s="680"/>
      <c r="BF5" s="681"/>
      <c r="BG5" s="621">
        <v>4738716</v>
      </c>
      <c r="BH5" s="622"/>
      <c r="BI5" s="622"/>
      <c r="BJ5" s="622"/>
      <c r="BK5" s="622"/>
      <c r="BL5" s="622"/>
      <c r="BM5" s="622"/>
      <c r="BN5" s="623"/>
      <c r="BO5" s="659">
        <v>95.4</v>
      </c>
      <c r="BP5" s="659"/>
      <c r="BQ5" s="659"/>
      <c r="BR5" s="659"/>
      <c r="BS5" s="660">
        <v>49860</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143200</v>
      </c>
      <c r="S6" s="622"/>
      <c r="T6" s="622"/>
      <c r="U6" s="622"/>
      <c r="V6" s="622"/>
      <c r="W6" s="622"/>
      <c r="X6" s="622"/>
      <c r="Y6" s="623"/>
      <c r="Z6" s="659">
        <v>0.6</v>
      </c>
      <c r="AA6" s="659"/>
      <c r="AB6" s="659"/>
      <c r="AC6" s="659"/>
      <c r="AD6" s="660">
        <v>143200</v>
      </c>
      <c r="AE6" s="660"/>
      <c r="AF6" s="660"/>
      <c r="AG6" s="660"/>
      <c r="AH6" s="660"/>
      <c r="AI6" s="660"/>
      <c r="AJ6" s="660"/>
      <c r="AK6" s="660"/>
      <c r="AL6" s="624">
        <v>1.2</v>
      </c>
      <c r="AM6" s="625"/>
      <c r="AN6" s="625"/>
      <c r="AO6" s="661"/>
      <c r="AP6" s="618" t="s">
        <v>221</v>
      </c>
      <c r="AQ6" s="619"/>
      <c r="AR6" s="619"/>
      <c r="AS6" s="619"/>
      <c r="AT6" s="619"/>
      <c r="AU6" s="619"/>
      <c r="AV6" s="619"/>
      <c r="AW6" s="619"/>
      <c r="AX6" s="619"/>
      <c r="AY6" s="619"/>
      <c r="AZ6" s="619"/>
      <c r="BA6" s="619"/>
      <c r="BB6" s="619"/>
      <c r="BC6" s="619"/>
      <c r="BD6" s="619"/>
      <c r="BE6" s="619"/>
      <c r="BF6" s="620"/>
      <c r="BG6" s="621">
        <v>4738716</v>
      </c>
      <c r="BH6" s="622"/>
      <c r="BI6" s="622"/>
      <c r="BJ6" s="622"/>
      <c r="BK6" s="622"/>
      <c r="BL6" s="622"/>
      <c r="BM6" s="622"/>
      <c r="BN6" s="623"/>
      <c r="BO6" s="659">
        <v>95.4</v>
      </c>
      <c r="BP6" s="659"/>
      <c r="BQ6" s="659"/>
      <c r="BR6" s="659"/>
      <c r="BS6" s="660">
        <v>49860</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177582</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177582</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2474</v>
      </c>
      <c r="S7" s="622"/>
      <c r="T7" s="622"/>
      <c r="U7" s="622"/>
      <c r="V7" s="622"/>
      <c r="W7" s="622"/>
      <c r="X7" s="622"/>
      <c r="Y7" s="623"/>
      <c r="Z7" s="659">
        <v>0</v>
      </c>
      <c r="AA7" s="659"/>
      <c r="AB7" s="659"/>
      <c r="AC7" s="659"/>
      <c r="AD7" s="660">
        <v>2474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2062450</v>
      </c>
      <c r="BH7" s="622"/>
      <c r="BI7" s="622"/>
      <c r="BJ7" s="622"/>
      <c r="BK7" s="622"/>
      <c r="BL7" s="622"/>
      <c r="BM7" s="622"/>
      <c r="BN7" s="623"/>
      <c r="BO7" s="659">
        <v>41.5</v>
      </c>
      <c r="BP7" s="659"/>
      <c r="BQ7" s="659"/>
      <c r="BR7" s="659"/>
      <c r="BS7" s="660">
        <v>49860</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4371187</v>
      </c>
      <c r="CS7" s="622"/>
      <c r="CT7" s="622"/>
      <c r="CU7" s="622"/>
      <c r="CV7" s="622"/>
      <c r="CW7" s="622"/>
      <c r="CX7" s="622"/>
      <c r="CY7" s="623"/>
      <c r="CZ7" s="659">
        <v>20</v>
      </c>
      <c r="DA7" s="659"/>
      <c r="DB7" s="659"/>
      <c r="DC7" s="659"/>
      <c r="DD7" s="627">
        <v>217481</v>
      </c>
      <c r="DE7" s="622"/>
      <c r="DF7" s="622"/>
      <c r="DG7" s="622"/>
      <c r="DH7" s="622"/>
      <c r="DI7" s="622"/>
      <c r="DJ7" s="622"/>
      <c r="DK7" s="622"/>
      <c r="DL7" s="622"/>
      <c r="DM7" s="622"/>
      <c r="DN7" s="622"/>
      <c r="DO7" s="622"/>
      <c r="DP7" s="623"/>
      <c r="DQ7" s="627">
        <v>2186409</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45328</v>
      </c>
      <c r="S8" s="622"/>
      <c r="T8" s="622"/>
      <c r="U8" s="622"/>
      <c r="V8" s="622"/>
      <c r="W8" s="622"/>
      <c r="X8" s="622"/>
      <c r="Y8" s="623"/>
      <c r="Z8" s="659">
        <v>0.2</v>
      </c>
      <c r="AA8" s="659"/>
      <c r="AB8" s="659"/>
      <c r="AC8" s="659"/>
      <c r="AD8" s="660">
        <v>45328</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69258</v>
      </c>
      <c r="BH8" s="622"/>
      <c r="BI8" s="622"/>
      <c r="BJ8" s="622"/>
      <c r="BK8" s="622"/>
      <c r="BL8" s="622"/>
      <c r="BM8" s="622"/>
      <c r="BN8" s="623"/>
      <c r="BO8" s="659">
        <v>1.4</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6998548</v>
      </c>
      <c r="CS8" s="622"/>
      <c r="CT8" s="622"/>
      <c r="CU8" s="622"/>
      <c r="CV8" s="622"/>
      <c r="CW8" s="622"/>
      <c r="CX8" s="622"/>
      <c r="CY8" s="623"/>
      <c r="CZ8" s="659">
        <v>32</v>
      </c>
      <c r="DA8" s="659"/>
      <c r="DB8" s="659"/>
      <c r="DC8" s="659"/>
      <c r="DD8" s="627">
        <v>12840</v>
      </c>
      <c r="DE8" s="622"/>
      <c r="DF8" s="622"/>
      <c r="DG8" s="622"/>
      <c r="DH8" s="622"/>
      <c r="DI8" s="622"/>
      <c r="DJ8" s="622"/>
      <c r="DK8" s="622"/>
      <c r="DL8" s="622"/>
      <c r="DM8" s="622"/>
      <c r="DN8" s="622"/>
      <c r="DO8" s="622"/>
      <c r="DP8" s="623"/>
      <c r="DQ8" s="627">
        <v>3486121</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48356</v>
      </c>
      <c r="S9" s="622"/>
      <c r="T9" s="622"/>
      <c r="U9" s="622"/>
      <c r="V9" s="622"/>
      <c r="W9" s="622"/>
      <c r="X9" s="622"/>
      <c r="Y9" s="623"/>
      <c r="Z9" s="659">
        <v>0.2</v>
      </c>
      <c r="AA9" s="659"/>
      <c r="AB9" s="659"/>
      <c r="AC9" s="659"/>
      <c r="AD9" s="660">
        <v>48356</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1704511</v>
      </c>
      <c r="BH9" s="622"/>
      <c r="BI9" s="622"/>
      <c r="BJ9" s="622"/>
      <c r="BK9" s="622"/>
      <c r="BL9" s="622"/>
      <c r="BM9" s="622"/>
      <c r="BN9" s="623"/>
      <c r="BO9" s="659">
        <v>34.299999999999997</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2723874</v>
      </c>
      <c r="CS9" s="622"/>
      <c r="CT9" s="622"/>
      <c r="CU9" s="622"/>
      <c r="CV9" s="622"/>
      <c r="CW9" s="622"/>
      <c r="CX9" s="622"/>
      <c r="CY9" s="623"/>
      <c r="CZ9" s="659">
        <v>12.4</v>
      </c>
      <c r="DA9" s="659"/>
      <c r="DB9" s="659"/>
      <c r="DC9" s="659"/>
      <c r="DD9" s="627" t="s">
        <v>122</v>
      </c>
      <c r="DE9" s="622"/>
      <c r="DF9" s="622"/>
      <c r="DG9" s="622"/>
      <c r="DH9" s="622"/>
      <c r="DI9" s="622"/>
      <c r="DJ9" s="622"/>
      <c r="DK9" s="622"/>
      <c r="DL9" s="622"/>
      <c r="DM9" s="622"/>
      <c r="DN9" s="622"/>
      <c r="DO9" s="622"/>
      <c r="DP9" s="623"/>
      <c r="DQ9" s="627">
        <v>2272883</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114325</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114925</v>
      </c>
      <c r="CS10" s="622"/>
      <c r="CT10" s="622"/>
      <c r="CU10" s="622"/>
      <c r="CV10" s="622"/>
      <c r="CW10" s="622"/>
      <c r="CX10" s="622"/>
      <c r="CY10" s="623"/>
      <c r="CZ10" s="659">
        <v>0.5</v>
      </c>
      <c r="DA10" s="659"/>
      <c r="DB10" s="659"/>
      <c r="DC10" s="659"/>
      <c r="DD10" s="627" t="s">
        <v>122</v>
      </c>
      <c r="DE10" s="622"/>
      <c r="DF10" s="622"/>
      <c r="DG10" s="622"/>
      <c r="DH10" s="622"/>
      <c r="DI10" s="622"/>
      <c r="DJ10" s="622"/>
      <c r="DK10" s="622"/>
      <c r="DL10" s="622"/>
      <c r="DM10" s="622"/>
      <c r="DN10" s="622"/>
      <c r="DO10" s="622"/>
      <c r="DP10" s="623"/>
      <c r="DQ10" s="627">
        <v>28410</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913389</v>
      </c>
      <c r="S11" s="622"/>
      <c r="T11" s="622"/>
      <c r="U11" s="622"/>
      <c r="V11" s="622"/>
      <c r="W11" s="622"/>
      <c r="X11" s="622"/>
      <c r="Y11" s="623"/>
      <c r="Z11" s="624">
        <v>4.0999999999999996</v>
      </c>
      <c r="AA11" s="625"/>
      <c r="AB11" s="625"/>
      <c r="AC11" s="626"/>
      <c r="AD11" s="627">
        <v>913389</v>
      </c>
      <c r="AE11" s="622"/>
      <c r="AF11" s="622"/>
      <c r="AG11" s="622"/>
      <c r="AH11" s="622"/>
      <c r="AI11" s="622"/>
      <c r="AJ11" s="622"/>
      <c r="AK11" s="623"/>
      <c r="AL11" s="624">
        <v>7.7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174356</v>
      </c>
      <c r="BH11" s="622"/>
      <c r="BI11" s="622"/>
      <c r="BJ11" s="622"/>
      <c r="BK11" s="622"/>
      <c r="BL11" s="622"/>
      <c r="BM11" s="622"/>
      <c r="BN11" s="623"/>
      <c r="BO11" s="659">
        <v>3.5</v>
      </c>
      <c r="BP11" s="659"/>
      <c r="BQ11" s="659"/>
      <c r="BR11" s="659"/>
      <c r="BS11" s="660">
        <v>49860</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561566</v>
      </c>
      <c r="CS11" s="622"/>
      <c r="CT11" s="622"/>
      <c r="CU11" s="622"/>
      <c r="CV11" s="622"/>
      <c r="CW11" s="622"/>
      <c r="CX11" s="622"/>
      <c r="CY11" s="623"/>
      <c r="CZ11" s="659">
        <v>2.6</v>
      </c>
      <c r="DA11" s="659"/>
      <c r="DB11" s="659"/>
      <c r="DC11" s="659"/>
      <c r="DD11" s="627">
        <v>136957</v>
      </c>
      <c r="DE11" s="622"/>
      <c r="DF11" s="622"/>
      <c r="DG11" s="622"/>
      <c r="DH11" s="622"/>
      <c r="DI11" s="622"/>
      <c r="DJ11" s="622"/>
      <c r="DK11" s="622"/>
      <c r="DL11" s="622"/>
      <c r="DM11" s="622"/>
      <c r="DN11" s="622"/>
      <c r="DO11" s="622"/>
      <c r="DP11" s="623"/>
      <c r="DQ11" s="627">
        <v>182584</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56877</v>
      </c>
      <c r="S12" s="622"/>
      <c r="T12" s="622"/>
      <c r="U12" s="622"/>
      <c r="V12" s="622"/>
      <c r="W12" s="622"/>
      <c r="X12" s="622"/>
      <c r="Y12" s="623"/>
      <c r="Z12" s="659">
        <v>0.3</v>
      </c>
      <c r="AA12" s="659"/>
      <c r="AB12" s="659"/>
      <c r="AC12" s="659"/>
      <c r="AD12" s="660">
        <v>56877</v>
      </c>
      <c r="AE12" s="660"/>
      <c r="AF12" s="660"/>
      <c r="AG12" s="660"/>
      <c r="AH12" s="660"/>
      <c r="AI12" s="660"/>
      <c r="AJ12" s="660"/>
      <c r="AK12" s="660"/>
      <c r="AL12" s="624">
        <v>0.5</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2225777</v>
      </c>
      <c r="BH12" s="622"/>
      <c r="BI12" s="622"/>
      <c r="BJ12" s="622"/>
      <c r="BK12" s="622"/>
      <c r="BL12" s="622"/>
      <c r="BM12" s="622"/>
      <c r="BN12" s="623"/>
      <c r="BO12" s="659">
        <v>44.8</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388027</v>
      </c>
      <c r="CS12" s="622"/>
      <c r="CT12" s="622"/>
      <c r="CU12" s="622"/>
      <c r="CV12" s="622"/>
      <c r="CW12" s="622"/>
      <c r="CX12" s="622"/>
      <c r="CY12" s="623"/>
      <c r="CZ12" s="659">
        <v>1.8</v>
      </c>
      <c r="DA12" s="659"/>
      <c r="DB12" s="659"/>
      <c r="DC12" s="659"/>
      <c r="DD12" s="627" t="s">
        <v>122</v>
      </c>
      <c r="DE12" s="622"/>
      <c r="DF12" s="622"/>
      <c r="DG12" s="622"/>
      <c r="DH12" s="622"/>
      <c r="DI12" s="622"/>
      <c r="DJ12" s="622"/>
      <c r="DK12" s="622"/>
      <c r="DL12" s="622"/>
      <c r="DM12" s="622"/>
      <c r="DN12" s="622"/>
      <c r="DO12" s="622"/>
      <c r="DP12" s="623"/>
      <c r="DQ12" s="627">
        <v>252758</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2214221</v>
      </c>
      <c r="BH13" s="622"/>
      <c r="BI13" s="622"/>
      <c r="BJ13" s="622"/>
      <c r="BK13" s="622"/>
      <c r="BL13" s="622"/>
      <c r="BM13" s="622"/>
      <c r="BN13" s="623"/>
      <c r="BO13" s="659">
        <v>44.6</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2192815</v>
      </c>
      <c r="CS13" s="622"/>
      <c r="CT13" s="622"/>
      <c r="CU13" s="622"/>
      <c r="CV13" s="622"/>
      <c r="CW13" s="622"/>
      <c r="CX13" s="622"/>
      <c r="CY13" s="623"/>
      <c r="CZ13" s="659">
        <v>10</v>
      </c>
      <c r="DA13" s="659"/>
      <c r="DB13" s="659"/>
      <c r="DC13" s="659"/>
      <c r="DD13" s="627">
        <v>304097</v>
      </c>
      <c r="DE13" s="622"/>
      <c r="DF13" s="622"/>
      <c r="DG13" s="622"/>
      <c r="DH13" s="622"/>
      <c r="DI13" s="622"/>
      <c r="DJ13" s="622"/>
      <c r="DK13" s="622"/>
      <c r="DL13" s="622"/>
      <c r="DM13" s="622"/>
      <c r="DN13" s="622"/>
      <c r="DO13" s="622"/>
      <c r="DP13" s="623"/>
      <c r="DQ13" s="627">
        <v>1743124</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1527</v>
      </c>
      <c r="S14" s="622"/>
      <c r="T14" s="622"/>
      <c r="U14" s="622"/>
      <c r="V14" s="622"/>
      <c r="W14" s="622"/>
      <c r="X14" s="622"/>
      <c r="Y14" s="623"/>
      <c r="Z14" s="659">
        <v>0</v>
      </c>
      <c r="AA14" s="659"/>
      <c r="AB14" s="659"/>
      <c r="AC14" s="659"/>
      <c r="AD14" s="660">
        <v>1527</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173729</v>
      </c>
      <c r="BH14" s="622"/>
      <c r="BI14" s="622"/>
      <c r="BJ14" s="622"/>
      <c r="BK14" s="622"/>
      <c r="BL14" s="622"/>
      <c r="BM14" s="622"/>
      <c r="BN14" s="623"/>
      <c r="BO14" s="659">
        <v>3.5</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763071</v>
      </c>
      <c r="CS14" s="622"/>
      <c r="CT14" s="622"/>
      <c r="CU14" s="622"/>
      <c r="CV14" s="622"/>
      <c r="CW14" s="622"/>
      <c r="CX14" s="622"/>
      <c r="CY14" s="623"/>
      <c r="CZ14" s="659">
        <v>3.5</v>
      </c>
      <c r="DA14" s="659"/>
      <c r="DB14" s="659"/>
      <c r="DC14" s="659"/>
      <c r="DD14" s="627">
        <v>1595</v>
      </c>
      <c r="DE14" s="622"/>
      <c r="DF14" s="622"/>
      <c r="DG14" s="622"/>
      <c r="DH14" s="622"/>
      <c r="DI14" s="622"/>
      <c r="DJ14" s="622"/>
      <c r="DK14" s="622"/>
      <c r="DL14" s="622"/>
      <c r="DM14" s="622"/>
      <c r="DN14" s="622"/>
      <c r="DO14" s="622"/>
      <c r="DP14" s="623"/>
      <c r="DQ14" s="627">
        <v>735903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276760</v>
      </c>
      <c r="BH15" s="622"/>
      <c r="BI15" s="622"/>
      <c r="BJ15" s="622"/>
      <c r="BK15" s="622"/>
      <c r="BL15" s="622"/>
      <c r="BM15" s="622"/>
      <c r="BN15" s="623"/>
      <c r="BO15" s="659">
        <v>5.6</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1587332</v>
      </c>
      <c r="CS15" s="622"/>
      <c r="CT15" s="622"/>
      <c r="CU15" s="622"/>
      <c r="CV15" s="622"/>
      <c r="CW15" s="622"/>
      <c r="CX15" s="622"/>
      <c r="CY15" s="623"/>
      <c r="CZ15" s="659">
        <v>7.3</v>
      </c>
      <c r="DA15" s="659"/>
      <c r="DB15" s="659"/>
      <c r="DC15" s="659"/>
      <c r="DD15" s="627">
        <v>49582</v>
      </c>
      <c r="DE15" s="622"/>
      <c r="DF15" s="622"/>
      <c r="DG15" s="622"/>
      <c r="DH15" s="622"/>
      <c r="DI15" s="622"/>
      <c r="DJ15" s="622"/>
      <c r="DK15" s="622"/>
      <c r="DL15" s="622"/>
      <c r="DM15" s="622"/>
      <c r="DN15" s="622"/>
      <c r="DO15" s="622"/>
      <c r="DP15" s="623"/>
      <c r="DQ15" s="627">
        <v>1224860</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27788</v>
      </c>
      <c r="S16" s="622"/>
      <c r="T16" s="622"/>
      <c r="U16" s="622"/>
      <c r="V16" s="622"/>
      <c r="W16" s="622"/>
      <c r="X16" s="622"/>
      <c r="Y16" s="623"/>
      <c r="Z16" s="659">
        <v>0.1</v>
      </c>
      <c r="AA16" s="659"/>
      <c r="AB16" s="659"/>
      <c r="AC16" s="659"/>
      <c r="AD16" s="660">
        <v>27788</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82312</v>
      </c>
      <c r="S17" s="622"/>
      <c r="T17" s="622"/>
      <c r="U17" s="622"/>
      <c r="V17" s="622"/>
      <c r="W17" s="622"/>
      <c r="X17" s="622"/>
      <c r="Y17" s="623"/>
      <c r="Z17" s="659">
        <v>0.4</v>
      </c>
      <c r="AA17" s="659"/>
      <c r="AB17" s="659"/>
      <c r="AC17" s="659"/>
      <c r="AD17" s="660">
        <v>82312</v>
      </c>
      <c r="AE17" s="660"/>
      <c r="AF17" s="660"/>
      <c r="AG17" s="660"/>
      <c r="AH17" s="660"/>
      <c r="AI17" s="660"/>
      <c r="AJ17" s="660"/>
      <c r="AK17" s="660"/>
      <c r="AL17" s="624">
        <v>0.7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2006802</v>
      </c>
      <c r="CS17" s="622"/>
      <c r="CT17" s="622"/>
      <c r="CU17" s="622"/>
      <c r="CV17" s="622"/>
      <c r="CW17" s="622"/>
      <c r="CX17" s="622"/>
      <c r="CY17" s="623"/>
      <c r="CZ17" s="659">
        <v>9.1999999999999993</v>
      </c>
      <c r="DA17" s="659"/>
      <c r="DB17" s="659"/>
      <c r="DC17" s="659"/>
      <c r="DD17" s="627" t="s">
        <v>122</v>
      </c>
      <c r="DE17" s="622"/>
      <c r="DF17" s="622"/>
      <c r="DG17" s="622"/>
      <c r="DH17" s="622"/>
      <c r="DI17" s="622"/>
      <c r="DJ17" s="622"/>
      <c r="DK17" s="622"/>
      <c r="DL17" s="622"/>
      <c r="DM17" s="622"/>
      <c r="DN17" s="622"/>
      <c r="DO17" s="622"/>
      <c r="DP17" s="623"/>
      <c r="DQ17" s="627">
        <v>1963001</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40688</v>
      </c>
      <c r="S18" s="622"/>
      <c r="T18" s="622"/>
      <c r="U18" s="622"/>
      <c r="V18" s="622"/>
      <c r="W18" s="622"/>
      <c r="X18" s="622"/>
      <c r="Y18" s="623"/>
      <c r="Z18" s="659">
        <v>0.2</v>
      </c>
      <c r="AA18" s="659"/>
      <c r="AB18" s="659"/>
      <c r="AC18" s="659"/>
      <c r="AD18" s="660">
        <v>40688</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34624</v>
      </c>
      <c r="S19" s="622"/>
      <c r="T19" s="622"/>
      <c r="U19" s="622"/>
      <c r="V19" s="622"/>
      <c r="W19" s="622"/>
      <c r="X19" s="622"/>
      <c r="Y19" s="623"/>
      <c r="Z19" s="659">
        <v>0.2</v>
      </c>
      <c r="AA19" s="659"/>
      <c r="AB19" s="659"/>
      <c r="AC19" s="659"/>
      <c r="AD19" s="660">
        <v>34624</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226278</v>
      </c>
      <c r="BH19" s="622"/>
      <c r="BI19" s="622"/>
      <c r="BJ19" s="622"/>
      <c r="BK19" s="622"/>
      <c r="BL19" s="622"/>
      <c r="BM19" s="622"/>
      <c r="BN19" s="623"/>
      <c r="BO19" s="659">
        <v>4.5999999999999996</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6064</v>
      </c>
      <c r="S20" s="622"/>
      <c r="T20" s="622"/>
      <c r="U20" s="622"/>
      <c r="V20" s="622"/>
      <c r="W20" s="622"/>
      <c r="X20" s="622"/>
      <c r="Y20" s="623"/>
      <c r="Z20" s="659">
        <v>0</v>
      </c>
      <c r="AA20" s="659"/>
      <c r="AB20" s="659"/>
      <c r="AC20" s="659"/>
      <c r="AD20" s="660">
        <v>6064</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226278</v>
      </c>
      <c r="BH20" s="622"/>
      <c r="BI20" s="622"/>
      <c r="BJ20" s="622"/>
      <c r="BK20" s="622"/>
      <c r="BL20" s="622"/>
      <c r="BM20" s="622"/>
      <c r="BN20" s="623"/>
      <c r="BO20" s="659">
        <v>4.5999999999999996</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21885729</v>
      </c>
      <c r="CS20" s="622"/>
      <c r="CT20" s="622"/>
      <c r="CU20" s="622"/>
      <c r="CV20" s="622"/>
      <c r="CW20" s="622"/>
      <c r="CX20" s="622"/>
      <c r="CY20" s="623"/>
      <c r="CZ20" s="659">
        <v>100</v>
      </c>
      <c r="DA20" s="659"/>
      <c r="DB20" s="659"/>
      <c r="DC20" s="659"/>
      <c r="DD20" s="627">
        <v>722552</v>
      </c>
      <c r="DE20" s="622"/>
      <c r="DF20" s="622"/>
      <c r="DG20" s="622"/>
      <c r="DH20" s="622"/>
      <c r="DI20" s="622"/>
      <c r="DJ20" s="622"/>
      <c r="DK20" s="622"/>
      <c r="DL20" s="622"/>
      <c r="DM20" s="622"/>
      <c r="DN20" s="622"/>
      <c r="DO20" s="622"/>
      <c r="DP20" s="623"/>
      <c r="DQ20" s="627">
        <v>14253635</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6703423</v>
      </c>
      <c r="S21" s="622"/>
      <c r="T21" s="622"/>
      <c r="U21" s="622"/>
      <c r="V21" s="622"/>
      <c r="W21" s="622"/>
      <c r="X21" s="622"/>
      <c r="Y21" s="623"/>
      <c r="Z21" s="659">
        <v>30.3</v>
      </c>
      <c r="AA21" s="659"/>
      <c r="AB21" s="659"/>
      <c r="AC21" s="659"/>
      <c r="AD21" s="660">
        <v>5756221</v>
      </c>
      <c r="AE21" s="660"/>
      <c r="AF21" s="660"/>
      <c r="AG21" s="660"/>
      <c r="AH21" s="660"/>
      <c r="AI21" s="660"/>
      <c r="AJ21" s="660"/>
      <c r="AK21" s="660"/>
      <c r="AL21" s="624">
        <v>48.4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5756221</v>
      </c>
      <c r="S22" s="622"/>
      <c r="T22" s="622"/>
      <c r="U22" s="622"/>
      <c r="V22" s="622"/>
      <c r="W22" s="622"/>
      <c r="X22" s="622"/>
      <c r="Y22" s="623"/>
      <c r="Z22" s="659">
        <v>26</v>
      </c>
      <c r="AA22" s="659"/>
      <c r="AB22" s="659"/>
      <c r="AC22" s="659"/>
      <c r="AD22" s="660">
        <v>5756221</v>
      </c>
      <c r="AE22" s="660"/>
      <c r="AF22" s="660"/>
      <c r="AG22" s="660"/>
      <c r="AH22" s="660"/>
      <c r="AI22" s="660"/>
      <c r="AJ22" s="660"/>
      <c r="AK22" s="660"/>
      <c r="AL22" s="624">
        <v>48.4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947202</v>
      </c>
      <c r="S23" s="622"/>
      <c r="T23" s="622"/>
      <c r="U23" s="622"/>
      <c r="V23" s="622"/>
      <c r="W23" s="622"/>
      <c r="X23" s="622"/>
      <c r="Y23" s="623"/>
      <c r="Z23" s="659">
        <v>4.3</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226278</v>
      </c>
      <c r="BH23" s="622"/>
      <c r="BI23" s="622"/>
      <c r="BJ23" s="622"/>
      <c r="BK23" s="622"/>
      <c r="BL23" s="622"/>
      <c r="BM23" s="622"/>
      <c r="BN23" s="623"/>
      <c r="BO23" s="659">
        <v>4.5999999999999996</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9012361</v>
      </c>
      <c r="CS24" s="677"/>
      <c r="CT24" s="677"/>
      <c r="CU24" s="677"/>
      <c r="CV24" s="677"/>
      <c r="CW24" s="677"/>
      <c r="CX24" s="677"/>
      <c r="CY24" s="702"/>
      <c r="CZ24" s="703">
        <v>41.2</v>
      </c>
      <c r="DA24" s="685"/>
      <c r="DB24" s="685"/>
      <c r="DC24" s="705"/>
      <c r="DD24" s="701">
        <v>5708002</v>
      </c>
      <c r="DE24" s="677"/>
      <c r="DF24" s="677"/>
      <c r="DG24" s="677"/>
      <c r="DH24" s="677"/>
      <c r="DI24" s="677"/>
      <c r="DJ24" s="677"/>
      <c r="DK24" s="702"/>
      <c r="DL24" s="701">
        <v>5064569</v>
      </c>
      <c r="DM24" s="677"/>
      <c r="DN24" s="677"/>
      <c r="DO24" s="677"/>
      <c r="DP24" s="677"/>
      <c r="DQ24" s="677"/>
      <c r="DR24" s="677"/>
      <c r="DS24" s="677"/>
      <c r="DT24" s="677"/>
      <c r="DU24" s="677"/>
      <c r="DV24" s="702"/>
      <c r="DW24" s="703">
        <v>42.3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13030356</v>
      </c>
      <c r="S25" s="622"/>
      <c r="T25" s="622"/>
      <c r="U25" s="622"/>
      <c r="V25" s="622"/>
      <c r="W25" s="622"/>
      <c r="X25" s="622"/>
      <c r="Y25" s="623"/>
      <c r="Z25" s="659">
        <v>58.9</v>
      </c>
      <c r="AA25" s="659"/>
      <c r="AB25" s="659"/>
      <c r="AC25" s="659"/>
      <c r="AD25" s="660">
        <v>11856876</v>
      </c>
      <c r="AE25" s="660"/>
      <c r="AF25" s="660"/>
      <c r="AG25" s="660"/>
      <c r="AH25" s="660"/>
      <c r="AI25" s="660"/>
      <c r="AJ25" s="660"/>
      <c r="AK25" s="660"/>
      <c r="AL25" s="624">
        <v>99.6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2641844</v>
      </c>
      <c r="CS25" s="634"/>
      <c r="CT25" s="634"/>
      <c r="CU25" s="634"/>
      <c r="CV25" s="634"/>
      <c r="CW25" s="634"/>
      <c r="CX25" s="634"/>
      <c r="CY25" s="635"/>
      <c r="CZ25" s="624">
        <v>12.1</v>
      </c>
      <c r="DA25" s="636"/>
      <c r="DB25" s="636"/>
      <c r="DC25" s="637"/>
      <c r="DD25" s="627">
        <v>2288624</v>
      </c>
      <c r="DE25" s="634"/>
      <c r="DF25" s="634"/>
      <c r="DG25" s="634"/>
      <c r="DH25" s="634"/>
      <c r="DI25" s="634"/>
      <c r="DJ25" s="634"/>
      <c r="DK25" s="635"/>
      <c r="DL25" s="627">
        <v>2115444</v>
      </c>
      <c r="DM25" s="634"/>
      <c r="DN25" s="634"/>
      <c r="DO25" s="634"/>
      <c r="DP25" s="634"/>
      <c r="DQ25" s="634"/>
      <c r="DR25" s="634"/>
      <c r="DS25" s="634"/>
      <c r="DT25" s="634"/>
      <c r="DU25" s="634"/>
      <c r="DV25" s="635"/>
      <c r="DW25" s="624">
        <v>17.7</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4190</v>
      </c>
      <c r="S26" s="622"/>
      <c r="T26" s="622"/>
      <c r="U26" s="622"/>
      <c r="V26" s="622"/>
      <c r="W26" s="622"/>
      <c r="X26" s="622"/>
      <c r="Y26" s="623"/>
      <c r="Z26" s="659">
        <v>0</v>
      </c>
      <c r="AA26" s="659"/>
      <c r="AB26" s="659"/>
      <c r="AC26" s="659"/>
      <c r="AD26" s="660">
        <v>4190</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1567735</v>
      </c>
      <c r="CS26" s="622"/>
      <c r="CT26" s="622"/>
      <c r="CU26" s="622"/>
      <c r="CV26" s="622"/>
      <c r="CW26" s="622"/>
      <c r="CX26" s="622"/>
      <c r="CY26" s="623"/>
      <c r="CZ26" s="624">
        <v>7.2</v>
      </c>
      <c r="DA26" s="636"/>
      <c r="DB26" s="636"/>
      <c r="DC26" s="637"/>
      <c r="DD26" s="627">
        <v>1363267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64712</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4964994</v>
      </c>
      <c r="BH27" s="622"/>
      <c r="BI27" s="622"/>
      <c r="BJ27" s="622"/>
      <c r="BK27" s="622"/>
      <c r="BL27" s="622"/>
      <c r="BM27" s="622"/>
      <c r="BN27" s="623"/>
      <c r="BO27" s="659">
        <v>100</v>
      </c>
      <c r="BP27" s="659"/>
      <c r="BQ27" s="659"/>
      <c r="BR27" s="659"/>
      <c r="BS27" s="660">
        <v>49860</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4363792</v>
      </c>
      <c r="CS27" s="634"/>
      <c r="CT27" s="634"/>
      <c r="CU27" s="634"/>
      <c r="CV27" s="634"/>
      <c r="CW27" s="634"/>
      <c r="CX27" s="634"/>
      <c r="CY27" s="635"/>
      <c r="CZ27" s="624">
        <v>19.899999999999999</v>
      </c>
      <c r="DA27" s="636"/>
      <c r="DB27" s="636"/>
      <c r="DC27" s="637"/>
      <c r="DD27" s="627">
        <v>1456454</v>
      </c>
      <c r="DE27" s="634"/>
      <c r="DF27" s="634"/>
      <c r="DG27" s="634"/>
      <c r="DH27" s="634"/>
      <c r="DI27" s="634"/>
      <c r="DJ27" s="634"/>
      <c r="DK27" s="635"/>
      <c r="DL27" s="627">
        <v>989786</v>
      </c>
      <c r="DM27" s="634"/>
      <c r="DN27" s="634"/>
      <c r="DO27" s="634"/>
      <c r="DP27" s="634"/>
      <c r="DQ27" s="634"/>
      <c r="DR27" s="634"/>
      <c r="DS27" s="634"/>
      <c r="DT27" s="634"/>
      <c r="DU27" s="634"/>
      <c r="DV27" s="635"/>
      <c r="DW27" s="624">
        <v>8.3000000000000007</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243749</v>
      </c>
      <c r="S28" s="622"/>
      <c r="T28" s="622"/>
      <c r="U28" s="622"/>
      <c r="V28" s="622"/>
      <c r="W28" s="622"/>
      <c r="X28" s="622"/>
      <c r="Y28" s="623"/>
      <c r="Z28" s="659">
        <v>1.1000000000000001</v>
      </c>
      <c r="AA28" s="659"/>
      <c r="AB28" s="659"/>
      <c r="AC28" s="659"/>
      <c r="AD28" s="660">
        <v>23248</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2006725</v>
      </c>
      <c r="CS28" s="622"/>
      <c r="CT28" s="622"/>
      <c r="CU28" s="622"/>
      <c r="CV28" s="622"/>
      <c r="CW28" s="622"/>
      <c r="CX28" s="622"/>
      <c r="CY28" s="623"/>
      <c r="CZ28" s="624">
        <v>9.1999999999999993</v>
      </c>
      <c r="DA28" s="636"/>
      <c r="DB28" s="636"/>
      <c r="DC28" s="637"/>
      <c r="DD28" s="627">
        <v>1962924</v>
      </c>
      <c r="DE28" s="622"/>
      <c r="DF28" s="622"/>
      <c r="DG28" s="622"/>
      <c r="DH28" s="622"/>
      <c r="DI28" s="622"/>
      <c r="DJ28" s="622"/>
      <c r="DK28" s="623"/>
      <c r="DL28" s="627">
        <v>1959339</v>
      </c>
      <c r="DM28" s="622"/>
      <c r="DN28" s="622"/>
      <c r="DO28" s="622"/>
      <c r="DP28" s="622"/>
      <c r="DQ28" s="622"/>
      <c r="DR28" s="622"/>
      <c r="DS28" s="622"/>
      <c r="DT28" s="622"/>
      <c r="DU28" s="622"/>
      <c r="DV28" s="623"/>
      <c r="DW28" s="624">
        <v>16.399999999999999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39619</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2006721</v>
      </c>
      <c r="CS29" s="634"/>
      <c r="CT29" s="634"/>
      <c r="CU29" s="634"/>
      <c r="CV29" s="634"/>
      <c r="CW29" s="634"/>
      <c r="CX29" s="634"/>
      <c r="CY29" s="635"/>
      <c r="CZ29" s="624">
        <v>9.1999999999999993</v>
      </c>
      <c r="DA29" s="636"/>
      <c r="DB29" s="636"/>
      <c r="DC29" s="637"/>
      <c r="DD29" s="627">
        <v>1962920</v>
      </c>
      <c r="DE29" s="634"/>
      <c r="DF29" s="634"/>
      <c r="DG29" s="634"/>
      <c r="DH29" s="634"/>
      <c r="DI29" s="634"/>
      <c r="DJ29" s="634"/>
      <c r="DK29" s="635"/>
      <c r="DL29" s="627">
        <v>1959335</v>
      </c>
      <c r="DM29" s="634"/>
      <c r="DN29" s="634"/>
      <c r="DO29" s="634"/>
      <c r="DP29" s="634"/>
      <c r="DQ29" s="634"/>
      <c r="DR29" s="634"/>
      <c r="DS29" s="634"/>
      <c r="DT29" s="634"/>
      <c r="DU29" s="634"/>
      <c r="DV29" s="635"/>
      <c r="DW29" s="624">
        <v>16.399999999999999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3132946</v>
      </c>
      <c r="S30" s="622"/>
      <c r="T30" s="622"/>
      <c r="U30" s="622"/>
      <c r="V30" s="622"/>
      <c r="W30" s="622"/>
      <c r="X30" s="622"/>
      <c r="Y30" s="623"/>
      <c r="Z30" s="659">
        <v>14.2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1912153</v>
      </c>
      <c r="CS30" s="622"/>
      <c r="CT30" s="622"/>
      <c r="CU30" s="622"/>
      <c r="CV30" s="622"/>
      <c r="CW30" s="622"/>
      <c r="CX30" s="622"/>
      <c r="CY30" s="623"/>
      <c r="CZ30" s="624">
        <v>8.6999999999999993</v>
      </c>
      <c r="DA30" s="636"/>
      <c r="DB30" s="636"/>
      <c r="DC30" s="637"/>
      <c r="DD30" s="627">
        <v>1870349</v>
      </c>
      <c r="DE30" s="622"/>
      <c r="DF30" s="622"/>
      <c r="DG30" s="622"/>
      <c r="DH30" s="622"/>
      <c r="DI30" s="622"/>
      <c r="DJ30" s="622"/>
      <c r="DK30" s="623"/>
      <c r="DL30" s="627">
        <v>1866849</v>
      </c>
      <c r="DM30" s="622"/>
      <c r="DN30" s="622"/>
      <c r="DO30" s="622"/>
      <c r="DP30" s="622"/>
      <c r="DQ30" s="622"/>
      <c r="DR30" s="622"/>
      <c r="DS30" s="622"/>
      <c r="DT30" s="622"/>
      <c r="DU30" s="622"/>
      <c r="DV30" s="623"/>
      <c r="DW30" s="624">
        <v>15.6</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99.6</v>
      </c>
      <c r="BH31" s="684"/>
      <c r="BI31" s="684"/>
      <c r="BJ31" s="684"/>
      <c r="BK31" s="684"/>
      <c r="BL31" s="684"/>
      <c r="BM31" s="685">
        <v>98.4</v>
      </c>
      <c r="BN31" s="684"/>
      <c r="BO31" s="684"/>
      <c r="BP31" s="684"/>
      <c r="BQ31" s="686"/>
      <c r="BR31" s="683">
        <v>99.5</v>
      </c>
      <c r="BS31" s="684"/>
      <c r="BT31" s="684"/>
      <c r="BU31" s="684"/>
      <c r="BV31" s="684"/>
      <c r="BW31" s="684"/>
      <c r="BX31" s="685">
        <v>98.1</v>
      </c>
      <c r="BY31" s="684"/>
      <c r="BZ31" s="684"/>
      <c r="CA31" s="684"/>
      <c r="CB31" s="686"/>
      <c r="CD31" s="642"/>
      <c r="CE31" s="643"/>
      <c r="CF31" s="618" t="s">
        <v>300</v>
      </c>
      <c r="CG31" s="619"/>
      <c r="CH31" s="619"/>
      <c r="CI31" s="619"/>
      <c r="CJ31" s="619"/>
      <c r="CK31" s="619"/>
      <c r="CL31" s="619"/>
      <c r="CM31" s="619"/>
      <c r="CN31" s="619"/>
      <c r="CO31" s="619"/>
      <c r="CP31" s="619"/>
      <c r="CQ31" s="620"/>
      <c r="CR31" s="621">
        <v>94568</v>
      </c>
      <c r="CS31" s="634"/>
      <c r="CT31" s="634"/>
      <c r="CU31" s="634"/>
      <c r="CV31" s="634"/>
      <c r="CW31" s="634"/>
      <c r="CX31" s="634"/>
      <c r="CY31" s="635"/>
      <c r="CZ31" s="624">
        <v>0.4</v>
      </c>
      <c r="DA31" s="636"/>
      <c r="DB31" s="636"/>
      <c r="DC31" s="637"/>
      <c r="DD31" s="627">
        <v>92571</v>
      </c>
      <c r="DE31" s="634"/>
      <c r="DF31" s="634"/>
      <c r="DG31" s="634"/>
      <c r="DH31" s="634"/>
      <c r="DI31" s="634"/>
      <c r="DJ31" s="634"/>
      <c r="DK31" s="635"/>
      <c r="DL31" s="627">
        <v>92486</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1527978</v>
      </c>
      <c r="S32" s="622"/>
      <c r="T32" s="622"/>
      <c r="U32" s="622"/>
      <c r="V32" s="622"/>
      <c r="W32" s="622"/>
      <c r="X32" s="622"/>
      <c r="Y32" s="623"/>
      <c r="Z32" s="659">
        <v>6.9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99.5</v>
      </c>
      <c r="BH32" s="634"/>
      <c r="BI32" s="634"/>
      <c r="BJ32" s="634"/>
      <c r="BK32" s="634"/>
      <c r="BL32" s="634"/>
      <c r="BM32" s="625">
        <v>98.1</v>
      </c>
      <c r="BN32" s="634"/>
      <c r="BO32" s="634"/>
      <c r="BP32" s="634"/>
      <c r="BQ32" s="657"/>
      <c r="BR32" s="687">
        <v>99.3</v>
      </c>
      <c r="BS32" s="634"/>
      <c r="BT32" s="634"/>
      <c r="BU32" s="634"/>
      <c r="BV32" s="634"/>
      <c r="BW32" s="634"/>
      <c r="BX32" s="625">
        <v>97.9</v>
      </c>
      <c r="BY32" s="634"/>
      <c r="BZ32" s="634"/>
      <c r="CA32" s="634"/>
      <c r="CB32" s="657"/>
      <c r="CD32" s="644"/>
      <c r="CE32" s="645"/>
      <c r="CF32" s="618" t="s">
        <v>304</v>
      </c>
      <c r="CG32" s="619"/>
      <c r="CH32" s="619"/>
      <c r="CI32" s="619"/>
      <c r="CJ32" s="619"/>
      <c r="CK32" s="619"/>
      <c r="CL32" s="619"/>
      <c r="CM32" s="619"/>
      <c r="CN32" s="619"/>
      <c r="CO32" s="619"/>
      <c r="CP32" s="619"/>
      <c r="CQ32" s="620"/>
      <c r="CR32" s="621">
        <v>4</v>
      </c>
      <c r="CS32" s="622"/>
      <c r="CT32" s="622"/>
      <c r="CU32" s="622"/>
      <c r="CV32" s="622"/>
      <c r="CW32" s="622"/>
      <c r="CX32" s="622"/>
      <c r="CY32" s="623"/>
      <c r="CZ32" s="624">
        <v>0</v>
      </c>
      <c r="DA32" s="636"/>
      <c r="DB32" s="636"/>
      <c r="DC32" s="637"/>
      <c r="DD32" s="627">
        <v>4</v>
      </c>
      <c r="DE32" s="622"/>
      <c r="DF32" s="622"/>
      <c r="DG32" s="622"/>
      <c r="DH32" s="622"/>
      <c r="DI32" s="622"/>
      <c r="DJ32" s="622"/>
      <c r="DK32" s="623"/>
      <c r="DL32" s="627">
        <v>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57177</v>
      </c>
      <c r="S33" s="622"/>
      <c r="T33" s="622"/>
      <c r="U33" s="622"/>
      <c r="V33" s="622"/>
      <c r="W33" s="622"/>
      <c r="X33" s="622"/>
      <c r="Y33" s="623"/>
      <c r="Z33" s="659">
        <v>0.3</v>
      </c>
      <c r="AA33" s="659"/>
      <c r="AB33" s="659"/>
      <c r="AC33" s="659"/>
      <c r="AD33" s="660">
        <v>18200</v>
      </c>
      <c r="AE33" s="660"/>
      <c r="AF33" s="660"/>
      <c r="AG33" s="660"/>
      <c r="AH33" s="660"/>
      <c r="AI33" s="660"/>
      <c r="AJ33" s="660"/>
      <c r="AK33" s="660"/>
      <c r="AL33" s="624">
        <v>0.2</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99.6</v>
      </c>
      <c r="BH33" s="606"/>
      <c r="BI33" s="606"/>
      <c r="BJ33" s="606"/>
      <c r="BK33" s="606"/>
      <c r="BL33" s="606"/>
      <c r="BM33" s="652">
        <v>98.5</v>
      </c>
      <c r="BN33" s="606"/>
      <c r="BO33" s="606"/>
      <c r="BP33" s="606"/>
      <c r="BQ33" s="669"/>
      <c r="BR33" s="682">
        <v>99.5</v>
      </c>
      <c r="BS33" s="606"/>
      <c r="BT33" s="606"/>
      <c r="BU33" s="606"/>
      <c r="BV33" s="606"/>
      <c r="BW33" s="606"/>
      <c r="BX33" s="652">
        <v>98</v>
      </c>
      <c r="BY33" s="606"/>
      <c r="BZ33" s="606"/>
      <c r="CA33" s="606"/>
      <c r="CB33" s="669"/>
      <c r="CD33" s="618" t="s">
        <v>307</v>
      </c>
      <c r="CE33" s="619"/>
      <c r="CF33" s="619"/>
      <c r="CG33" s="619"/>
      <c r="CH33" s="619"/>
      <c r="CI33" s="619"/>
      <c r="CJ33" s="619"/>
      <c r="CK33" s="619"/>
      <c r="CL33" s="619"/>
      <c r="CM33" s="619"/>
      <c r="CN33" s="619"/>
      <c r="CO33" s="619"/>
      <c r="CP33" s="619"/>
      <c r="CQ33" s="620"/>
      <c r="CR33" s="621">
        <v>12150816</v>
      </c>
      <c r="CS33" s="634"/>
      <c r="CT33" s="634"/>
      <c r="CU33" s="634"/>
      <c r="CV33" s="634"/>
      <c r="CW33" s="634"/>
      <c r="CX33" s="634"/>
      <c r="CY33" s="635"/>
      <c r="CZ33" s="624">
        <v>55.5</v>
      </c>
      <c r="DA33" s="636"/>
      <c r="DB33" s="636"/>
      <c r="DC33" s="637"/>
      <c r="DD33" s="627">
        <v>8452028</v>
      </c>
      <c r="DE33" s="634"/>
      <c r="DF33" s="634"/>
      <c r="DG33" s="634"/>
      <c r="DH33" s="634"/>
      <c r="DI33" s="634"/>
      <c r="DJ33" s="634"/>
      <c r="DK33" s="635"/>
      <c r="DL33" s="627">
        <v>5807951</v>
      </c>
      <c r="DM33" s="634"/>
      <c r="DN33" s="634"/>
      <c r="DO33" s="634"/>
      <c r="DP33" s="634"/>
      <c r="DQ33" s="634"/>
      <c r="DR33" s="634"/>
      <c r="DS33" s="634"/>
      <c r="DT33" s="634"/>
      <c r="DU33" s="634"/>
      <c r="DV33" s="635"/>
      <c r="DW33" s="624">
        <v>48.5</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1262710</v>
      </c>
      <c r="S34" s="622"/>
      <c r="T34" s="622"/>
      <c r="U34" s="622"/>
      <c r="V34" s="622"/>
      <c r="W34" s="622"/>
      <c r="X34" s="622"/>
      <c r="Y34" s="623"/>
      <c r="Z34" s="659">
        <v>5.7</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2468731</v>
      </c>
      <c r="CS34" s="622"/>
      <c r="CT34" s="622"/>
      <c r="CU34" s="622"/>
      <c r="CV34" s="622"/>
      <c r="CW34" s="622"/>
      <c r="CX34" s="622"/>
      <c r="CY34" s="623"/>
      <c r="CZ34" s="624">
        <v>11.3</v>
      </c>
      <c r="DA34" s="636"/>
      <c r="DB34" s="636"/>
      <c r="DC34" s="637"/>
      <c r="DD34" s="627">
        <v>1582798</v>
      </c>
      <c r="DE34" s="622"/>
      <c r="DF34" s="622"/>
      <c r="DG34" s="622"/>
      <c r="DH34" s="622"/>
      <c r="DI34" s="622"/>
      <c r="DJ34" s="622"/>
      <c r="DK34" s="623"/>
      <c r="DL34" s="627">
        <v>1150230</v>
      </c>
      <c r="DM34" s="622"/>
      <c r="DN34" s="622"/>
      <c r="DO34" s="622"/>
      <c r="DP34" s="622"/>
      <c r="DQ34" s="622"/>
      <c r="DR34" s="622"/>
      <c r="DS34" s="622"/>
      <c r="DT34" s="622"/>
      <c r="DU34" s="622"/>
      <c r="DV34" s="623"/>
      <c r="DW34" s="624">
        <v>9.6</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1921073</v>
      </c>
      <c r="S35" s="622"/>
      <c r="T35" s="622"/>
      <c r="U35" s="622"/>
      <c r="V35" s="622"/>
      <c r="W35" s="622"/>
      <c r="X35" s="622"/>
      <c r="Y35" s="623"/>
      <c r="Z35" s="659">
        <v>8.6999999999999993</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120656</v>
      </c>
      <c r="CS35" s="634"/>
      <c r="CT35" s="634"/>
      <c r="CU35" s="634"/>
      <c r="CV35" s="634"/>
      <c r="CW35" s="634"/>
      <c r="CX35" s="634"/>
      <c r="CY35" s="635"/>
      <c r="CZ35" s="624">
        <v>0.6</v>
      </c>
      <c r="DA35" s="636"/>
      <c r="DB35" s="636"/>
      <c r="DC35" s="637"/>
      <c r="DD35" s="627">
        <v>50979</v>
      </c>
      <c r="DE35" s="634"/>
      <c r="DF35" s="634"/>
      <c r="DG35" s="634"/>
      <c r="DH35" s="634"/>
      <c r="DI35" s="634"/>
      <c r="DJ35" s="634"/>
      <c r="DK35" s="635"/>
      <c r="DL35" s="627">
        <v>50881</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163173</v>
      </c>
      <c r="S36" s="622"/>
      <c r="T36" s="622"/>
      <c r="U36" s="622"/>
      <c r="V36" s="622"/>
      <c r="W36" s="622"/>
      <c r="X36" s="622"/>
      <c r="Y36" s="623"/>
      <c r="Z36" s="659">
        <v>0.7</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4632089</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163266</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4790063</v>
      </c>
      <c r="CS36" s="622"/>
      <c r="CT36" s="622"/>
      <c r="CU36" s="622"/>
      <c r="CV36" s="622"/>
      <c r="CW36" s="622"/>
      <c r="CX36" s="622"/>
      <c r="CY36" s="623"/>
      <c r="CZ36" s="624">
        <v>21.9</v>
      </c>
      <c r="DA36" s="636"/>
      <c r="DB36" s="636"/>
      <c r="DC36" s="637"/>
      <c r="DD36" s="627">
        <v>3904541</v>
      </c>
      <c r="DE36" s="622"/>
      <c r="DF36" s="622"/>
      <c r="DG36" s="622"/>
      <c r="DH36" s="622"/>
      <c r="DI36" s="622"/>
      <c r="DJ36" s="622"/>
      <c r="DK36" s="623"/>
      <c r="DL36" s="627">
        <v>3097164</v>
      </c>
      <c r="DM36" s="622"/>
      <c r="DN36" s="622"/>
      <c r="DO36" s="622"/>
      <c r="DP36" s="622"/>
      <c r="DQ36" s="622"/>
      <c r="DR36" s="622"/>
      <c r="DS36" s="622"/>
      <c r="DT36" s="622"/>
      <c r="DU36" s="622"/>
      <c r="DV36" s="623"/>
      <c r="DW36" s="624">
        <v>25.9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491257</v>
      </c>
      <c r="S37" s="622"/>
      <c r="T37" s="622"/>
      <c r="U37" s="622"/>
      <c r="V37" s="622"/>
      <c r="W37" s="622"/>
      <c r="X37" s="622"/>
      <c r="Y37" s="623"/>
      <c r="Z37" s="659">
        <v>2.2000000000000002</v>
      </c>
      <c r="AA37" s="659"/>
      <c r="AB37" s="659"/>
      <c r="AC37" s="659"/>
      <c r="AD37" s="660">
        <v>21</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1466830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114453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1447429</v>
      </c>
      <c r="CS37" s="634"/>
      <c r="CT37" s="634"/>
      <c r="CU37" s="634"/>
      <c r="CV37" s="634"/>
      <c r="CW37" s="634"/>
      <c r="CX37" s="634"/>
      <c r="CY37" s="635"/>
      <c r="CZ37" s="624">
        <v>6.6</v>
      </c>
      <c r="DA37" s="636"/>
      <c r="DB37" s="636"/>
      <c r="DC37" s="637"/>
      <c r="DD37" s="627">
        <v>1408178</v>
      </c>
      <c r="DE37" s="634"/>
      <c r="DF37" s="634"/>
      <c r="DG37" s="634"/>
      <c r="DH37" s="634"/>
      <c r="DI37" s="634"/>
      <c r="DJ37" s="634"/>
      <c r="DK37" s="635"/>
      <c r="DL37" s="627">
        <v>1267741</v>
      </c>
      <c r="DM37" s="634"/>
      <c r="DN37" s="634"/>
      <c r="DO37" s="634"/>
      <c r="DP37" s="634"/>
      <c r="DQ37" s="634"/>
      <c r="DR37" s="634"/>
      <c r="DS37" s="634"/>
      <c r="DT37" s="634"/>
      <c r="DU37" s="634"/>
      <c r="DV37" s="635"/>
      <c r="DW37" s="624">
        <v>10.6</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192842</v>
      </c>
      <c r="S38" s="622"/>
      <c r="T38" s="622"/>
      <c r="U38" s="622"/>
      <c r="V38" s="622"/>
      <c r="W38" s="622"/>
      <c r="X38" s="622"/>
      <c r="Y38" s="623"/>
      <c r="Z38" s="659">
        <v>0.9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1200000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4525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1958204</v>
      </c>
      <c r="CS38" s="622"/>
      <c r="CT38" s="622"/>
      <c r="CU38" s="622"/>
      <c r="CV38" s="622"/>
      <c r="CW38" s="622"/>
      <c r="CX38" s="622"/>
      <c r="CY38" s="623"/>
      <c r="CZ38" s="624">
        <v>8.9</v>
      </c>
      <c r="DA38" s="636"/>
      <c r="DB38" s="636"/>
      <c r="DC38" s="637"/>
      <c r="DD38" s="627">
        <v>1595178</v>
      </c>
      <c r="DE38" s="622"/>
      <c r="DF38" s="622"/>
      <c r="DG38" s="622"/>
      <c r="DH38" s="622"/>
      <c r="DI38" s="622"/>
      <c r="DJ38" s="622"/>
      <c r="DK38" s="623"/>
      <c r="DL38" s="627">
        <v>1509676</v>
      </c>
      <c r="DM38" s="622"/>
      <c r="DN38" s="622"/>
      <c r="DO38" s="622"/>
      <c r="DP38" s="622"/>
      <c r="DQ38" s="622"/>
      <c r="DR38" s="622"/>
      <c r="DS38" s="622"/>
      <c r="DT38" s="622"/>
      <c r="DU38" s="622"/>
      <c r="DV38" s="623"/>
      <c r="DW38" s="624">
        <v>12.6</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23096</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6684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1795487</v>
      </c>
      <c r="CS39" s="634"/>
      <c r="CT39" s="634"/>
      <c r="CU39" s="634"/>
      <c r="CV39" s="634"/>
      <c r="CW39" s="634"/>
      <c r="CX39" s="634"/>
      <c r="CY39" s="635"/>
      <c r="CZ39" s="624">
        <v>8.1999999999999993</v>
      </c>
      <c r="DA39" s="636"/>
      <c r="DB39" s="636"/>
      <c r="DC39" s="637"/>
      <c r="DD39" s="627">
        <v>483708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75042</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7055</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1017675</v>
      </c>
      <c r="CS40" s="622"/>
      <c r="CT40" s="622"/>
      <c r="CU40" s="622"/>
      <c r="CV40" s="622"/>
      <c r="CW40" s="622"/>
      <c r="CX40" s="622"/>
      <c r="CY40" s="623"/>
      <c r="CZ40" s="624">
        <v>4.5999999999999996</v>
      </c>
      <c r="DA40" s="636"/>
      <c r="DB40" s="636"/>
      <c r="DC40" s="637"/>
      <c r="DD40" s="627">
        <v>834824</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22131782</v>
      </c>
      <c r="S41" s="646"/>
      <c r="T41" s="646"/>
      <c r="U41" s="646"/>
      <c r="V41" s="646"/>
      <c r="W41" s="646"/>
      <c r="X41" s="646"/>
      <c r="Y41" s="649"/>
      <c r="Z41" s="650">
        <v>100</v>
      </c>
      <c r="AA41" s="650"/>
      <c r="AB41" s="650"/>
      <c r="AC41" s="650"/>
      <c r="AD41" s="651">
        <v>11902535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383680</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1551428</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416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722552</v>
      </c>
      <c r="CS42" s="634"/>
      <c r="CT42" s="634"/>
      <c r="CU42" s="634"/>
      <c r="CV42" s="634"/>
      <c r="CW42" s="634"/>
      <c r="CX42" s="634"/>
      <c r="CY42" s="635"/>
      <c r="CZ42" s="624">
        <v>3.3</v>
      </c>
      <c r="DA42" s="636"/>
      <c r="DB42" s="636"/>
      <c r="DC42" s="637"/>
      <c r="DD42" s="627">
        <v>93605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67778</v>
      </c>
      <c r="CS43" s="634"/>
      <c r="CT43" s="634"/>
      <c r="CU43" s="634"/>
      <c r="CV43" s="634"/>
      <c r="CW43" s="634"/>
      <c r="CX43" s="634"/>
      <c r="CY43" s="635"/>
      <c r="CZ43" s="624">
        <v>0.3</v>
      </c>
      <c r="DA43" s="636"/>
      <c r="DB43" s="636"/>
      <c r="DC43" s="637"/>
      <c r="DD43" s="627">
        <v>64930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722552</v>
      </c>
      <c r="CS44" s="622"/>
      <c r="CT44" s="622"/>
      <c r="CU44" s="622"/>
      <c r="CV44" s="622"/>
      <c r="CW44" s="622"/>
      <c r="CX44" s="622"/>
      <c r="CY44" s="623"/>
      <c r="CZ44" s="624">
        <v>3.3</v>
      </c>
      <c r="DA44" s="625"/>
      <c r="DB44" s="625"/>
      <c r="DC44" s="626"/>
      <c r="DD44" s="627">
        <v>93605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209178</v>
      </c>
      <c r="CS45" s="634"/>
      <c r="CT45" s="634"/>
      <c r="CU45" s="634"/>
      <c r="CV45" s="634"/>
      <c r="CW45" s="634"/>
      <c r="CX45" s="634"/>
      <c r="CY45" s="635"/>
      <c r="CZ45" s="624">
        <v>1</v>
      </c>
      <c r="DA45" s="636"/>
      <c r="DB45" s="636"/>
      <c r="DC45" s="637"/>
      <c r="DD45" s="627">
        <v>5251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507538</v>
      </c>
      <c r="CS46" s="622"/>
      <c r="CT46" s="622"/>
      <c r="CU46" s="622"/>
      <c r="CV46" s="622"/>
      <c r="CW46" s="622"/>
      <c r="CX46" s="622"/>
      <c r="CY46" s="623"/>
      <c r="CZ46" s="624">
        <v>2.2999999999999998</v>
      </c>
      <c r="DA46" s="625"/>
      <c r="DB46" s="625"/>
      <c r="DC46" s="626"/>
      <c r="DD46" s="627">
        <v>87806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21885729</v>
      </c>
      <c r="CS49" s="606"/>
      <c r="CT49" s="606"/>
      <c r="CU49" s="606"/>
      <c r="CV49" s="606"/>
      <c r="CW49" s="606"/>
      <c r="CX49" s="606"/>
      <c r="CY49" s="607"/>
      <c r="CZ49" s="608">
        <v>100</v>
      </c>
      <c r="DA49" s="609"/>
      <c r="DB49" s="609"/>
      <c r="DC49" s="610"/>
      <c r="DD49" s="611">
        <v>14253635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OicK75A9a/rfv+TymvcFOX9MgpPA9YZ7zFhkRtfz9U6smon/g0b/ata8ztuApThoewGg1bVBvMSvJyqlOtwuSQ==" saltValue="LBZn5/84HODIZLpcGEfnb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22046</v>
      </c>
      <c r="R7" s="1103"/>
      <c r="S7" s="1103"/>
      <c r="T7" s="1103"/>
      <c r="U7" s="1103"/>
      <c r="V7" s="1103">
        <v>21800</v>
      </c>
      <c r="W7" s="1103"/>
      <c r="X7" s="1103"/>
      <c r="Y7" s="1103"/>
      <c r="Z7" s="1103"/>
      <c r="AA7" s="1103">
        <v>246</v>
      </c>
      <c r="AB7" s="1103"/>
      <c r="AC7" s="1103"/>
      <c r="AD7" s="1103"/>
      <c r="AE7" s="1104"/>
      <c r="AF7" s="1105">
        <v>210</v>
      </c>
      <c r="AG7" s="1106"/>
      <c r="AH7" s="1106"/>
      <c r="AI7" s="1106"/>
      <c r="AJ7" s="1107"/>
      <c r="AK7" s="1108">
        <v>1935</v>
      </c>
      <c r="AL7" s="1109"/>
      <c r="AM7" s="1109"/>
      <c r="AN7" s="1109"/>
      <c r="AO7" s="1109"/>
      <c r="AP7" s="1109">
        <v>20483</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563</v>
      </c>
      <c r="BT7" s="1100"/>
      <c r="BU7" s="1100"/>
      <c r="BV7" s="1100"/>
      <c r="BW7" s="1100"/>
      <c r="BX7" s="1100"/>
      <c r="BY7" s="1100"/>
      <c r="BZ7" s="1100"/>
      <c r="CA7" s="1100"/>
      <c r="CB7" s="1100"/>
      <c r="CC7" s="1100"/>
      <c r="CD7" s="1100"/>
      <c r="CE7" s="1100"/>
      <c r="CF7" s="1100"/>
      <c r="CG7" s="1112"/>
      <c r="CH7" s="1096">
        <v>9</v>
      </c>
      <c r="CI7" s="1097"/>
      <c r="CJ7" s="1097"/>
      <c r="CK7" s="1097"/>
      <c r="CL7" s="1098"/>
      <c r="CM7" s="1096">
        <v>209</v>
      </c>
      <c r="CN7" s="1097"/>
      <c r="CO7" s="1097"/>
      <c r="CP7" s="1097"/>
      <c r="CQ7" s="1098"/>
      <c r="CR7" s="1096">
        <v>30</v>
      </c>
      <c r="CS7" s="1097"/>
      <c r="CT7" s="1097"/>
      <c r="CU7" s="1097"/>
      <c r="CV7" s="1098"/>
      <c r="CW7" s="1096">
        <v>64</v>
      </c>
      <c r="CX7" s="1097"/>
      <c r="CY7" s="1097"/>
      <c r="CZ7" s="1097"/>
      <c r="DA7" s="1098"/>
      <c r="DB7" s="1096" t="s">
        <v>566</v>
      </c>
      <c r="DC7" s="1097"/>
      <c r="DD7" s="1097"/>
      <c r="DE7" s="1097"/>
      <c r="DF7" s="1098"/>
      <c r="DG7" s="1096" t="s">
        <v>566</v>
      </c>
      <c r="DH7" s="1097"/>
      <c r="DI7" s="1097"/>
      <c r="DJ7" s="1097"/>
      <c r="DK7" s="1098"/>
      <c r="DL7" s="1096" t="s">
        <v>566</v>
      </c>
      <c r="DM7" s="1097"/>
      <c r="DN7" s="1097"/>
      <c r="DO7" s="1097"/>
      <c r="DP7" s="1098"/>
      <c r="DQ7" s="1096" t="s">
        <v>566</v>
      </c>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305</v>
      </c>
      <c r="R8" s="1039"/>
      <c r="S8" s="1039"/>
      <c r="T8" s="1039"/>
      <c r="U8" s="1039"/>
      <c r="V8" s="1039">
        <v>305</v>
      </c>
      <c r="W8" s="1039"/>
      <c r="X8" s="1039"/>
      <c r="Y8" s="1039"/>
      <c r="Z8" s="1039"/>
      <c r="AA8" s="1039" t="s">
        <v>566</v>
      </c>
      <c r="AB8" s="1039"/>
      <c r="AC8" s="1039"/>
      <c r="AD8" s="1039"/>
      <c r="AE8" s="1040"/>
      <c r="AF8" s="1035" t="s">
        <v>122</v>
      </c>
      <c r="AG8" s="1036"/>
      <c r="AH8" s="1036"/>
      <c r="AI8" s="1036"/>
      <c r="AJ8" s="1037"/>
      <c r="AK8" s="1080">
        <v>164</v>
      </c>
      <c r="AL8" s="1081"/>
      <c r="AM8" s="1081"/>
      <c r="AN8" s="1081"/>
      <c r="AO8" s="1081"/>
      <c r="AP8" s="1081" t="s">
        <v>566</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564</v>
      </c>
      <c r="BT8" s="993"/>
      <c r="BU8" s="993"/>
      <c r="BV8" s="993"/>
      <c r="BW8" s="993"/>
      <c r="BX8" s="993"/>
      <c r="BY8" s="993"/>
      <c r="BZ8" s="993"/>
      <c r="CA8" s="993"/>
      <c r="CB8" s="993"/>
      <c r="CC8" s="993"/>
      <c r="CD8" s="993"/>
      <c r="CE8" s="993"/>
      <c r="CF8" s="993"/>
      <c r="CG8" s="1014"/>
      <c r="CH8" s="989">
        <v>1</v>
      </c>
      <c r="CI8" s="990"/>
      <c r="CJ8" s="990"/>
      <c r="CK8" s="990"/>
      <c r="CL8" s="991"/>
      <c r="CM8" s="989">
        <v>238</v>
      </c>
      <c r="CN8" s="990"/>
      <c r="CO8" s="990"/>
      <c r="CP8" s="990"/>
      <c r="CQ8" s="991"/>
      <c r="CR8" s="989">
        <v>155</v>
      </c>
      <c r="CS8" s="990"/>
      <c r="CT8" s="990"/>
      <c r="CU8" s="990"/>
      <c r="CV8" s="991"/>
      <c r="CW8" s="989">
        <v>8</v>
      </c>
      <c r="CX8" s="990"/>
      <c r="CY8" s="990"/>
      <c r="CZ8" s="990"/>
      <c r="DA8" s="991"/>
      <c r="DB8" s="989" t="s">
        <v>566</v>
      </c>
      <c r="DC8" s="990"/>
      <c r="DD8" s="990"/>
      <c r="DE8" s="990"/>
      <c r="DF8" s="991"/>
      <c r="DG8" s="989" t="s">
        <v>566</v>
      </c>
      <c r="DH8" s="990"/>
      <c r="DI8" s="990"/>
      <c r="DJ8" s="990"/>
      <c r="DK8" s="991"/>
      <c r="DL8" s="989" t="s">
        <v>566</v>
      </c>
      <c r="DM8" s="990"/>
      <c r="DN8" s="990"/>
      <c r="DO8" s="990"/>
      <c r="DP8" s="991"/>
      <c r="DQ8" s="989" t="s">
        <v>566</v>
      </c>
      <c r="DR8" s="990"/>
      <c r="DS8" s="990"/>
      <c r="DT8" s="990"/>
      <c r="DU8" s="991"/>
      <c r="DV8" s="992"/>
      <c r="DW8" s="993"/>
      <c r="DX8" s="993"/>
      <c r="DY8" s="993"/>
      <c r="DZ8" s="994"/>
      <c r="EA8" s="234"/>
    </row>
    <row r="9" spans="1:131" s="235" customFormat="1" ht="26.25" customHeight="1" x14ac:dyDescent="0.15">
      <c r="A9" s="238">
        <v>3</v>
      </c>
      <c r="B9" s="1030" t="s">
        <v>376</v>
      </c>
      <c r="C9" s="1031"/>
      <c r="D9" s="1031"/>
      <c r="E9" s="1031"/>
      <c r="F9" s="1031"/>
      <c r="G9" s="1031"/>
      <c r="H9" s="1031"/>
      <c r="I9" s="1031"/>
      <c r="J9" s="1031"/>
      <c r="K9" s="1031"/>
      <c r="L9" s="1031"/>
      <c r="M9" s="1031"/>
      <c r="N9" s="1031"/>
      <c r="O9" s="1031"/>
      <c r="P9" s="1032"/>
      <c r="Q9" s="1038">
        <v>4</v>
      </c>
      <c r="R9" s="1039"/>
      <c r="S9" s="1039"/>
      <c r="T9" s="1039"/>
      <c r="U9" s="1039"/>
      <c r="V9" s="1039">
        <v>4</v>
      </c>
      <c r="W9" s="1039"/>
      <c r="X9" s="1039"/>
      <c r="Y9" s="1039"/>
      <c r="Z9" s="1039"/>
      <c r="AA9" s="1039" t="s">
        <v>566</v>
      </c>
      <c r="AB9" s="1039"/>
      <c r="AC9" s="1039"/>
      <c r="AD9" s="1039"/>
      <c r="AE9" s="1040"/>
      <c r="AF9" s="1035" t="s">
        <v>122</v>
      </c>
      <c r="AG9" s="1036"/>
      <c r="AH9" s="1036"/>
      <c r="AI9" s="1036"/>
      <c r="AJ9" s="1037"/>
      <c r="AK9" s="1080">
        <v>2</v>
      </c>
      <c r="AL9" s="1081"/>
      <c r="AM9" s="1081"/>
      <c r="AN9" s="1081"/>
      <c r="AO9" s="1081"/>
      <c r="AP9" s="1081" t="s">
        <v>566</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565</v>
      </c>
      <c r="BT9" s="993"/>
      <c r="BU9" s="993"/>
      <c r="BV9" s="993"/>
      <c r="BW9" s="993"/>
      <c r="BX9" s="993"/>
      <c r="BY9" s="993"/>
      <c r="BZ9" s="993"/>
      <c r="CA9" s="993"/>
      <c r="CB9" s="993"/>
      <c r="CC9" s="993"/>
      <c r="CD9" s="993"/>
      <c r="CE9" s="993"/>
      <c r="CF9" s="993"/>
      <c r="CG9" s="1014"/>
      <c r="CH9" s="989" t="s">
        <v>566</v>
      </c>
      <c r="CI9" s="990"/>
      <c r="CJ9" s="990"/>
      <c r="CK9" s="990"/>
      <c r="CL9" s="991"/>
      <c r="CM9" s="989">
        <v>523</v>
      </c>
      <c r="CN9" s="990"/>
      <c r="CO9" s="990"/>
      <c r="CP9" s="990"/>
      <c r="CQ9" s="991"/>
      <c r="CR9" s="989">
        <v>566</v>
      </c>
      <c r="CS9" s="990"/>
      <c r="CT9" s="990"/>
      <c r="CU9" s="990"/>
      <c r="CV9" s="991"/>
      <c r="CW9" s="989">
        <v>88</v>
      </c>
      <c r="CX9" s="990"/>
      <c r="CY9" s="990"/>
      <c r="CZ9" s="990"/>
      <c r="DA9" s="991"/>
      <c r="DB9" s="989" t="s">
        <v>566</v>
      </c>
      <c r="DC9" s="990"/>
      <c r="DD9" s="990"/>
      <c r="DE9" s="990"/>
      <c r="DF9" s="991"/>
      <c r="DG9" s="989" t="s">
        <v>566</v>
      </c>
      <c r="DH9" s="990"/>
      <c r="DI9" s="990"/>
      <c r="DJ9" s="990"/>
      <c r="DK9" s="991"/>
      <c r="DL9" s="989" t="s">
        <v>566</v>
      </c>
      <c r="DM9" s="990"/>
      <c r="DN9" s="990"/>
      <c r="DO9" s="990"/>
      <c r="DP9" s="991"/>
      <c r="DQ9" s="989" t="s">
        <v>566</v>
      </c>
      <c r="DR9" s="990"/>
      <c r="DS9" s="990"/>
      <c r="DT9" s="990"/>
      <c r="DU9" s="991"/>
      <c r="DV9" s="992"/>
      <c r="DW9" s="993"/>
      <c r="DX9" s="993"/>
      <c r="DY9" s="993"/>
      <c r="DZ9" s="994"/>
      <c r="EA9" s="234"/>
    </row>
    <row r="10" spans="1:131" s="235" customFormat="1" ht="26.25" customHeight="1" x14ac:dyDescent="0.15">
      <c r="A10" s="238">
        <v>4</v>
      </c>
      <c r="B10" s="1030" t="s">
        <v>377</v>
      </c>
      <c r="C10" s="1031"/>
      <c r="D10" s="1031"/>
      <c r="E10" s="1031"/>
      <c r="F10" s="1031"/>
      <c r="G10" s="1031"/>
      <c r="H10" s="1031"/>
      <c r="I10" s="1031"/>
      <c r="J10" s="1031"/>
      <c r="K10" s="1031"/>
      <c r="L10" s="1031"/>
      <c r="M10" s="1031"/>
      <c r="N10" s="1031"/>
      <c r="O10" s="1031"/>
      <c r="P10" s="1032"/>
      <c r="Q10" s="1038">
        <v>21</v>
      </c>
      <c r="R10" s="1039"/>
      <c r="S10" s="1039"/>
      <c r="T10" s="1039"/>
      <c r="U10" s="1039"/>
      <c r="V10" s="1039">
        <v>21</v>
      </c>
      <c r="W10" s="1039"/>
      <c r="X10" s="1039"/>
      <c r="Y10" s="1039"/>
      <c r="Z10" s="1039"/>
      <c r="AA10" s="1039" t="s">
        <v>566</v>
      </c>
      <c r="AB10" s="1039"/>
      <c r="AC10" s="1039"/>
      <c r="AD10" s="1039"/>
      <c r="AE10" s="1040"/>
      <c r="AF10" s="1035" t="s">
        <v>122</v>
      </c>
      <c r="AG10" s="1036"/>
      <c r="AH10" s="1036"/>
      <c r="AI10" s="1036"/>
      <c r="AJ10" s="1037"/>
      <c r="AK10" s="1080">
        <v>5</v>
      </c>
      <c r="AL10" s="1081"/>
      <c r="AM10" s="1081"/>
      <c r="AN10" s="1081"/>
      <c r="AO10" s="1081"/>
      <c r="AP10" s="1081" t="s">
        <v>566</v>
      </c>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379</v>
      </c>
      <c r="B23" s="937" t="s">
        <v>380</v>
      </c>
      <c r="C23" s="938"/>
      <c r="D23" s="938"/>
      <c r="E23" s="938"/>
      <c r="F23" s="938"/>
      <c r="G23" s="938"/>
      <c r="H23" s="938"/>
      <c r="I23" s="938"/>
      <c r="J23" s="938"/>
      <c r="K23" s="938"/>
      <c r="L23" s="938"/>
      <c r="M23" s="938"/>
      <c r="N23" s="938"/>
      <c r="O23" s="938"/>
      <c r="P23" s="948"/>
      <c r="Q23" s="1067">
        <v>22132</v>
      </c>
      <c r="R23" s="1061"/>
      <c r="S23" s="1061"/>
      <c r="T23" s="1061"/>
      <c r="U23" s="1061"/>
      <c r="V23" s="1061">
        <v>21886</v>
      </c>
      <c r="W23" s="1061"/>
      <c r="X23" s="1061"/>
      <c r="Y23" s="1061"/>
      <c r="Z23" s="1061"/>
      <c r="AA23" s="1061">
        <v>246</v>
      </c>
      <c r="AB23" s="1061"/>
      <c r="AC23" s="1061"/>
      <c r="AD23" s="1061"/>
      <c r="AE23" s="1068"/>
      <c r="AF23" s="1069">
        <v>210</v>
      </c>
      <c r="AG23" s="1061"/>
      <c r="AH23" s="1061"/>
      <c r="AI23" s="1061"/>
      <c r="AJ23" s="1070"/>
      <c r="AK23" s="1071"/>
      <c r="AL23" s="1072"/>
      <c r="AM23" s="1072"/>
      <c r="AN23" s="1072"/>
      <c r="AO23" s="1072"/>
      <c r="AP23" s="1061">
        <v>20483</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391</v>
      </c>
      <c r="C28" s="1048"/>
      <c r="D28" s="1048"/>
      <c r="E28" s="1048"/>
      <c r="F28" s="1048"/>
      <c r="G28" s="1048"/>
      <c r="H28" s="1048"/>
      <c r="I28" s="1048"/>
      <c r="J28" s="1048"/>
      <c r="K28" s="1048"/>
      <c r="L28" s="1048"/>
      <c r="M28" s="1048"/>
      <c r="N28" s="1048"/>
      <c r="O28" s="1048"/>
      <c r="P28" s="1049"/>
      <c r="Q28" s="1050">
        <v>4140</v>
      </c>
      <c r="R28" s="1051"/>
      <c r="S28" s="1051"/>
      <c r="T28" s="1051"/>
      <c r="U28" s="1051"/>
      <c r="V28" s="1051">
        <v>3977</v>
      </c>
      <c r="W28" s="1051"/>
      <c r="X28" s="1051"/>
      <c r="Y28" s="1051"/>
      <c r="Z28" s="1051"/>
      <c r="AA28" s="1051">
        <v>163</v>
      </c>
      <c r="AB28" s="1051"/>
      <c r="AC28" s="1051"/>
      <c r="AD28" s="1051"/>
      <c r="AE28" s="1052"/>
      <c r="AF28" s="1053">
        <v>163</v>
      </c>
      <c r="AG28" s="1051"/>
      <c r="AH28" s="1051"/>
      <c r="AI28" s="1051"/>
      <c r="AJ28" s="1054"/>
      <c r="AK28" s="1042">
        <v>384</v>
      </c>
      <c r="AL28" s="1043"/>
      <c r="AM28" s="1043"/>
      <c r="AN28" s="1043"/>
      <c r="AO28" s="1043"/>
      <c r="AP28" s="1043" t="s">
        <v>566</v>
      </c>
      <c r="AQ28" s="1043"/>
      <c r="AR28" s="1043"/>
      <c r="AS28" s="1043"/>
      <c r="AT28" s="1043"/>
      <c r="AU28" s="1043" t="s">
        <v>566</v>
      </c>
      <c r="AV28" s="1043"/>
      <c r="AW28" s="1043"/>
      <c r="AX28" s="1043"/>
      <c r="AY28" s="1043"/>
      <c r="AZ28" s="1044" t="s">
        <v>566</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392</v>
      </c>
      <c r="C29" s="1031"/>
      <c r="D29" s="1031"/>
      <c r="E29" s="1031"/>
      <c r="F29" s="1031"/>
      <c r="G29" s="1031"/>
      <c r="H29" s="1031"/>
      <c r="I29" s="1031"/>
      <c r="J29" s="1031"/>
      <c r="K29" s="1031"/>
      <c r="L29" s="1031"/>
      <c r="M29" s="1031"/>
      <c r="N29" s="1031"/>
      <c r="O29" s="1031"/>
      <c r="P29" s="1032"/>
      <c r="Q29" s="1038">
        <v>444</v>
      </c>
      <c r="R29" s="1039"/>
      <c r="S29" s="1039"/>
      <c r="T29" s="1039"/>
      <c r="U29" s="1039"/>
      <c r="V29" s="1039">
        <v>444</v>
      </c>
      <c r="W29" s="1039"/>
      <c r="X29" s="1039"/>
      <c r="Y29" s="1039"/>
      <c r="Z29" s="1039"/>
      <c r="AA29" s="1039" t="s">
        <v>566</v>
      </c>
      <c r="AB29" s="1039"/>
      <c r="AC29" s="1039"/>
      <c r="AD29" s="1039"/>
      <c r="AE29" s="1040"/>
      <c r="AF29" s="1035" t="s">
        <v>122</v>
      </c>
      <c r="AG29" s="1036"/>
      <c r="AH29" s="1036"/>
      <c r="AI29" s="1036"/>
      <c r="AJ29" s="1037"/>
      <c r="AK29" s="980">
        <v>23</v>
      </c>
      <c r="AL29" s="971"/>
      <c r="AM29" s="971"/>
      <c r="AN29" s="971"/>
      <c r="AO29" s="971"/>
      <c r="AP29" s="971" t="s">
        <v>566</v>
      </c>
      <c r="AQ29" s="971"/>
      <c r="AR29" s="971"/>
      <c r="AS29" s="971"/>
      <c r="AT29" s="971"/>
      <c r="AU29" s="971" t="s">
        <v>566</v>
      </c>
      <c r="AV29" s="971"/>
      <c r="AW29" s="971"/>
      <c r="AX29" s="971"/>
      <c r="AY29" s="971"/>
      <c r="AZ29" s="1041" t="s">
        <v>566</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393</v>
      </c>
      <c r="C30" s="1031"/>
      <c r="D30" s="1031"/>
      <c r="E30" s="1031"/>
      <c r="F30" s="1031"/>
      <c r="G30" s="1031"/>
      <c r="H30" s="1031"/>
      <c r="I30" s="1031"/>
      <c r="J30" s="1031"/>
      <c r="K30" s="1031"/>
      <c r="L30" s="1031"/>
      <c r="M30" s="1031"/>
      <c r="N30" s="1031"/>
      <c r="O30" s="1031"/>
      <c r="P30" s="1032"/>
      <c r="Q30" s="1038">
        <v>4917</v>
      </c>
      <c r="R30" s="1039"/>
      <c r="S30" s="1039"/>
      <c r="T30" s="1039"/>
      <c r="U30" s="1039"/>
      <c r="V30" s="1039">
        <v>4834</v>
      </c>
      <c r="W30" s="1039"/>
      <c r="X30" s="1039"/>
      <c r="Y30" s="1039"/>
      <c r="Z30" s="1039"/>
      <c r="AA30" s="1039">
        <v>83</v>
      </c>
      <c r="AB30" s="1039"/>
      <c r="AC30" s="1039"/>
      <c r="AD30" s="1039"/>
      <c r="AE30" s="1040"/>
      <c r="AF30" s="1035">
        <v>83</v>
      </c>
      <c r="AG30" s="1036"/>
      <c r="AH30" s="1036"/>
      <c r="AI30" s="1036"/>
      <c r="AJ30" s="1037"/>
      <c r="AK30" s="980">
        <v>754</v>
      </c>
      <c r="AL30" s="971"/>
      <c r="AM30" s="971"/>
      <c r="AN30" s="971"/>
      <c r="AO30" s="971"/>
      <c r="AP30" s="971" t="s">
        <v>566</v>
      </c>
      <c r="AQ30" s="971"/>
      <c r="AR30" s="971"/>
      <c r="AS30" s="971"/>
      <c r="AT30" s="971"/>
      <c r="AU30" s="971" t="s">
        <v>566</v>
      </c>
      <c r="AV30" s="971"/>
      <c r="AW30" s="971"/>
      <c r="AX30" s="971"/>
      <c r="AY30" s="971"/>
      <c r="AZ30" s="1041" t="s">
        <v>566</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394</v>
      </c>
      <c r="C31" s="1031"/>
      <c r="D31" s="1031"/>
      <c r="E31" s="1031"/>
      <c r="F31" s="1031"/>
      <c r="G31" s="1031"/>
      <c r="H31" s="1031"/>
      <c r="I31" s="1031"/>
      <c r="J31" s="1031"/>
      <c r="K31" s="1031"/>
      <c r="L31" s="1031"/>
      <c r="M31" s="1031"/>
      <c r="N31" s="1031"/>
      <c r="O31" s="1031"/>
      <c r="P31" s="1032"/>
      <c r="Q31" s="1038">
        <v>688</v>
      </c>
      <c r="R31" s="1039"/>
      <c r="S31" s="1039"/>
      <c r="T31" s="1039"/>
      <c r="U31" s="1039"/>
      <c r="V31" s="1039">
        <v>670</v>
      </c>
      <c r="W31" s="1039"/>
      <c r="X31" s="1039"/>
      <c r="Y31" s="1039"/>
      <c r="Z31" s="1039"/>
      <c r="AA31" s="1039">
        <v>18</v>
      </c>
      <c r="AB31" s="1039"/>
      <c r="AC31" s="1039"/>
      <c r="AD31" s="1039"/>
      <c r="AE31" s="1040"/>
      <c r="AF31" s="1035">
        <v>18</v>
      </c>
      <c r="AG31" s="1036"/>
      <c r="AH31" s="1036"/>
      <c r="AI31" s="1036"/>
      <c r="AJ31" s="1037"/>
      <c r="AK31" s="980">
        <v>197</v>
      </c>
      <c r="AL31" s="971"/>
      <c r="AM31" s="971"/>
      <c r="AN31" s="971"/>
      <c r="AO31" s="971"/>
      <c r="AP31" s="971" t="s">
        <v>566</v>
      </c>
      <c r="AQ31" s="971"/>
      <c r="AR31" s="971"/>
      <c r="AS31" s="971"/>
      <c r="AT31" s="971"/>
      <c r="AU31" s="971" t="s">
        <v>566</v>
      </c>
      <c r="AV31" s="971"/>
      <c r="AW31" s="971"/>
      <c r="AX31" s="971"/>
      <c r="AY31" s="971"/>
      <c r="AZ31" s="1041" t="s">
        <v>566</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395</v>
      </c>
      <c r="C32" s="1031"/>
      <c r="D32" s="1031"/>
      <c r="E32" s="1031"/>
      <c r="F32" s="1031"/>
      <c r="G32" s="1031"/>
      <c r="H32" s="1031"/>
      <c r="I32" s="1031"/>
      <c r="J32" s="1031"/>
      <c r="K32" s="1031"/>
      <c r="L32" s="1031"/>
      <c r="M32" s="1031"/>
      <c r="N32" s="1031"/>
      <c r="O32" s="1031"/>
      <c r="P32" s="1032"/>
      <c r="Q32" s="1038">
        <v>8699</v>
      </c>
      <c r="R32" s="1039"/>
      <c r="S32" s="1039"/>
      <c r="T32" s="1039"/>
      <c r="U32" s="1039"/>
      <c r="V32" s="1039">
        <v>8855</v>
      </c>
      <c r="W32" s="1039"/>
      <c r="X32" s="1039"/>
      <c r="Y32" s="1039"/>
      <c r="Z32" s="1039"/>
      <c r="AA32" s="1039">
        <v>-156</v>
      </c>
      <c r="AB32" s="1039"/>
      <c r="AC32" s="1039"/>
      <c r="AD32" s="1039"/>
      <c r="AE32" s="1040"/>
      <c r="AF32" s="1035">
        <v>2200</v>
      </c>
      <c r="AG32" s="1036"/>
      <c r="AH32" s="1036"/>
      <c r="AI32" s="1036"/>
      <c r="AJ32" s="1037"/>
      <c r="AK32" s="980">
        <v>1200</v>
      </c>
      <c r="AL32" s="971"/>
      <c r="AM32" s="971"/>
      <c r="AN32" s="971"/>
      <c r="AO32" s="971"/>
      <c r="AP32" s="971">
        <v>7670</v>
      </c>
      <c r="AQ32" s="971"/>
      <c r="AR32" s="971"/>
      <c r="AS32" s="971"/>
      <c r="AT32" s="971"/>
      <c r="AU32" s="971">
        <v>4804</v>
      </c>
      <c r="AV32" s="971"/>
      <c r="AW32" s="971"/>
      <c r="AX32" s="971"/>
      <c r="AY32" s="971"/>
      <c r="AZ32" s="1041" t="s">
        <v>566</v>
      </c>
      <c r="BA32" s="1041"/>
      <c r="BB32" s="1041"/>
      <c r="BC32" s="1041"/>
      <c r="BD32" s="1041"/>
      <c r="BE32" s="972" t="s">
        <v>396</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397</v>
      </c>
      <c r="C33" s="1031"/>
      <c r="D33" s="1031"/>
      <c r="E33" s="1031"/>
      <c r="F33" s="1031"/>
      <c r="G33" s="1031"/>
      <c r="H33" s="1031"/>
      <c r="I33" s="1031"/>
      <c r="J33" s="1031"/>
      <c r="K33" s="1031"/>
      <c r="L33" s="1031"/>
      <c r="M33" s="1031"/>
      <c r="N33" s="1031"/>
      <c r="O33" s="1031"/>
      <c r="P33" s="1032"/>
      <c r="Q33" s="1038">
        <v>1069</v>
      </c>
      <c r="R33" s="1039"/>
      <c r="S33" s="1039"/>
      <c r="T33" s="1039"/>
      <c r="U33" s="1039"/>
      <c r="V33" s="1039">
        <v>1115</v>
      </c>
      <c r="W33" s="1039"/>
      <c r="X33" s="1039"/>
      <c r="Y33" s="1039"/>
      <c r="Z33" s="1039"/>
      <c r="AA33" s="1039">
        <v>-46</v>
      </c>
      <c r="AB33" s="1039"/>
      <c r="AC33" s="1039"/>
      <c r="AD33" s="1039"/>
      <c r="AE33" s="1040"/>
      <c r="AF33" s="1035">
        <v>844</v>
      </c>
      <c r="AG33" s="1036"/>
      <c r="AH33" s="1036"/>
      <c r="AI33" s="1036"/>
      <c r="AJ33" s="1037"/>
      <c r="AK33" s="980">
        <v>7</v>
      </c>
      <c r="AL33" s="971"/>
      <c r="AM33" s="971"/>
      <c r="AN33" s="971"/>
      <c r="AO33" s="971"/>
      <c r="AP33" s="971">
        <v>1191</v>
      </c>
      <c r="AQ33" s="971"/>
      <c r="AR33" s="971"/>
      <c r="AS33" s="971"/>
      <c r="AT33" s="971"/>
      <c r="AU33" s="971">
        <v>10</v>
      </c>
      <c r="AV33" s="971"/>
      <c r="AW33" s="971"/>
      <c r="AX33" s="971"/>
      <c r="AY33" s="971"/>
      <c r="AZ33" s="1041" t="s">
        <v>566</v>
      </c>
      <c r="BA33" s="1041"/>
      <c r="BB33" s="1041"/>
      <c r="BC33" s="1041"/>
      <c r="BD33" s="1041"/>
      <c r="BE33" s="972" t="s">
        <v>396</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398</v>
      </c>
      <c r="C34" s="1031"/>
      <c r="D34" s="1031"/>
      <c r="E34" s="1031"/>
      <c r="F34" s="1031"/>
      <c r="G34" s="1031"/>
      <c r="H34" s="1031"/>
      <c r="I34" s="1031"/>
      <c r="J34" s="1031"/>
      <c r="K34" s="1031"/>
      <c r="L34" s="1031"/>
      <c r="M34" s="1031"/>
      <c r="N34" s="1031"/>
      <c r="O34" s="1031"/>
      <c r="P34" s="1032"/>
      <c r="Q34" s="1038">
        <v>1833</v>
      </c>
      <c r="R34" s="1039"/>
      <c r="S34" s="1039"/>
      <c r="T34" s="1039"/>
      <c r="U34" s="1039"/>
      <c r="V34" s="1039">
        <v>1833</v>
      </c>
      <c r="W34" s="1039"/>
      <c r="X34" s="1039"/>
      <c r="Y34" s="1039"/>
      <c r="Z34" s="1039"/>
      <c r="AA34" s="1039" t="s">
        <v>566</v>
      </c>
      <c r="AB34" s="1039"/>
      <c r="AC34" s="1039"/>
      <c r="AD34" s="1039"/>
      <c r="AE34" s="1040"/>
      <c r="AF34" s="1035">
        <v>359</v>
      </c>
      <c r="AG34" s="1036"/>
      <c r="AH34" s="1036"/>
      <c r="AI34" s="1036"/>
      <c r="AJ34" s="1037"/>
      <c r="AK34" s="980">
        <v>1480</v>
      </c>
      <c r="AL34" s="971"/>
      <c r="AM34" s="971"/>
      <c r="AN34" s="971"/>
      <c r="AO34" s="971"/>
      <c r="AP34" s="971">
        <v>11553</v>
      </c>
      <c r="AQ34" s="971"/>
      <c r="AR34" s="971"/>
      <c r="AS34" s="971"/>
      <c r="AT34" s="971"/>
      <c r="AU34" s="971">
        <v>8653</v>
      </c>
      <c r="AV34" s="971"/>
      <c r="AW34" s="971"/>
      <c r="AX34" s="971"/>
      <c r="AY34" s="971"/>
      <c r="AZ34" s="1041" t="s">
        <v>566</v>
      </c>
      <c r="BA34" s="1041"/>
      <c r="BB34" s="1041"/>
      <c r="BC34" s="1041"/>
      <c r="BD34" s="1041"/>
      <c r="BE34" s="972" t="s">
        <v>396</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t="s">
        <v>399</v>
      </c>
      <c r="C35" s="1031"/>
      <c r="D35" s="1031"/>
      <c r="E35" s="1031"/>
      <c r="F35" s="1031"/>
      <c r="G35" s="1031"/>
      <c r="H35" s="1031"/>
      <c r="I35" s="1031"/>
      <c r="J35" s="1031"/>
      <c r="K35" s="1031"/>
      <c r="L35" s="1031"/>
      <c r="M35" s="1031"/>
      <c r="N35" s="1031"/>
      <c r="O35" s="1031"/>
      <c r="P35" s="1032"/>
      <c r="Q35" s="1038">
        <v>65</v>
      </c>
      <c r="R35" s="1039"/>
      <c r="S35" s="1039"/>
      <c r="T35" s="1039"/>
      <c r="U35" s="1039"/>
      <c r="V35" s="1039">
        <v>65</v>
      </c>
      <c r="W35" s="1039"/>
      <c r="X35" s="1039"/>
      <c r="Y35" s="1039"/>
      <c r="Z35" s="1039"/>
      <c r="AA35" s="1039" t="s">
        <v>566</v>
      </c>
      <c r="AB35" s="1039"/>
      <c r="AC35" s="1039"/>
      <c r="AD35" s="1039"/>
      <c r="AE35" s="1040"/>
      <c r="AF35" s="1035" t="s">
        <v>122</v>
      </c>
      <c r="AG35" s="1036"/>
      <c r="AH35" s="1036"/>
      <c r="AI35" s="1036"/>
      <c r="AJ35" s="1037"/>
      <c r="AK35" s="980" t="s">
        <v>566</v>
      </c>
      <c r="AL35" s="971"/>
      <c r="AM35" s="971"/>
      <c r="AN35" s="971"/>
      <c r="AO35" s="971"/>
      <c r="AP35" s="971" t="s">
        <v>566</v>
      </c>
      <c r="AQ35" s="971"/>
      <c r="AR35" s="971"/>
      <c r="AS35" s="971"/>
      <c r="AT35" s="971"/>
      <c r="AU35" s="971" t="s">
        <v>566</v>
      </c>
      <c r="AV35" s="971"/>
      <c r="AW35" s="971"/>
      <c r="AX35" s="971"/>
      <c r="AY35" s="971"/>
      <c r="AZ35" s="1041" t="s">
        <v>566</v>
      </c>
      <c r="BA35" s="1041"/>
      <c r="BB35" s="1041"/>
      <c r="BC35" s="1041"/>
      <c r="BD35" s="1041"/>
      <c r="BE35" s="972" t="s">
        <v>400</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401</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379</v>
      </c>
      <c r="B63" s="937" t="s">
        <v>402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3668</v>
      </c>
      <c r="AG63" s="959"/>
      <c r="AH63" s="959"/>
      <c r="AI63" s="959"/>
      <c r="AJ63" s="1022"/>
      <c r="AK63" s="1023"/>
      <c r="AL63" s="963"/>
      <c r="AM63" s="963"/>
      <c r="AN63" s="963"/>
      <c r="AO63" s="963"/>
      <c r="AP63" s="959">
        <v>20414</v>
      </c>
      <c r="AQ63" s="959"/>
      <c r="AR63" s="959"/>
      <c r="AS63" s="959"/>
      <c r="AT63" s="959"/>
      <c r="AU63" s="959">
        <v>13467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404</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405</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573</v>
      </c>
      <c r="C68" s="986"/>
      <c r="D68" s="986"/>
      <c r="E68" s="986"/>
      <c r="F68" s="986"/>
      <c r="G68" s="986"/>
      <c r="H68" s="986"/>
      <c r="I68" s="986"/>
      <c r="J68" s="986"/>
      <c r="K68" s="986"/>
      <c r="L68" s="986"/>
      <c r="M68" s="986"/>
      <c r="N68" s="986"/>
      <c r="O68" s="986"/>
      <c r="P68" s="987"/>
      <c r="Q68" s="988">
        <v>11414</v>
      </c>
      <c r="R68" s="982"/>
      <c r="S68" s="982"/>
      <c r="T68" s="982"/>
      <c r="U68" s="982"/>
      <c r="V68" s="982">
        <v>7873</v>
      </c>
      <c r="W68" s="982"/>
      <c r="X68" s="982"/>
      <c r="Y68" s="982"/>
      <c r="Z68" s="982"/>
      <c r="AA68" s="982">
        <v>3541</v>
      </c>
      <c r="AB68" s="982"/>
      <c r="AC68" s="982"/>
      <c r="AD68" s="982"/>
      <c r="AE68" s="982"/>
      <c r="AF68" s="982">
        <v>3541</v>
      </c>
      <c r="AG68" s="982"/>
      <c r="AH68" s="982"/>
      <c r="AI68" s="982"/>
      <c r="AJ68" s="982"/>
      <c r="AK68" s="982" t="s">
        <v>572</v>
      </c>
      <c r="AL68" s="982"/>
      <c r="AM68" s="982"/>
      <c r="AN68" s="982"/>
      <c r="AO68" s="982"/>
      <c r="AP68" s="982" t="s">
        <v>572</v>
      </c>
      <c r="AQ68" s="982"/>
      <c r="AR68" s="982"/>
      <c r="AS68" s="982"/>
      <c r="AT68" s="982"/>
      <c r="AU68" s="982" t="s">
        <v>572</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555</v>
      </c>
      <c r="C69" s="975"/>
      <c r="D69" s="975"/>
      <c r="E69" s="975"/>
      <c r="F69" s="975"/>
      <c r="G69" s="975"/>
      <c r="H69" s="975"/>
      <c r="I69" s="975"/>
      <c r="J69" s="975"/>
      <c r="K69" s="975"/>
      <c r="L69" s="975"/>
      <c r="M69" s="975"/>
      <c r="N69" s="975"/>
      <c r="O69" s="975"/>
      <c r="P69" s="976"/>
      <c r="Q69" s="977">
        <v>684</v>
      </c>
      <c r="R69" s="971"/>
      <c r="S69" s="971"/>
      <c r="T69" s="971"/>
      <c r="U69" s="971"/>
      <c r="V69" s="971">
        <v>181</v>
      </c>
      <c r="W69" s="971"/>
      <c r="X69" s="971"/>
      <c r="Y69" s="971"/>
      <c r="Z69" s="971"/>
      <c r="AA69" s="971">
        <v>503</v>
      </c>
      <c r="AB69" s="971"/>
      <c r="AC69" s="971"/>
      <c r="AD69" s="971"/>
      <c r="AE69" s="971"/>
      <c r="AF69" s="971">
        <v>503</v>
      </c>
      <c r="AG69" s="971"/>
      <c r="AH69" s="971"/>
      <c r="AI69" s="971"/>
      <c r="AJ69" s="971"/>
      <c r="AK69" s="971" t="s">
        <v>572</v>
      </c>
      <c r="AL69" s="971"/>
      <c r="AM69" s="971"/>
      <c r="AN69" s="971"/>
      <c r="AO69" s="971"/>
      <c r="AP69" s="971" t="s">
        <v>572</v>
      </c>
      <c r="AQ69" s="971"/>
      <c r="AR69" s="971"/>
      <c r="AS69" s="971"/>
      <c r="AT69" s="971"/>
      <c r="AU69" s="971" t="s">
        <v>572</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556</v>
      </c>
      <c r="C70" s="975"/>
      <c r="D70" s="975"/>
      <c r="E70" s="975"/>
      <c r="F70" s="975"/>
      <c r="G70" s="975"/>
      <c r="H70" s="975"/>
      <c r="I70" s="975"/>
      <c r="J70" s="975"/>
      <c r="K70" s="975"/>
      <c r="L70" s="975"/>
      <c r="M70" s="975"/>
      <c r="N70" s="975"/>
      <c r="O70" s="975"/>
      <c r="P70" s="976"/>
      <c r="Q70" s="977">
        <v>871279</v>
      </c>
      <c r="R70" s="971"/>
      <c r="S70" s="971"/>
      <c r="T70" s="971"/>
      <c r="U70" s="971"/>
      <c r="V70" s="971">
        <v>850651</v>
      </c>
      <c r="W70" s="971"/>
      <c r="X70" s="971"/>
      <c r="Y70" s="971"/>
      <c r="Z70" s="971"/>
      <c r="AA70" s="971">
        <v>20628</v>
      </c>
      <c r="AB70" s="971"/>
      <c r="AC70" s="971"/>
      <c r="AD70" s="971"/>
      <c r="AE70" s="971"/>
      <c r="AF70" s="971">
        <v>20628</v>
      </c>
      <c r="AG70" s="971"/>
      <c r="AH70" s="971"/>
      <c r="AI70" s="971"/>
      <c r="AJ70" s="971"/>
      <c r="AK70" s="971">
        <v>10502</v>
      </c>
      <c r="AL70" s="971"/>
      <c r="AM70" s="971"/>
      <c r="AN70" s="971"/>
      <c r="AO70" s="971"/>
      <c r="AP70" s="971" t="s">
        <v>572</v>
      </c>
      <c r="AQ70" s="971"/>
      <c r="AR70" s="971"/>
      <c r="AS70" s="971"/>
      <c r="AT70" s="971"/>
      <c r="AU70" s="971" t="s">
        <v>572</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557</v>
      </c>
      <c r="C71" s="975"/>
      <c r="D71" s="975"/>
      <c r="E71" s="975"/>
      <c r="F71" s="975"/>
      <c r="G71" s="975"/>
      <c r="H71" s="975"/>
      <c r="I71" s="975"/>
      <c r="J71" s="975"/>
      <c r="K71" s="975"/>
      <c r="L71" s="975"/>
      <c r="M71" s="975"/>
      <c r="N71" s="975"/>
      <c r="O71" s="975"/>
      <c r="P71" s="976"/>
      <c r="Q71" s="977">
        <v>2369</v>
      </c>
      <c r="R71" s="971"/>
      <c r="S71" s="971"/>
      <c r="T71" s="971"/>
      <c r="U71" s="971"/>
      <c r="V71" s="971">
        <v>2331</v>
      </c>
      <c r="W71" s="971"/>
      <c r="X71" s="971"/>
      <c r="Y71" s="971"/>
      <c r="Z71" s="971"/>
      <c r="AA71" s="971">
        <v>38</v>
      </c>
      <c r="AB71" s="971"/>
      <c r="AC71" s="971"/>
      <c r="AD71" s="971"/>
      <c r="AE71" s="971"/>
      <c r="AF71" s="971">
        <v>38</v>
      </c>
      <c r="AG71" s="971"/>
      <c r="AH71" s="971"/>
      <c r="AI71" s="971"/>
      <c r="AJ71" s="971"/>
      <c r="AK71" s="971" t="s">
        <v>574</v>
      </c>
      <c r="AL71" s="971"/>
      <c r="AM71" s="971"/>
      <c r="AN71" s="971"/>
      <c r="AO71" s="971"/>
      <c r="AP71" s="971">
        <v>206</v>
      </c>
      <c r="AQ71" s="971"/>
      <c r="AR71" s="971"/>
      <c r="AS71" s="971"/>
      <c r="AT71" s="971"/>
      <c r="AU71" s="971">
        <v>101</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558</v>
      </c>
      <c r="C72" s="975"/>
      <c r="D72" s="975"/>
      <c r="E72" s="975"/>
      <c r="F72" s="975"/>
      <c r="G72" s="975"/>
      <c r="H72" s="975"/>
      <c r="I72" s="975"/>
      <c r="J72" s="975"/>
      <c r="K72" s="975"/>
      <c r="L72" s="975"/>
      <c r="M72" s="975"/>
      <c r="N72" s="975"/>
      <c r="O72" s="975"/>
      <c r="P72" s="976"/>
      <c r="Q72" s="977">
        <v>1882</v>
      </c>
      <c r="R72" s="971"/>
      <c r="S72" s="971"/>
      <c r="T72" s="971"/>
      <c r="U72" s="971"/>
      <c r="V72" s="971">
        <v>1789</v>
      </c>
      <c r="W72" s="971"/>
      <c r="X72" s="971"/>
      <c r="Y72" s="971"/>
      <c r="Z72" s="971"/>
      <c r="AA72" s="971">
        <v>93</v>
      </c>
      <c r="AB72" s="971"/>
      <c r="AC72" s="971"/>
      <c r="AD72" s="971"/>
      <c r="AE72" s="971"/>
      <c r="AF72" s="971">
        <v>86</v>
      </c>
      <c r="AG72" s="971"/>
      <c r="AH72" s="971"/>
      <c r="AI72" s="971"/>
      <c r="AJ72" s="971"/>
      <c r="AK72" s="971" t="s">
        <v>574</v>
      </c>
      <c r="AL72" s="971"/>
      <c r="AM72" s="971"/>
      <c r="AN72" s="971"/>
      <c r="AO72" s="971"/>
      <c r="AP72" s="971">
        <v>337</v>
      </c>
      <c r="AQ72" s="971"/>
      <c r="AR72" s="971"/>
      <c r="AS72" s="971"/>
      <c r="AT72" s="971"/>
      <c r="AU72" s="971">
        <v>309</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559</v>
      </c>
      <c r="C73" s="975"/>
      <c r="D73" s="975"/>
      <c r="E73" s="975"/>
      <c r="F73" s="975"/>
      <c r="G73" s="975"/>
      <c r="H73" s="975"/>
      <c r="I73" s="975"/>
      <c r="J73" s="975"/>
      <c r="K73" s="975"/>
      <c r="L73" s="975"/>
      <c r="M73" s="975"/>
      <c r="N73" s="975"/>
      <c r="O73" s="975"/>
      <c r="P73" s="976"/>
      <c r="Q73" s="977">
        <v>272</v>
      </c>
      <c r="R73" s="971"/>
      <c r="S73" s="971"/>
      <c r="T73" s="971"/>
      <c r="U73" s="971"/>
      <c r="V73" s="971">
        <v>242</v>
      </c>
      <c r="W73" s="971"/>
      <c r="X73" s="971"/>
      <c r="Y73" s="971"/>
      <c r="Z73" s="971"/>
      <c r="AA73" s="971">
        <v>30</v>
      </c>
      <c r="AB73" s="971"/>
      <c r="AC73" s="971"/>
      <c r="AD73" s="971"/>
      <c r="AE73" s="971"/>
      <c r="AF73" s="971">
        <v>24</v>
      </c>
      <c r="AG73" s="971"/>
      <c r="AH73" s="971"/>
      <c r="AI73" s="971"/>
      <c r="AJ73" s="971"/>
      <c r="AK73" s="971" t="s">
        <v>572</v>
      </c>
      <c r="AL73" s="971"/>
      <c r="AM73" s="971"/>
      <c r="AN73" s="971"/>
      <c r="AO73" s="971"/>
      <c r="AP73" s="971">
        <v>339</v>
      </c>
      <c r="AQ73" s="971"/>
      <c r="AR73" s="971"/>
      <c r="AS73" s="971"/>
      <c r="AT73" s="971"/>
      <c r="AU73" s="971">
        <v>26</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560</v>
      </c>
      <c r="C74" s="975"/>
      <c r="D74" s="975"/>
      <c r="E74" s="975"/>
      <c r="F74" s="975"/>
      <c r="G74" s="975"/>
      <c r="H74" s="975"/>
      <c r="I74" s="975"/>
      <c r="J74" s="975"/>
      <c r="K74" s="975"/>
      <c r="L74" s="975"/>
      <c r="M74" s="975"/>
      <c r="N74" s="975"/>
      <c r="O74" s="975"/>
      <c r="P74" s="976"/>
      <c r="Q74" s="977">
        <v>146</v>
      </c>
      <c r="R74" s="971"/>
      <c r="S74" s="971"/>
      <c r="T74" s="971"/>
      <c r="U74" s="971"/>
      <c r="V74" s="971">
        <v>141</v>
      </c>
      <c r="W74" s="971"/>
      <c r="X74" s="971"/>
      <c r="Y74" s="971"/>
      <c r="Z74" s="971"/>
      <c r="AA74" s="971">
        <v>5</v>
      </c>
      <c r="AB74" s="971"/>
      <c r="AC74" s="971"/>
      <c r="AD74" s="971"/>
      <c r="AE74" s="971"/>
      <c r="AF74" s="971">
        <v>5</v>
      </c>
      <c r="AG74" s="971"/>
      <c r="AH74" s="971"/>
      <c r="AI74" s="971"/>
      <c r="AJ74" s="971"/>
      <c r="AK74" s="971" t="s">
        <v>574</v>
      </c>
      <c r="AL74" s="971"/>
      <c r="AM74" s="971"/>
      <c r="AN74" s="971"/>
      <c r="AO74" s="971"/>
      <c r="AP74" s="971" t="s">
        <v>574</v>
      </c>
      <c r="AQ74" s="971"/>
      <c r="AR74" s="971"/>
      <c r="AS74" s="971"/>
      <c r="AT74" s="971"/>
      <c r="AU74" s="971" t="s">
        <v>574</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561</v>
      </c>
      <c r="C75" s="975"/>
      <c r="D75" s="975"/>
      <c r="E75" s="975"/>
      <c r="F75" s="975"/>
      <c r="G75" s="975"/>
      <c r="H75" s="975"/>
      <c r="I75" s="975"/>
      <c r="J75" s="975"/>
      <c r="K75" s="975"/>
      <c r="L75" s="975"/>
      <c r="M75" s="975"/>
      <c r="N75" s="975"/>
      <c r="O75" s="975"/>
      <c r="P75" s="976"/>
      <c r="Q75" s="978">
        <v>218</v>
      </c>
      <c r="R75" s="979"/>
      <c r="S75" s="979"/>
      <c r="T75" s="979"/>
      <c r="U75" s="980"/>
      <c r="V75" s="981">
        <v>197</v>
      </c>
      <c r="W75" s="979"/>
      <c r="X75" s="979"/>
      <c r="Y75" s="979"/>
      <c r="Z75" s="980"/>
      <c r="AA75" s="981">
        <v>21</v>
      </c>
      <c r="AB75" s="979"/>
      <c r="AC75" s="979"/>
      <c r="AD75" s="979"/>
      <c r="AE75" s="980"/>
      <c r="AF75" s="981">
        <v>21</v>
      </c>
      <c r="AG75" s="979"/>
      <c r="AH75" s="979"/>
      <c r="AI75" s="979"/>
      <c r="AJ75" s="980"/>
      <c r="AK75" s="981" t="s">
        <v>574</v>
      </c>
      <c r="AL75" s="979"/>
      <c r="AM75" s="979"/>
      <c r="AN75" s="979"/>
      <c r="AO75" s="980"/>
      <c r="AP75" s="981">
        <v>575</v>
      </c>
      <c r="AQ75" s="979"/>
      <c r="AR75" s="979"/>
      <c r="AS75" s="979"/>
      <c r="AT75" s="980"/>
      <c r="AU75" s="981">
        <v>65</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562</v>
      </c>
      <c r="C76" s="975"/>
      <c r="D76" s="975"/>
      <c r="E76" s="975"/>
      <c r="F76" s="975"/>
      <c r="G76" s="975"/>
      <c r="H76" s="975"/>
      <c r="I76" s="975"/>
      <c r="J76" s="975"/>
      <c r="K76" s="975"/>
      <c r="L76" s="975"/>
      <c r="M76" s="975"/>
      <c r="N76" s="975"/>
      <c r="O76" s="975"/>
      <c r="P76" s="976"/>
      <c r="Q76" s="978">
        <v>118</v>
      </c>
      <c r="R76" s="979"/>
      <c r="S76" s="979"/>
      <c r="T76" s="979"/>
      <c r="U76" s="980"/>
      <c r="V76" s="981">
        <v>108</v>
      </c>
      <c r="W76" s="979"/>
      <c r="X76" s="979"/>
      <c r="Y76" s="979"/>
      <c r="Z76" s="980"/>
      <c r="AA76" s="981">
        <v>10</v>
      </c>
      <c r="AB76" s="979"/>
      <c r="AC76" s="979"/>
      <c r="AD76" s="979"/>
      <c r="AE76" s="980"/>
      <c r="AF76" s="981">
        <v>10</v>
      </c>
      <c r="AG76" s="979"/>
      <c r="AH76" s="979"/>
      <c r="AI76" s="979"/>
      <c r="AJ76" s="980"/>
      <c r="AK76" s="981" t="s">
        <v>575</v>
      </c>
      <c r="AL76" s="979"/>
      <c r="AM76" s="979"/>
      <c r="AN76" s="979"/>
      <c r="AO76" s="980"/>
      <c r="AP76" s="981" t="s">
        <v>575</v>
      </c>
      <c r="AQ76" s="979"/>
      <c r="AR76" s="979"/>
      <c r="AS76" s="979"/>
      <c r="AT76" s="980"/>
      <c r="AU76" s="981" t="s">
        <v>575</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379</v>
      </c>
      <c r="B88" s="937" t="s">
        <v>406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37" t="s">
        <v>407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412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415</v>
      </c>
      <c r="AB109" s="896"/>
      <c r="AC109" s="896"/>
      <c r="AD109" s="896"/>
      <c r="AE109" s="897"/>
      <c r="AF109" s="898" t="s">
        <v>416</v>
      </c>
      <c r="AG109" s="896"/>
      <c r="AH109" s="896"/>
      <c r="AI109" s="896"/>
      <c r="AJ109" s="897"/>
      <c r="AK109" s="898" t="s">
        <v>294</v>
      </c>
      <c r="AL109" s="896"/>
      <c r="AM109" s="896"/>
      <c r="AN109" s="896"/>
      <c r="AO109" s="897"/>
      <c r="AP109" s="898" t="s">
        <v>417</v>
      </c>
      <c r="AQ109" s="896"/>
      <c r="AR109" s="896"/>
      <c r="AS109" s="896"/>
      <c r="AT109" s="929"/>
      <c r="AU109" s="895" t="s">
        <v>414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415</v>
      </c>
      <c r="BR109" s="896"/>
      <c r="BS109" s="896"/>
      <c r="BT109" s="896"/>
      <c r="BU109" s="897"/>
      <c r="BV109" s="898" t="s">
        <v>416</v>
      </c>
      <c r="BW109" s="896"/>
      <c r="BX109" s="896"/>
      <c r="BY109" s="896"/>
      <c r="BZ109" s="897"/>
      <c r="CA109" s="898" t="s">
        <v>294</v>
      </c>
      <c r="CB109" s="896"/>
      <c r="CC109" s="896"/>
      <c r="CD109" s="896"/>
      <c r="CE109" s="897"/>
      <c r="CF109" s="936" t="s">
        <v>417</v>
      </c>
      <c r="CG109" s="936"/>
      <c r="CH109" s="936"/>
      <c r="CI109" s="936"/>
      <c r="CJ109" s="936"/>
      <c r="CK109" s="898" t="s">
        <v>418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415</v>
      </c>
      <c r="DH109" s="896"/>
      <c r="DI109" s="896"/>
      <c r="DJ109" s="896"/>
      <c r="DK109" s="897"/>
      <c r="DL109" s="898" t="s">
        <v>416</v>
      </c>
      <c r="DM109" s="896"/>
      <c r="DN109" s="896"/>
      <c r="DO109" s="896"/>
      <c r="DP109" s="897"/>
      <c r="DQ109" s="898" t="s">
        <v>294</v>
      </c>
      <c r="DR109" s="896"/>
      <c r="DS109" s="896"/>
      <c r="DT109" s="896"/>
      <c r="DU109" s="897"/>
      <c r="DV109" s="898" t="s">
        <v>417</v>
      </c>
      <c r="DW109" s="896"/>
      <c r="DX109" s="896"/>
      <c r="DY109" s="896"/>
      <c r="DZ109" s="929"/>
    </row>
    <row r="110" spans="1:131" s="230" customFormat="1" ht="26.25" customHeight="1" x14ac:dyDescent="0.15">
      <c r="A110" s="807" t="s">
        <v>419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1893651</v>
      </c>
      <c r="AB110" s="889"/>
      <c r="AC110" s="889"/>
      <c r="AD110" s="889"/>
      <c r="AE110" s="890"/>
      <c r="AF110" s="891">
        <v>2041811</v>
      </c>
      <c r="AG110" s="889"/>
      <c r="AH110" s="889"/>
      <c r="AI110" s="889"/>
      <c r="AJ110" s="890"/>
      <c r="AK110" s="891">
        <v>2003136</v>
      </c>
      <c r="AL110" s="889"/>
      <c r="AM110" s="889"/>
      <c r="AN110" s="889"/>
      <c r="AO110" s="890"/>
      <c r="AP110" s="892">
        <v>21.6</v>
      </c>
      <c r="AQ110" s="893"/>
      <c r="AR110" s="893"/>
      <c r="AS110" s="893"/>
      <c r="AT110" s="894"/>
      <c r="AU110" s="930" t="s">
        <v>69</v>
      </c>
      <c r="AV110" s="931"/>
      <c r="AW110" s="931"/>
      <c r="AX110" s="931"/>
      <c r="AY110" s="931"/>
      <c r="AZ110" s="860" t="s">
        <v>420</v>
      </c>
      <c r="BA110" s="808"/>
      <c r="BB110" s="808"/>
      <c r="BC110" s="808"/>
      <c r="BD110" s="808"/>
      <c r="BE110" s="808"/>
      <c r="BF110" s="808"/>
      <c r="BG110" s="808"/>
      <c r="BH110" s="808"/>
      <c r="BI110" s="808"/>
      <c r="BJ110" s="808"/>
      <c r="BK110" s="808"/>
      <c r="BL110" s="808"/>
      <c r="BM110" s="808"/>
      <c r="BN110" s="808"/>
      <c r="BO110" s="808"/>
      <c r="BP110" s="809"/>
      <c r="BQ110" s="861">
        <v>23810154</v>
      </c>
      <c r="BR110" s="842"/>
      <c r="BS110" s="842"/>
      <c r="BT110" s="842"/>
      <c r="BU110" s="842"/>
      <c r="BV110" s="842">
        <v>22201958</v>
      </c>
      <c r="BW110" s="842"/>
      <c r="BX110" s="842"/>
      <c r="BY110" s="842"/>
      <c r="BZ110" s="842"/>
      <c r="CA110" s="842">
        <v>20482647</v>
      </c>
      <c r="CB110" s="842"/>
      <c r="CC110" s="842"/>
      <c r="CD110" s="842"/>
      <c r="CE110" s="842"/>
      <c r="CF110" s="866">
        <v>221</v>
      </c>
      <c r="CG110" s="867"/>
      <c r="CH110" s="867"/>
      <c r="CI110" s="867"/>
      <c r="CJ110" s="867"/>
      <c r="CK110" s="926" t="s">
        <v>421</v>
      </c>
      <c r="CL110" s="819"/>
      <c r="CM110" s="860" t="s">
        <v>422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423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424</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425</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426</v>
      </c>
      <c r="B112" s="913"/>
      <c r="C112" s="752" t="s">
        <v>427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428</v>
      </c>
      <c r="BA112" s="752"/>
      <c r="BB112" s="752"/>
      <c r="BC112" s="752"/>
      <c r="BD112" s="752"/>
      <c r="BE112" s="752"/>
      <c r="BF112" s="752"/>
      <c r="BG112" s="752"/>
      <c r="BH112" s="752"/>
      <c r="BI112" s="752"/>
      <c r="BJ112" s="752"/>
      <c r="BK112" s="752"/>
      <c r="BL112" s="752"/>
      <c r="BM112" s="752"/>
      <c r="BN112" s="752"/>
      <c r="BO112" s="752"/>
      <c r="BP112" s="753"/>
      <c r="BQ112" s="816">
        <v>14870633</v>
      </c>
      <c r="BR112" s="817"/>
      <c r="BS112" s="817"/>
      <c r="BT112" s="817"/>
      <c r="BU112" s="817"/>
      <c r="BV112" s="817">
        <v>14156330</v>
      </c>
      <c r="BW112" s="817"/>
      <c r="BX112" s="817"/>
      <c r="BY112" s="817"/>
      <c r="BZ112" s="817"/>
      <c r="CA112" s="817">
        <v>13465900</v>
      </c>
      <c r="CB112" s="817"/>
      <c r="CC112" s="817"/>
      <c r="CD112" s="817"/>
      <c r="CE112" s="817"/>
      <c r="CF112" s="875">
        <v>145.30000000000001</v>
      </c>
      <c r="CG112" s="876"/>
      <c r="CH112" s="876"/>
      <c r="CI112" s="876"/>
      <c r="CJ112" s="876"/>
      <c r="CK112" s="927"/>
      <c r="CL112" s="821"/>
      <c r="CM112" s="815" t="s">
        <v>429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430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1787273</v>
      </c>
      <c r="AB113" s="919"/>
      <c r="AC113" s="919"/>
      <c r="AD113" s="919"/>
      <c r="AE113" s="920"/>
      <c r="AF113" s="921">
        <v>1782680</v>
      </c>
      <c r="AG113" s="919"/>
      <c r="AH113" s="919"/>
      <c r="AI113" s="919"/>
      <c r="AJ113" s="920"/>
      <c r="AK113" s="921">
        <v>1748763</v>
      </c>
      <c r="AL113" s="919"/>
      <c r="AM113" s="919"/>
      <c r="AN113" s="919"/>
      <c r="AO113" s="920"/>
      <c r="AP113" s="922">
        <v>18.899999999999999</v>
      </c>
      <c r="AQ113" s="923"/>
      <c r="AR113" s="923"/>
      <c r="AS113" s="923"/>
      <c r="AT113" s="924"/>
      <c r="AU113" s="932"/>
      <c r="AV113" s="933"/>
      <c r="AW113" s="933"/>
      <c r="AX113" s="933"/>
      <c r="AY113" s="933"/>
      <c r="AZ113" s="815" t="s">
        <v>431</v>
      </c>
      <c r="BA113" s="752"/>
      <c r="BB113" s="752"/>
      <c r="BC113" s="752"/>
      <c r="BD113" s="752"/>
      <c r="BE113" s="752"/>
      <c r="BF113" s="752"/>
      <c r="BG113" s="752"/>
      <c r="BH113" s="752"/>
      <c r="BI113" s="752"/>
      <c r="BJ113" s="752"/>
      <c r="BK113" s="752"/>
      <c r="BL113" s="752"/>
      <c r="BM113" s="752"/>
      <c r="BN113" s="752"/>
      <c r="BO113" s="752"/>
      <c r="BP113" s="753"/>
      <c r="BQ113" s="816">
        <v>483197</v>
      </c>
      <c r="BR113" s="817"/>
      <c r="BS113" s="817"/>
      <c r="BT113" s="817"/>
      <c r="BU113" s="817"/>
      <c r="BV113" s="817">
        <v>332929</v>
      </c>
      <c r="BW113" s="817"/>
      <c r="BX113" s="817"/>
      <c r="BY113" s="817"/>
      <c r="BZ113" s="817"/>
      <c r="CA113" s="817">
        <v>501767</v>
      </c>
      <c r="CB113" s="817"/>
      <c r="CC113" s="817"/>
      <c r="CD113" s="817"/>
      <c r="CE113" s="817"/>
      <c r="CF113" s="875">
        <v>5.4</v>
      </c>
      <c r="CG113" s="876"/>
      <c r="CH113" s="876"/>
      <c r="CI113" s="876"/>
      <c r="CJ113" s="876"/>
      <c r="CK113" s="927"/>
      <c r="CL113" s="821"/>
      <c r="CM113" s="815" t="s">
        <v>432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433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213417</v>
      </c>
      <c r="AB114" s="780"/>
      <c r="AC114" s="780"/>
      <c r="AD114" s="780"/>
      <c r="AE114" s="781"/>
      <c r="AF114" s="782">
        <v>161273</v>
      </c>
      <c r="AG114" s="780"/>
      <c r="AH114" s="780"/>
      <c r="AI114" s="780"/>
      <c r="AJ114" s="781"/>
      <c r="AK114" s="782">
        <v>90896</v>
      </c>
      <c r="AL114" s="780"/>
      <c r="AM114" s="780"/>
      <c r="AN114" s="780"/>
      <c r="AO114" s="781"/>
      <c r="AP114" s="824">
        <v>1</v>
      </c>
      <c r="AQ114" s="825"/>
      <c r="AR114" s="825"/>
      <c r="AS114" s="825"/>
      <c r="AT114" s="826"/>
      <c r="AU114" s="932"/>
      <c r="AV114" s="933"/>
      <c r="AW114" s="933"/>
      <c r="AX114" s="933"/>
      <c r="AY114" s="933"/>
      <c r="AZ114" s="815" t="s">
        <v>434</v>
      </c>
      <c r="BA114" s="752"/>
      <c r="BB114" s="752"/>
      <c r="BC114" s="752"/>
      <c r="BD114" s="752"/>
      <c r="BE114" s="752"/>
      <c r="BF114" s="752"/>
      <c r="BG114" s="752"/>
      <c r="BH114" s="752"/>
      <c r="BI114" s="752"/>
      <c r="BJ114" s="752"/>
      <c r="BK114" s="752"/>
      <c r="BL114" s="752"/>
      <c r="BM114" s="752"/>
      <c r="BN114" s="752"/>
      <c r="BO114" s="752"/>
      <c r="BP114" s="753"/>
      <c r="BQ114" s="816">
        <v>1616377</v>
      </c>
      <c r="BR114" s="817"/>
      <c r="BS114" s="817"/>
      <c r="BT114" s="817"/>
      <c r="BU114" s="817"/>
      <c r="BV114" s="817">
        <v>1640644</v>
      </c>
      <c r="BW114" s="817"/>
      <c r="BX114" s="817"/>
      <c r="BY114" s="817"/>
      <c r="BZ114" s="817"/>
      <c r="CA114" s="817">
        <v>1567820</v>
      </c>
      <c r="CB114" s="817"/>
      <c r="CC114" s="817"/>
      <c r="CD114" s="817"/>
      <c r="CE114" s="817"/>
      <c r="CF114" s="875">
        <v>16.899999999999999</v>
      </c>
      <c r="CG114" s="876"/>
      <c r="CH114" s="876"/>
      <c r="CI114" s="876"/>
      <c r="CJ114" s="876"/>
      <c r="CK114" s="927"/>
      <c r="CL114" s="821"/>
      <c r="CM114" s="815" t="s">
        <v>435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437</v>
      </c>
      <c r="BA115" s="752"/>
      <c r="BB115" s="752"/>
      <c r="BC115" s="752"/>
      <c r="BD115" s="752"/>
      <c r="BE115" s="752"/>
      <c r="BF115" s="752"/>
      <c r="BG115" s="752"/>
      <c r="BH115" s="752"/>
      <c r="BI115" s="752"/>
      <c r="BJ115" s="752"/>
      <c r="BK115" s="752"/>
      <c r="BL115" s="752"/>
      <c r="BM115" s="752"/>
      <c r="BN115" s="752"/>
      <c r="BO115" s="752"/>
      <c r="BP115" s="753"/>
      <c r="BQ115" s="816">
        <v>5136</v>
      </c>
      <c r="BR115" s="817"/>
      <c r="BS115" s="817"/>
      <c r="BT115" s="817"/>
      <c r="BU115" s="817"/>
      <c r="BV115" s="817">
        <v>5643</v>
      </c>
      <c r="BW115" s="817"/>
      <c r="BX115" s="817"/>
      <c r="BY115" s="817"/>
      <c r="BZ115" s="817"/>
      <c r="CA115" s="817">
        <v>7065</v>
      </c>
      <c r="CB115" s="817"/>
      <c r="CC115" s="817"/>
      <c r="CD115" s="817"/>
      <c r="CE115" s="817"/>
      <c r="CF115" s="875">
        <v>0.1</v>
      </c>
      <c r="CG115" s="876"/>
      <c r="CH115" s="876"/>
      <c r="CI115" s="876"/>
      <c r="CJ115" s="876"/>
      <c r="CK115" s="927"/>
      <c r="CL115" s="821"/>
      <c r="CM115" s="815" t="s">
        <v>438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440</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442</v>
      </c>
      <c r="Z117" s="897"/>
      <c r="AA117" s="902">
        <v>3894341</v>
      </c>
      <c r="AB117" s="903"/>
      <c r="AC117" s="903"/>
      <c r="AD117" s="903"/>
      <c r="AE117" s="904"/>
      <c r="AF117" s="905">
        <v>3985764</v>
      </c>
      <c r="AG117" s="903"/>
      <c r="AH117" s="903"/>
      <c r="AI117" s="903"/>
      <c r="AJ117" s="904"/>
      <c r="AK117" s="905">
        <v>3842795</v>
      </c>
      <c r="AL117" s="903"/>
      <c r="AM117" s="903"/>
      <c r="AN117" s="903"/>
      <c r="AO117" s="904"/>
      <c r="AP117" s="906"/>
      <c r="AQ117" s="907"/>
      <c r="AR117" s="907"/>
      <c r="AS117" s="907"/>
      <c r="AT117" s="908"/>
      <c r="AU117" s="932"/>
      <c r="AV117" s="933"/>
      <c r="AW117" s="933"/>
      <c r="AX117" s="933"/>
      <c r="AY117" s="933"/>
      <c r="AZ117" s="863" t="s">
        <v>443</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415</v>
      </c>
      <c r="AB118" s="896"/>
      <c r="AC118" s="896"/>
      <c r="AD118" s="896"/>
      <c r="AE118" s="897"/>
      <c r="AF118" s="898" t="s">
        <v>416</v>
      </c>
      <c r="AG118" s="896"/>
      <c r="AH118" s="896"/>
      <c r="AI118" s="896"/>
      <c r="AJ118" s="897"/>
      <c r="AK118" s="898" t="s">
        <v>294</v>
      </c>
      <c r="AL118" s="896"/>
      <c r="AM118" s="896"/>
      <c r="AN118" s="896"/>
      <c r="AO118" s="897"/>
      <c r="AP118" s="899" t="s">
        <v>417</v>
      </c>
      <c r="AQ118" s="900"/>
      <c r="AR118" s="900"/>
      <c r="AS118" s="900"/>
      <c r="AT118" s="901"/>
      <c r="AU118" s="932"/>
      <c r="AV118" s="933"/>
      <c r="AW118" s="933"/>
      <c r="AX118" s="933"/>
      <c r="AY118" s="933"/>
      <c r="AZ118" s="838" t="s">
        <v>445</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421</v>
      </c>
      <c r="B119" s="819"/>
      <c r="C119" s="860" t="s">
        <v>422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447</v>
      </c>
      <c r="BP119" s="878"/>
      <c r="BQ119" s="879">
        <v>40785497</v>
      </c>
      <c r="BR119" s="845"/>
      <c r="BS119" s="845"/>
      <c r="BT119" s="845"/>
      <c r="BU119" s="845"/>
      <c r="BV119" s="845">
        <v>38337504</v>
      </c>
      <c r="BW119" s="845"/>
      <c r="BX119" s="845"/>
      <c r="BY119" s="845"/>
      <c r="BZ119" s="845"/>
      <c r="CA119" s="845">
        <v>36025199</v>
      </c>
      <c r="CB119" s="845"/>
      <c r="CC119" s="845"/>
      <c r="CD119" s="845"/>
      <c r="CE119" s="845"/>
      <c r="CF119" s="748"/>
      <c r="CG119" s="749"/>
      <c r="CH119" s="749"/>
      <c r="CI119" s="749"/>
      <c r="CJ119" s="834"/>
      <c r="CK119" s="928"/>
      <c r="CL119" s="823"/>
      <c r="CM119" s="838" t="s">
        <v>448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425</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449</v>
      </c>
      <c r="AV120" s="881"/>
      <c r="AW120" s="881"/>
      <c r="AX120" s="881"/>
      <c r="AY120" s="882"/>
      <c r="AZ120" s="860" t="s">
        <v>450</v>
      </c>
      <c r="BA120" s="808"/>
      <c r="BB120" s="808"/>
      <c r="BC120" s="808"/>
      <c r="BD120" s="808"/>
      <c r="BE120" s="808"/>
      <c r="BF120" s="808"/>
      <c r="BG120" s="808"/>
      <c r="BH120" s="808"/>
      <c r="BI120" s="808"/>
      <c r="BJ120" s="808"/>
      <c r="BK120" s="808"/>
      <c r="BL120" s="808"/>
      <c r="BM120" s="808"/>
      <c r="BN120" s="808"/>
      <c r="BO120" s="808"/>
      <c r="BP120" s="809"/>
      <c r="BQ120" s="861">
        <v>10351097</v>
      </c>
      <c r="BR120" s="842"/>
      <c r="BS120" s="842"/>
      <c r="BT120" s="842"/>
      <c r="BU120" s="842"/>
      <c r="BV120" s="842">
        <v>11132104</v>
      </c>
      <c r="BW120" s="842"/>
      <c r="BX120" s="842"/>
      <c r="BY120" s="842"/>
      <c r="BZ120" s="842"/>
      <c r="CA120" s="842">
        <v>11403896</v>
      </c>
      <c r="CB120" s="842"/>
      <c r="CC120" s="842"/>
      <c r="CD120" s="842"/>
      <c r="CE120" s="842"/>
      <c r="CF120" s="866">
        <v>123.1</v>
      </c>
      <c r="CG120" s="867"/>
      <c r="CH120" s="867"/>
      <c r="CI120" s="867"/>
      <c r="CJ120" s="867"/>
      <c r="CK120" s="868" t="s">
        <v>451</v>
      </c>
      <c r="CL120" s="852"/>
      <c r="CM120" s="852"/>
      <c r="CN120" s="852"/>
      <c r="CO120" s="853"/>
      <c r="CP120" s="872" t="s">
        <v>398</v>
      </c>
      <c r="CQ120" s="873"/>
      <c r="CR120" s="873"/>
      <c r="CS120" s="873"/>
      <c r="CT120" s="873"/>
      <c r="CU120" s="873"/>
      <c r="CV120" s="873"/>
      <c r="CW120" s="873"/>
      <c r="CX120" s="873"/>
      <c r="CY120" s="873"/>
      <c r="CZ120" s="873"/>
      <c r="DA120" s="873"/>
      <c r="DB120" s="873"/>
      <c r="DC120" s="873"/>
      <c r="DD120" s="873"/>
      <c r="DE120" s="873"/>
      <c r="DF120" s="874"/>
      <c r="DG120" s="861">
        <v>10607292</v>
      </c>
      <c r="DH120" s="842"/>
      <c r="DI120" s="842"/>
      <c r="DJ120" s="842"/>
      <c r="DK120" s="842"/>
      <c r="DL120" s="842">
        <v>9555042</v>
      </c>
      <c r="DM120" s="842"/>
      <c r="DN120" s="842"/>
      <c r="DO120" s="842"/>
      <c r="DP120" s="842"/>
      <c r="DQ120" s="842">
        <v>8652826</v>
      </c>
      <c r="DR120" s="842"/>
      <c r="DS120" s="842"/>
      <c r="DT120" s="842"/>
      <c r="DU120" s="842"/>
      <c r="DV120" s="843">
        <v>93.4</v>
      </c>
      <c r="DW120" s="843"/>
      <c r="DX120" s="843"/>
      <c r="DY120" s="843"/>
      <c r="DZ120" s="844"/>
    </row>
    <row r="121" spans="1:130" s="230" customFormat="1" ht="26.25" customHeight="1" x14ac:dyDescent="0.15">
      <c r="A121" s="820"/>
      <c r="B121" s="821"/>
      <c r="C121" s="863" t="s">
        <v>452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453</v>
      </c>
      <c r="BA121" s="752"/>
      <c r="BB121" s="752"/>
      <c r="BC121" s="752"/>
      <c r="BD121" s="752"/>
      <c r="BE121" s="752"/>
      <c r="BF121" s="752"/>
      <c r="BG121" s="752"/>
      <c r="BH121" s="752"/>
      <c r="BI121" s="752"/>
      <c r="BJ121" s="752"/>
      <c r="BK121" s="752"/>
      <c r="BL121" s="752"/>
      <c r="BM121" s="752"/>
      <c r="BN121" s="752"/>
      <c r="BO121" s="752"/>
      <c r="BP121" s="753"/>
      <c r="BQ121" s="816">
        <v>1887797</v>
      </c>
      <c r="BR121" s="817"/>
      <c r="BS121" s="817"/>
      <c r="BT121" s="817"/>
      <c r="BU121" s="817"/>
      <c r="BV121" s="817">
        <v>1756202</v>
      </c>
      <c r="BW121" s="817"/>
      <c r="BX121" s="817"/>
      <c r="BY121" s="817"/>
      <c r="BZ121" s="817"/>
      <c r="CA121" s="817">
        <v>1589169</v>
      </c>
      <c r="CB121" s="817"/>
      <c r="CC121" s="817"/>
      <c r="CD121" s="817"/>
      <c r="CE121" s="817"/>
      <c r="CF121" s="875">
        <v>17.100000000000001</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4235402</v>
      </c>
      <c r="DH121" s="817"/>
      <c r="DI121" s="817"/>
      <c r="DJ121" s="817"/>
      <c r="DK121" s="817"/>
      <c r="DL121" s="817">
        <v>4590778</v>
      </c>
      <c r="DM121" s="817"/>
      <c r="DN121" s="817"/>
      <c r="DO121" s="817"/>
      <c r="DP121" s="817"/>
      <c r="DQ121" s="817">
        <v>4803548</v>
      </c>
      <c r="DR121" s="817"/>
      <c r="DS121" s="817"/>
      <c r="DT121" s="817"/>
      <c r="DU121" s="817"/>
      <c r="DV121" s="794">
        <v>51.8</v>
      </c>
      <c r="DW121" s="794"/>
      <c r="DX121" s="794"/>
      <c r="DY121" s="794"/>
      <c r="DZ121" s="795"/>
    </row>
    <row r="122" spans="1:130" s="230" customFormat="1" ht="26.25" customHeight="1" x14ac:dyDescent="0.15">
      <c r="A122" s="820"/>
      <c r="B122" s="821"/>
      <c r="C122" s="815" t="s">
        <v>435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454</v>
      </c>
      <c r="BA122" s="839"/>
      <c r="BB122" s="839"/>
      <c r="BC122" s="839"/>
      <c r="BD122" s="839"/>
      <c r="BE122" s="839"/>
      <c r="BF122" s="839"/>
      <c r="BG122" s="839"/>
      <c r="BH122" s="839"/>
      <c r="BI122" s="839"/>
      <c r="BJ122" s="839"/>
      <c r="BK122" s="839"/>
      <c r="BL122" s="839"/>
      <c r="BM122" s="839"/>
      <c r="BN122" s="839"/>
      <c r="BO122" s="839"/>
      <c r="BP122" s="840"/>
      <c r="BQ122" s="879">
        <v>27274502</v>
      </c>
      <c r="BR122" s="845"/>
      <c r="BS122" s="845"/>
      <c r="BT122" s="845"/>
      <c r="BU122" s="845"/>
      <c r="BV122" s="845">
        <v>25176237</v>
      </c>
      <c r="BW122" s="845"/>
      <c r="BX122" s="845"/>
      <c r="BY122" s="845"/>
      <c r="BZ122" s="845"/>
      <c r="CA122" s="845">
        <v>23269513</v>
      </c>
      <c r="CB122" s="845"/>
      <c r="CC122" s="845"/>
      <c r="CD122" s="845"/>
      <c r="CE122" s="845"/>
      <c r="CF122" s="846">
        <v>251.1</v>
      </c>
      <c r="CG122" s="847"/>
      <c r="CH122" s="847"/>
      <c r="CI122" s="847"/>
      <c r="CJ122" s="847"/>
      <c r="CK122" s="869"/>
      <c r="CL122" s="855"/>
      <c r="CM122" s="855"/>
      <c r="CN122" s="855"/>
      <c r="CO122" s="856"/>
      <c r="CP122" s="835" t="s">
        <v>397</v>
      </c>
      <c r="CQ122" s="836"/>
      <c r="CR122" s="836"/>
      <c r="CS122" s="836"/>
      <c r="CT122" s="836"/>
      <c r="CU122" s="836"/>
      <c r="CV122" s="836"/>
      <c r="CW122" s="836"/>
      <c r="CX122" s="836"/>
      <c r="CY122" s="836"/>
      <c r="CZ122" s="836"/>
      <c r="DA122" s="836"/>
      <c r="DB122" s="836"/>
      <c r="DC122" s="836"/>
      <c r="DD122" s="836"/>
      <c r="DE122" s="836"/>
      <c r="DF122" s="837"/>
      <c r="DG122" s="816">
        <v>10728</v>
      </c>
      <c r="DH122" s="817"/>
      <c r="DI122" s="817"/>
      <c r="DJ122" s="817"/>
      <c r="DK122" s="817"/>
      <c r="DL122" s="817">
        <v>10510</v>
      </c>
      <c r="DM122" s="817"/>
      <c r="DN122" s="817"/>
      <c r="DO122" s="817"/>
      <c r="DP122" s="817"/>
      <c r="DQ122" s="817">
        <v>9526</v>
      </c>
      <c r="DR122" s="817"/>
      <c r="DS122" s="817"/>
      <c r="DT122" s="817"/>
      <c r="DU122" s="817"/>
      <c r="DV122" s="794">
        <v>0.1</v>
      </c>
      <c r="DW122" s="794"/>
      <c r="DX122" s="794"/>
      <c r="DY122" s="794"/>
      <c r="DZ122" s="795"/>
    </row>
    <row r="123" spans="1:130" s="230" customFormat="1" ht="26.25" customHeight="1" x14ac:dyDescent="0.15">
      <c r="A123" s="820"/>
      <c r="B123" s="821"/>
      <c r="C123" s="815" t="s">
        <v>441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455</v>
      </c>
      <c r="BP123" s="878"/>
      <c r="BQ123" s="832">
        <v>39513396</v>
      </c>
      <c r="BR123" s="833"/>
      <c r="BS123" s="833"/>
      <c r="BT123" s="833"/>
      <c r="BU123" s="833"/>
      <c r="BV123" s="833">
        <v>38064543</v>
      </c>
      <c r="BW123" s="833"/>
      <c r="BX123" s="833"/>
      <c r="BY123" s="833"/>
      <c r="BZ123" s="833"/>
      <c r="CA123" s="833">
        <v>36262578</v>
      </c>
      <c r="CB123" s="833"/>
      <c r="CC123" s="833"/>
      <c r="CD123" s="833"/>
      <c r="CE123" s="833"/>
      <c r="CF123" s="748"/>
      <c r="CG123" s="749"/>
      <c r="CH123" s="749"/>
      <c r="CI123" s="749"/>
      <c r="CJ123" s="834"/>
      <c r="CK123" s="869"/>
      <c r="CL123" s="855"/>
      <c r="CM123" s="855"/>
      <c r="CN123" s="855"/>
      <c r="CO123" s="856"/>
      <c r="CP123" s="835" t="s">
        <v>399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444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13.5</v>
      </c>
      <c r="BR124" s="831"/>
      <c r="BS124" s="831"/>
      <c r="BT124" s="831"/>
      <c r="BU124" s="831"/>
      <c r="BV124" s="831">
        <v>2.9</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457</v>
      </c>
      <c r="CQ124" s="836"/>
      <c r="CR124" s="836"/>
      <c r="CS124" s="836"/>
      <c r="CT124" s="836"/>
      <c r="CU124" s="836"/>
      <c r="CV124" s="836"/>
      <c r="CW124" s="836"/>
      <c r="CX124" s="836"/>
      <c r="CY124" s="836"/>
      <c r="CZ124" s="836"/>
      <c r="DA124" s="836"/>
      <c r="DB124" s="836"/>
      <c r="DC124" s="836"/>
      <c r="DD124" s="836"/>
      <c r="DE124" s="836"/>
      <c r="DF124" s="837"/>
      <c r="DG124" s="763">
        <v>17211</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458</v>
      </c>
      <c r="CL125" s="852"/>
      <c r="CM125" s="852"/>
      <c r="CN125" s="852"/>
      <c r="CO125" s="853"/>
      <c r="CP125" s="860" t="s">
        <v>459</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460</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461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462</v>
      </c>
      <c r="AY127" s="812"/>
      <c r="AZ127" s="812"/>
      <c r="BA127" s="812"/>
      <c r="BB127" s="812"/>
      <c r="BC127" s="812"/>
      <c r="BD127" s="812"/>
      <c r="BE127" s="813"/>
      <c r="BF127" s="811" t="s">
        <v>463</v>
      </c>
      <c r="BG127" s="812"/>
      <c r="BH127" s="812"/>
      <c r="BI127" s="812"/>
      <c r="BJ127" s="812"/>
      <c r="BK127" s="812"/>
      <c r="BL127" s="813"/>
      <c r="BM127" s="811" t="s">
        <v>464</v>
      </c>
      <c r="BN127" s="812"/>
      <c r="BO127" s="812"/>
      <c r="BP127" s="812"/>
      <c r="BQ127" s="812"/>
      <c r="BR127" s="812"/>
      <c r="BS127" s="813"/>
      <c r="BT127" s="811" t="s">
        <v>465</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466</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468</v>
      </c>
      <c r="X128" s="798"/>
      <c r="Y128" s="798"/>
      <c r="Z128" s="799"/>
      <c r="AA128" s="800">
        <v>243414</v>
      </c>
      <c r="AB128" s="801"/>
      <c r="AC128" s="801"/>
      <c r="AD128" s="801"/>
      <c r="AE128" s="802"/>
      <c r="AF128" s="803">
        <v>242233</v>
      </c>
      <c r="AG128" s="801"/>
      <c r="AH128" s="801"/>
      <c r="AI128" s="801"/>
      <c r="AJ128" s="802"/>
      <c r="AK128" s="803">
        <v>244850</v>
      </c>
      <c r="AL128" s="801"/>
      <c r="AM128" s="801"/>
      <c r="AN128" s="801"/>
      <c r="AO128" s="802"/>
      <c r="AP128" s="804"/>
      <c r="AQ128" s="805"/>
      <c r="AR128" s="805"/>
      <c r="AS128" s="805"/>
      <c r="AT128" s="806"/>
      <c r="AU128" s="232"/>
      <c r="AV128" s="232"/>
      <c r="AW128" s="232"/>
      <c r="AX128" s="807" t="s">
        <v>469</v>
      </c>
      <c r="AY128" s="808"/>
      <c r="AZ128" s="808"/>
      <c r="BA128" s="808"/>
      <c r="BB128" s="808"/>
      <c r="BC128" s="808"/>
      <c r="BD128" s="808"/>
      <c r="BE128" s="809"/>
      <c r="BF128" s="786" t="s">
        <v>122</v>
      </c>
      <c r="BG128" s="787"/>
      <c r="BH128" s="787"/>
      <c r="BI128" s="787"/>
      <c r="BJ128" s="787"/>
      <c r="BK128" s="787"/>
      <c r="BL128" s="810"/>
      <c r="BM128" s="786">
        <v>13.07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470</v>
      </c>
      <c r="CQ128" s="730"/>
      <c r="CR128" s="730"/>
      <c r="CS128" s="730"/>
      <c r="CT128" s="730"/>
      <c r="CU128" s="730"/>
      <c r="CV128" s="730"/>
      <c r="CW128" s="730"/>
      <c r="CX128" s="730"/>
      <c r="CY128" s="730"/>
      <c r="CZ128" s="730"/>
      <c r="DA128" s="730"/>
      <c r="DB128" s="730"/>
      <c r="DC128" s="730"/>
      <c r="DD128" s="730"/>
      <c r="DE128" s="730"/>
      <c r="DF128" s="731"/>
      <c r="DG128" s="790">
        <v>5136</v>
      </c>
      <c r="DH128" s="791"/>
      <c r="DI128" s="791"/>
      <c r="DJ128" s="791"/>
      <c r="DK128" s="791"/>
      <c r="DL128" s="791">
        <v>5643</v>
      </c>
      <c r="DM128" s="791"/>
      <c r="DN128" s="791"/>
      <c r="DO128" s="791"/>
      <c r="DP128" s="791"/>
      <c r="DQ128" s="791">
        <v>7065</v>
      </c>
      <c r="DR128" s="791"/>
      <c r="DS128" s="791"/>
      <c r="DT128" s="791"/>
      <c r="DU128" s="791"/>
      <c r="DV128" s="792">
        <v>0.1</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471</v>
      </c>
      <c r="X129" s="777"/>
      <c r="Y129" s="777"/>
      <c r="Z129" s="778"/>
      <c r="AA129" s="779">
        <v>12181158</v>
      </c>
      <c r="AB129" s="780"/>
      <c r="AC129" s="780"/>
      <c r="AD129" s="780"/>
      <c r="AE129" s="781"/>
      <c r="AF129" s="782">
        <v>11852105</v>
      </c>
      <c r="AG129" s="780"/>
      <c r="AH129" s="780"/>
      <c r="AI129" s="780"/>
      <c r="AJ129" s="781"/>
      <c r="AK129" s="782">
        <v>11854934</v>
      </c>
      <c r="AL129" s="780"/>
      <c r="AM129" s="780"/>
      <c r="AN129" s="780"/>
      <c r="AO129" s="781"/>
      <c r="AP129" s="783"/>
      <c r="AQ129" s="784"/>
      <c r="AR129" s="784"/>
      <c r="AS129" s="784"/>
      <c r="AT129" s="785"/>
      <c r="AU129" s="233"/>
      <c r="AV129" s="233"/>
      <c r="AW129" s="233"/>
      <c r="AX129" s="751" t="s">
        <v>472</v>
      </c>
      <c r="AY129" s="752"/>
      <c r="AZ129" s="752"/>
      <c r="BA129" s="752"/>
      <c r="BB129" s="752"/>
      <c r="BC129" s="752"/>
      <c r="BD129" s="752"/>
      <c r="BE129" s="753"/>
      <c r="BF129" s="770" t="s">
        <v>122</v>
      </c>
      <c r="BG129" s="771"/>
      <c r="BH129" s="771"/>
      <c r="BI129" s="771"/>
      <c r="BJ129" s="771"/>
      <c r="BK129" s="771"/>
      <c r="BL129" s="772"/>
      <c r="BM129" s="770">
        <v>18.07</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474</v>
      </c>
      <c r="X130" s="777"/>
      <c r="Y130" s="777"/>
      <c r="Z130" s="778"/>
      <c r="AA130" s="779">
        <v>2768074</v>
      </c>
      <c r="AB130" s="780"/>
      <c r="AC130" s="780"/>
      <c r="AD130" s="780"/>
      <c r="AE130" s="781"/>
      <c r="AF130" s="782">
        <v>2722939</v>
      </c>
      <c r="AG130" s="780"/>
      <c r="AH130" s="780"/>
      <c r="AI130" s="780"/>
      <c r="AJ130" s="781"/>
      <c r="AK130" s="782">
        <v>2588364</v>
      </c>
      <c r="AL130" s="780"/>
      <c r="AM130" s="780"/>
      <c r="AN130" s="780"/>
      <c r="AO130" s="781"/>
      <c r="AP130" s="783"/>
      <c r="AQ130" s="784"/>
      <c r="AR130" s="784"/>
      <c r="AS130" s="784"/>
      <c r="AT130" s="785"/>
      <c r="AU130" s="233"/>
      <c r="AV130" s="233"/>
      <c r="AW130" s="233"/>
      <c r="AX130" s="751" t="s">
        <v>475</v>
      </c>
      <c r="AY130" s="752"/>
      <c r="AZ130" s="752"/>
      <c r="BA130" s="752"/>
      <c r="BB130" s="752"/>
      <c r="BC130" s="752"/>
      <c r="BD130" s="752"/>
      <c r="BE130" s="753"/>
      <c r="BF130" s="754">
        <v>10.4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476</v>
      </c>
      <c r="X131" s="761"/>
      <c r="Y131" s="761"/>
      <c r="Z131" s="762"/>
      <c r="AA131" s="763">
        <v>9413084</v>
      </c>
      <c r="AB131" s="764"/>
      <c r="AC131" s="764"/>
      <c r="AD131" s="764"/>
      <c r="AE131" s="765"/>
      <c r="AF131" s="766">
        <v>9129166</v>
      </c>
      <c r="AG131" s="764"/>
      <c r="AH131" s="764"/>
      <c r="AI131" s="764"/>
      <c r="AJ131" s="765"/>
      <c r="AK131" s="766">
        <v>9266570</v>
      </c>
      <c r="AL131" s="764"/>
      <c r="AM131" s="764"/>
      <c r="AN131" s="764"/>
      <c r="AO131" s="765"/>
      <c r="AP131" s="767"/>
      <c r="AQ131" s="768"/>
      <c r="AR131" s="768"/>
      <c r="AS131" s="768"/>
      <c r="AT131" s="769"/>
      <c r="AU131" s="233"/>
      <c r="AV131" s="233"/>
      <c r="AW131" s="233"/>
      <c r="AX131" s="729" t="s">
        <v>477</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479</v>
      </c>
      <c r="W132" s="742"/>
      <c r="X132" s="742"/>
      <c r="Y132" s="742"/>
      <c r="Z132" s="743"/>
      <c r="AA132" s="744">
        <v>9.3789984240000006</v>
      </c>
      <c r="AB132" s="745"/>
      <c r="AC132" s="745"/>
      <c r="AD132" s="745"/>
      <c r="AE132" s="746"/>
      <c r="AF132" s="747">
        <v>11.1794659</v>
      </c>
      <c r="AG132" s="745"/>
      <c r="AH132" s="745"/>
      <c r="AI132" s="745"/>
      <c r="AJ132" s="746"/>
      <c r="AK132" s="747">
        <v>10.894872640000001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480</v>
      </c>
      <c r="W133" s="721"/>
      <c r="X133" s="721"/>
      <c r="Y133" s="721"/>
      <c r="Z133" s="722"/>
      <c r="AA133" s="723">
        <v>8.6999999999999993</v>
      </c>
      <c r="AB133" s="724"/>
      <c r="AC133" s="724"/>
      <c r="AD133" s="724"/>
      <c r="AE133" s="725"/>
      <c r="AF133" s="723">
        <v>9.4</v>
      </c>
      <c r="AG133" s="724"/>
      <c r="AH133" s="724"/>
      <c r="AI133" s="724"/>
      <c r="AJ133" s="725"/>
      <c r="AK133" s="723">
        <v>10.4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Ys/Q/tfMiUtT1zD8TS+SQ5OXbjSimyIxRu8dR6l0ElTWyAezj/If1FbK2jrONw1BMRuJkhJHKkEXUFqbojhTw==" saltValue="WyUeJSEKO6C4h3A2zkOaS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AY21" sqref="AY21"/>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uyB8CSKVpCXdMVarion8WPujf6bSeJFshpl5y156EZI1w32eO4Nq1i1DSA8pISWtzmFjBD6pK8Ytq8iAuKogg==" saltValue="J1qkH0u2d8UbrktughHT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6t8Hev8OD7HsQtJUF6GS6m8YebpTpGK5C5P2Rj7pkQZyMRbr306McjNVK3KaR59tdpJJlLFIH6AkofxEN3hzg==" saltValue="zSmzgaoHkhvgVqwjGCRgk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484</v>
      </c>
      <c r="AP7" s="272"/>
      <c r="AQ7" s="273" t="s">
        <v>485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486</v>
      </c>
      <c r="AQ8" s="279" t="s">
        <v>487</v>
      </c>
      <c r="AR8" s="280" t="s">
        <v>488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489</v>
      </c>
      <c r="AL9" s="1131"/>
      <c r="AM9" s="1131"/>
      <c r="AN9" s="1132"/>
      <c r="AO9" s="281">
        <v>2641844</v>
      </c>
      <c r="AP9" s="281">
        <v>69185</v>
      </c>
      <c r="AQ9" s="282">
        <v>90328</v>
      </c>
      <c r="AR9" s="283">
        <v>-23.4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490</v>
      </c>
      <c r="AL10" s="1131"/>
      <c r="AM10" s="1131"/>
      <c r="AN10" s="1132"/>
      <c r="AO10" s="284">
        <v>633519</v>
      </c>
      <c r="AP10" s="284">
        <v>16591</v>
      </c>
      <c r="AQ10" s="285">
        <v>7878</v>
      </c>
      <c r="AR10" s="286">
        <v>110.6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491</v>
      </c>
      <c r="AL11" s="1131"/>
      <c r="AM11" s="1131"/>
      <c r="AN11" s="1132"/>
      <c r="AO11" s="284" t="s">
        <v>492</v>
      </c>
      <c r="AP11" s="284" t="s">
        <v>492</v>
      </c>
      <c r="AQ11" s="285">
        <v>2111</v>
      </c>
      <c r="AR11" s="286" t="s">
        <v>492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493</v>
      </c>
      <c r="AL12" s="1131"/>
      <c r="AM12" s="1131"/>
      <c r="AN12" s="1132"/>
      <c r="AO12" s="284" t="s">
        <v>492</v>
      </c>
      <c r="AP12" s="284" t="s">
        <v>492</v>
      </c>
      <c r="AQ12" s="285">
        <v>26</v>
      </c>
      <c r="AR12" s="286" t="s">
        <v>492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494</v>
      </c>
      <c r="AL13" s="1131"/>
      <c r="AM13" s="1131"/>
      <c r="AN13" s="1132"/>
      <c r="AO13" s="284">
        <v>98673</v>
      </c>
      <c r="AP13" s="284">
        <v>2584</v>
      </c>
      <c r="AQ13" s="285">
        <v>2999</v>
      </c>
      <c r="AR13" s="286">
        <v>-13.8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495</v>
      </c>
      <c r="AL14" s="1131"/>
      <c r="AM14" s="1131"/>
      <c r="AN14" s="1132"/>
      <c r="AO14" s="284">
        <v>67778</v>
      </c>
      <c r="AP14" s="284">
        <v>1775</v>
      </c>
      <c r="AQ14" s="285">
        <v>1839</v>
      </c>
      <c r="AR14" s="286">
        <v>-3.5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496</v>
      </c>
      <c r="AL15" s="1134"/>
      <c r="AM15" s="1134"/>
      <c r="AN15" s="1135"/>
      <c r="AO15" s="284">
        <v>-177748</v>
      </c>
      <c r="AP15" s="284">
        <v>-4655</v>
      </c>
      <c r="AQ15" s="285">
        <v>-5426</v>
      </c>
      <c r="AR15" s="286">
        <v>-14.2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3264066</v>
      </c>
      <c r="AP16" s="284">
        <v>85480</v>
      </c>
      <c r="AQ16" s="285">
        <v>99756</v>
      </c>
      <c r="AR16" s="286">
        <v>-14.3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498</v>
      </c>
      <c r="AP20" s="293" t="s">
        <v>499</v>
      </c>
      <c r="AQ20" s="294" t="s">
        <v>500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501</v>
      </c>
      <c r="AL21" s="1137"/>
      <c r="AM21" s="1137"/>
      <c r="AN21" s="1138"/>
      <c r="AO21" s="297">
        <v>5.97</v>
      </c>
      <c r="AP21" s="298">
        <v>9.01</v>
      </c>
      <c r="AQ21" s="299">
        <v>-3.04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502</v>
      </c>
      <c r="AL22" s="1137"/>
      <c r="AM22" s="1137"/>
      <c r="AN22" s="1138"/>
      <c r="AO22" s="302">
        <v>99.3</v>
      </c>
      <c r="AP22" s="303">
        <v>97.5</v>
      </c>
      <c r="AQ22" s="304">
        <v>1.8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503</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484</v>
      </c>
      <c r="AP30" s="272"/>
      <c r="AQ30" s="273" t="s">
        <v>485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486</v>
      </c>
      <c r="AQ31" s="279" t="s">
        <v>487</v>
      </c>
      <c r="AR31" s="280" t="s">
        <v>488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506</v>
      </c>
      <c r="AL32" s="1121"/>
      <c r="AM32" s="1121"/>
      <c r="AN32" s="1122"/>
      <c r="AO32" s="312">
        <v>2003136</v>
      </c>
      <c r="AP32" s="312">
        <v>52459</v>
      </c>
      <c r="AQ32" s="313">
        <v>56025</v>
      </c>
      <c r="AR32" s="314">
        <v>-6.4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507</v>
      </c>
      <c r="AL33" s="1121"/>
      <c r="AM33" s="1121"/>
      <c r="AN33" s="1122"/>
      <c r="AO33" s="312" t="s">
        <v>492</v>
      </c>
      <c r="AP33" s="312" t="s">
        <v>492</v>
      </c>
      <c r="AQ33" s="313" t="s">
        <v>492</v>
      </c>
      <c r="AR33" s="314" t="s">
        <v>492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508</v>
      </c>
      <c r="AL34" s="1121"/>
      <c r="AM34" s="1121"/>
      <c r="AN34" s="1122"/>
      <c r="AO34" s="312" t="s">
        <v>492</v>
      </c>
      <c r="AP34" s="312" t="s">
        <v>492</v>
      </c>
      <c r="AQ34" s="313" t="s">
        <v>492</v>
      </c>
      <c r="AR34" s="314" t="s">
        <v>492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509</v>
      </c>
      <c r="AL35" s="1121"/>
      <c r="AM35" s="1121"/>
      <c r="AN35" s="1122"/>
      <c r="AO35" s="312">
        <v>1748763</v>
      </c>
      <c r="AP35" s="312">
        <v>45797</v>
      </c>
      <c r="AQ35" s="313">
        <v>18604</v>
      </c>
      <c r="AR35" s="314">
        <v>146.19999999999999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510</v>
      </c>
      <c r="AL36" s="1121"/>
      <c r="AM36" s="1121"/>
      <c r="AN36" s="1122"/>
      <c r="AO36" s="312">
        <v>90896</v>
      </c>
      <c r="AP36" s="312">
        <v>2380</v>
      </c>
      <c r="AQ36" s="313">
        <v>2667</v>
      </c>
      <c r="AR36" s="314">
        <v>-10.8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511</v>
      </c>
      <c r="AL37" s="1121"/>
      <c r="AM37" s="1121"/>
      <c r="AN37" s="1122"/>
      <c r="AO37" s="312" t="s">
        <v>492</v>
      </c>
      <c r="AP37" s="312" t="s">
        <v>492</v>
      </c>
      <c r="AQ37" s="313">
        <v>441</v>
      </c>
      <c r="AR37" s="314" t="s">
        <v>492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512</v>
      </c>
      <c r="AL38" s="1124"/>
      <c r="AM38" s="1124"/>
      <c r="AN38" s="1125"/>
      <c r="AO38" s="315" t="s">
        <v>492</v>
      </c>
      <c r="AP38" s="315" t="s">
        <v>492</v>
      </c>
      <c r="AQ38" s="316">
        <v>6</v>
      </c>
      <c r="AR38" s="304" t="s">
        <v>492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513</v>
      </c>
      <c r="AL39" s="1124"/>
      <c r="AM39" s="1124"/>
      <c r="AN39" s="1125"/>
      <c r="AO39" s="312">
        <v>-244850</v>
      </c>
      <c r="AP39" s="312">
        <v>-6412</v>
      </c>
      <c r="AQ39" s="313">
        <v>-4261</v>
      </c>
      <c r="AR39" s="314">
        <v>50.5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514</v>
      </c>
      <c r="AL40" s="1121"/>
      <c r="AM40" s="1121"/>
      <c r="AN40" s="1122"/>
      <c r="AO40" s="312">
        <v>-2588364</v>
      </c>
      <c r="AP40" s="312">
        <v>-67785</v>
      </c>
      <c r="AQ40" s="313">
        <v>-49695</v>
      </c>
      <c r="AR40" s="314">
        <v>36.4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1009581</v>
      </c>
      <c r="AP41" s="312">
        <v>26439</v>
      </c>
      <c r="AQ41" s="313">
        <v>23786</v>
      </c>
      <c r="AR41" s="314">
        <v>11.2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484</v>
      </c>
      <c r="AN49" s="1115" t="s">
        <v>517</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518</v>
      </c>
      <c r="AO50" s="329" t="s">
        <v>519</v>
      </c>
      <c r="AP50" s="330" t="s">
        <v>520</v>
      </c>
      <c r="AQ50" s="331" t="s">
        <v>521</v>
      </c>
      <c r="AR50" s="332" t="s">
        <v>522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523</v>
      </c>
      <c r="AL51" s="325"/>
      <c r="AM51" s="333">
        <v>2594484</v>
      </c>
      <c r="AN51" s="334">
        <v>64201</v>
      </c>
      <c r="AO51" s="335">
        <v>72.099999999999994</v>
      </c>
      <c r="AP51" s="336">
        <v>74581</v>
      </c>
      <c r="AQ51" s="337">
        <v>7</v>
      </c>
      <c r="AR51" s="338">
        <v>65.099999999999994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524</v>
      </c>
      <c r="AM52" s="341">
        <v>796389</v>
      </c>
      <c r="AN52" s="342">
        <v>19707</v>
      </c>
      <c r="AO52" s="343">
        <v>39.200000000000003</v>
      </c>
      <c r="AP52" s="344">
        <v>41563</v>
      </c>
      <c r="AQ52" s="345">
        <v>6.8</v>
      </c>
      <c r="AR52" s="346">
        <v>32.4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525</v>
      </c>
      <c r="AL53" s="325"/>
      <c r="AM53" s="333">
        <v>7772198</v>
      </c>
      <c r="AN53" s="334">
        <v>194934</v>
      </c>
      <c r="AO53" s="335">
        <v>203.6</v>
      </c>
      <c r="AP53" s="336">
        <v>76347</v>
      </c>
      <c r="AQ53" s="337">
        <v>2.4</v>
      </c>
      <c r="AR53" s="338">
        <v>201.2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524</v>
      </c>
      <c r="AM54" s="341">
        <v>3186409</v>
      </c>
      <c r="AN54" s="342">
        <v>79918</v>
      </c>
      <c r="AO54" s="343">
        <v>305.5</v>
      </c>
      <c r="AP54" s="344">
        <v>41762</v>
      </c>
      <c r="AQ54" s="345">
        <v>0.5</v>
      </c>
      <c r="AR54" s="346">
        <v>305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526</v>
      </c>
      <c r="AL55" s="325"/>
      <c r="AM55" s="333">
        <v>1429041</v>
      </c>
      <c r="AN55" s="334">
        <v>36452</v>
      </c>
      <c r="AO55" s="335">
        <v>-81.3</v>
      </c>
      <c r="AP55" s="336">
        <v>69604</v>
      </c>
      <c r="AQ55" s="337">
        <v>-8.8000000000000007</v>
      </c>
      <c r="AR55" s="338">
        <v>-72.5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524</v>
      </c>
      <c r="AM56" s="341">
        <v>930336</v>
      </c>
      <c r="AN56" s="342">
        <v>23731</v>
      </c>
      <c r="AO56" s="343">
        <v>-70.3</v>
      </c>
      <c r="AP56" s="344">
        <v>36247</v>
      </c>
      <c r="AQ56" s="345">
        <v>-13.2</v>
      </c>
      <c r="AR56" s="346">
        <v>-57.1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527</v>
      </c>
      <c r="AL57" s="325"/>
      <c r="AM57" s="333">
        <v>867147</v>
      </c>
      <c r="AN57" s="334">
        <v>22398</v>
      </c>
      <c r="AO57" s="335">
        <v>-38.6</v>
      </c>
      <c r="AP57" s="336">
        <v>68410</v>
      </c>
      <c r="AQ57" s="337">
        <v>-1.7</v>
      </c>
      <c r="AR57" s="338">
        <v>-36.9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524</v>
      </c>
      <c r="AM58" s="341">
        <v>437118</v>
      </c>
      <c r="AN58" s="342">
        <v>11290</v>
      </c>
      <c r="AO58" s="343">
        <v>-52.4</v>
      </c>
      <c r="AP58" s="344">
        <v>35086</v>
      </c>
      <c r="AQ58" s="345">
        <v>-3.2</v>
      </c>
      <c r="AR58" s="346">
        <v>-49.2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528</v>
      </c>
      <c r="AL59" s="325"/>
      <c r="AM59" s="333">
        <v>722552</v>
      </c>
      <c r="AN59" s="334">
        <v>18922</v>
      </c>
      <c r="AO59" s="335">
        <v>-15.5</v>
      </c>
      <c r="AP59" s="336">
        <v>73019</v>
      </c>
      <c r="AQ59" s="337">
        <v>6.7</v>
      </c>
      <c r="AR59" s="338">
        <v>-22.2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524</v>
      </c>
      <c r="AM60" s="341">
        <v>507538</v>
      </c>
      <c r="AN60" s="342">
        <v>13292</v>
      </c>
      <c r="AO60" s="343">
        <v>17.7</v>
      </c>
      <c r="AP60" s="344">
        <v>39427</v>
      </c>
      <c r="AQ60" s="345">
        <v>12.4</v>
      </c>
      <c r="AR60" s="346">
        <v>5.3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529</v>
      </c>
      <c r="AL61" s="347"/>
      <c r="AM61" s="348">
        <v>2677084</v>
      </c>
      <c r="AN61" s="349">
        <v>67381</v>
      </c>
      <c r="AO61" s="350">
        <v>28.1</v>
      </c>
      <c r="AP61" s="351">
        <v>72392</v>
      </c>
      <c r="AQ61" s="352">
        <v>1.1000000000000001</v>
      </c>
      <c r="AR61" s="338">
        <v>27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524</v>
      </c>
      <c r="AM62" s="341">
        <v>1171558</v>
      </c>
      <c r="AN62" s="342">
        <v>29588</v>
      </c>
      <c r="AO62" s="343">
        <v>47.9</v>
      </c>
      <c r="AP62" s="344">
        <v>38817</v>
      </c>
      <c r="AQ62" s="345">
        <v>0.7</v>
      </c>
      <c r="AR62" s="346">
        <v>47.2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hUbq4m4RRurzbmcujWcSECKGQzEmkJZwspT+4XgXG4vWghQvzoc0KL9rHaJWdaWmjTqdmXAQQgj4hdF0zBF5DQ==" saltValue="4Yvt/BDmL7yjf1RM8dxw6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481</v>
      </c>
    </row>
    <row r="120" spans="125:125" ht="13.5" hidden="1" customHeight="1" x14ac:dyDescent="0.15"/>
    <row r="121" spans="125:125" ht="13.5" hidden="1" customHeight="1" x14ac:dyDescent="0.15">
      <c r="DU121" s="259"/>
    </row>
  </sheetData>
  <sheetProtection algorithmName="SHA-512" hashValue="yo5ESFCNPD3+YgWKtnRzYAO5/zgKmePR6Ign+FiTVEQaxiQufwVI6gDZHi+jml6hemgPOV0XV75RttWqTl/H5Q==" saltValue="kwW4QWXm8uJRAT5svnof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481</v>
      </c>
    </row>
  </sheetData>
  <sheetProtection algorithmName="SHA-512" hashValue="rPpNB7dEumaeYBJXaEZFdcVLZpZceNy5xgswgWRH8yDGYJpWFE6KAsq1XqA0JT5pmSdWk6hZ1numh5PBKiC62A==" saltValue="kFplHhdPy0cp5awlRb+3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39" t="s">
        <v>3</v>
      </c>
      <c r="D47" s="1139"/>
      <c r="E47" s="1140"/>
      <c r="F47" s="11">
        <v>44.53</v>
      </c>
      <c r="G47" s="12">
        <v>41.49</v>
      </c>
      <c r="H47" s="12">
        <v>41.19</v>
      </c>
      <c r="I47" s="12">
        <v>45.66</v>
      </c>
      <c r="J47" s="13">
        <v>43.68</v>
      </c>
    </row>
    <row r="48" spans="2:10" ht="57.75" customHeight="1" x14ac:dyDescent="0.15">
      <c r="B48" s="14"/>
      <c r="C48" s="1141" t="s">
        <v>4</v>
      </c>
      <c r="D48" s="1141"/>
      <c r="E48" s="1142"/>
      <c r="F48" s="15">
        <v>0.33</v>
      </c>
      <c r="G48" s="16">
        <v>1.44</v>
      </c>
      <c r="H48" s="16">
        <v>6.35</v>
      </c>
      <c r="I48" s="16">
        <v>2.56</v>
      </c>
      <c r="J48" s="17">
        <v>1.78</v>
      </c>
    </row>
    <row r="49" spans="2:10" ht="57.75" customHeight="1" thickBot="1" x14ac:dyDescent="0.2">
      <c r="B49" s="18"/>
      <c r="C49" s="1143" t="s">
        <v>5</v>
      </c>
      <c r="D49" s="1143"/>
      <c r="E49" s="1144"/>
      <c r="F49" s="19" t="s">
        <v>536</v>
      </c>
      <c r="G49" s="20" t="s">
        <v>537</v>
      </c>
      <c r="H49" s="20">
        <v>4.97</v>
      </c>
      <c r="I49" s="20" t="s">
        <v>538</v>
      </c>
      <c r="J49" s="21" t="s">
        <v>539</v>
      </c>
    </row>
    <row r="50" spans="2:10" x14ac:dyDescent="0.15"/>
  </sheetData>
  <sheetProtection algorithmName="SHA-512" hashValue="ecyltz+B3kUi2aPijVxI6sXPjmCZNm6pevx1F4MOixbVGSGSWq3QWpVlp9rnbvjLBBteV4zO4OkH5+0uV3npmw==" saltValue="ZLpTf/CnnmuclWNziqk6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西脇市役所</cp:lastModifiedBy>
  <cp:lastPrinted>2025-03-17T00:31:10Z</cp:lastPrinted>
  <dcterms:created xsi:type="dcterms:W3CDTF">2025-02-19T03:37:00Z</dcterms:created>
  <dcterms:modified xsi:type="dcterms:W3CDTF">2025-03-17T00:34:04Z</dcterms:modified>
  <cp:category/>
</cp:coreProperties>
</file>