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10 豊岡市○\"/>
    </mc:Choice>
  </mc:AlternateContent>
  <xr:revisionPtr revIDLastSave="0" documentId="13_ncr:1_{70C0E5A3-C7A5-45F5-B0D7-D1BDF1F569C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W36" i="10"/>
  <c r="BE36" i="10"/>
  <c r="AM36" i="10"/>
  <c r="C36" i="10"/>
  <c r="BW35" i="10"/>
  <c r="BE35" i="10"/>
  <c r="C35" i="10"/>
  <c r="BW34" i="10"/>
  <c r="C34" i="10"/>
  <c r="CO34" i="10" l="1"/>
  <c r="CO35" i="10" s="1"/>
  <c r="CO36" i="10" s="1"/>
  <c r="CO37" i="10" s="1"/>
  <c r="CO38" i="10" s="1"/>
  <c r="CO39" i="10" s="1"/>
  <c r="CO40" i="10" s="1"/>
  <c r="CO41" i="10" s="1"/>
  <c r="CO42" i="10" s="1"/>
  <c r="U34" i="10"/>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<sst xmlns="http://schemas.openxmlformats.org/spreadsheetml/2006/main" count="1130" uniqueCount="574">
  <si>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</si>
  <si>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</si>
  <si>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</si>
  <si>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</si>
  <si>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</si>
  <si>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</si>
  <si>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</si>
  <si>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</si>
  <si>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</si>
  <si>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</si>
  <si>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</si>
  <si>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</si>
  <si>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</si>
  <si>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</si>
  <si>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</si>
  <si>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</si>
  <si>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</si>
  <si>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</si>
  <si>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</si>
  <si>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</si>
  <si>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</si>
  <si>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</si>
  <si>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</si>
  <si>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</si>
  <si>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</si>
  <si>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</si>
  <si>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</si>
  <si>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</si>
  <si>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</si>
  <si>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</si>
  <si>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</si>
  <si>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</si>
  <si>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</si>
  <si>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</si>
  <si>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</si>
  <si>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</si>
  <si>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</si>
  <si>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</si>
  <si>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</si>
  <si>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</si>
  <si>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</si>
  <si>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</si>
  <si>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</si>
  <si>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</si>
  <si>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</si>
  <si>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</si>
  <si>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</si>
  <si>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</si>
  <si>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</si>
  <si>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</si>
  <si>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</si>
  <si>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</si>
  <si>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</si>
  <si>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</si>
  <si>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</si>
  <si>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</si>
  <si>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</si>
  <si>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</si>
  <si>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</si>
  <si>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</si>
  <si>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</si>
  <si>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</si>
  <si>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</si>
  <si>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</si>
  <si>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</si>
  <si>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</si>
  <si>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</si>
  <si>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</si>
  <si>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</si>
  <si>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</si>
  <si>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</si>
  <si>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</si>
  <si>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</si>
  <si>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</si>
  <si>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</si>
  <si>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</si>
  <si>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</si>
  <si>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</si>
  <si>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</si>
  <si>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</si>
  <si>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</si>
  <si>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</si>
  <si>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</si>
  <si>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</si>
  <si>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</si>
  <si>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</si>
  <si>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</si>
  <si>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</si>
  <si>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</si>
  <si>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</si>
  <si>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</si>
  <si>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</si>
  <si>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</si>
  <si>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</si>
  <si>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</si>
  <si>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</si>
  <si>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</si>
  <si>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</si>
  <si>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</si>
  <si>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</si>
  <si>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</si>
  <si>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</si>
  <si>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</si>
  <si>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</si>
  <si>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</si>
  <si>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</si>
  <si>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</si>
  <si>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</si>
  <si>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</si>
  <si>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</si>
  <si>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</si>
  <si>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</si>
  <si>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</si>
  <si>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</si>
  <si>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</si>
  <si>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</si>
  <si>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</si>
  <si>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</si>
  <si>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</si>
  <si>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</si>
  <si>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</si>
  <si>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</si>
  <si>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</si>
  <si>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</si>
  <si>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</si>
  <si>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</si>
  <si>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</si>
  <si>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</si>
  <si>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</si>
  <si>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</si>
  <si>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</si>
  <si>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</si>
  <si>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</si>
  <si>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</si>
  <si>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</si>
  <si>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</si>
  <si>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</si>
  <si>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</si>
  <si>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</si>
  <si>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</si>
  <si>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</si>
  <si>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</si>
  <si>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</si>
  <si>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</si>
  <si>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</si>
  <si>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</si>
  <si>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</si>
  <si>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</si>
  <si>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</si>
  <si>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</si>
  <si>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</si>
  <si>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</si>
  <si>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</si>
  <si>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</si>
  <si>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</si>
  <si>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</si>
  <si>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</si>
  <si>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</si>
  <si>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</si>
  <si>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</si>
  <si>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</si>
  <si>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</si>
  <si>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</si>
  <si>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</si>
  <si>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</si>
  <si>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</si>
  <si>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</si>
  <si>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</si>
  <si>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</si>
  <si>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</si>
  <si>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</si>
  <si>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</si>
  <si>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</si>
  <si>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</si>
  <si>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</si>
  <si>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</si>
  <si>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</si>
  <si>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</si>
  <si>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</si>
  <si>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</si>
  <si>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</si>
  <si>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</si>
  <si>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</si>
  <si>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</si>
  <si>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</si>
  <si>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</si>
  <si>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</si>
  <si>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</si>
  <si>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</si>
  <si>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</si>
  <si>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</si>
  <si>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</si>
  <si>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</si>
  <si>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</si>
  <si>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</si>
  <si>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</si>
  <si>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</si>
  <si>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</si>
  <si>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</si>
  <si>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</si>
  <si>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</si>
  <si>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</si>
  <si>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</si>
  <si>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兵庫県豊岡市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</si>
  <si>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</si>
  <si>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</si>
  <si>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</si>
  <si>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</si>
  <si>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</si>
  <si>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</si>
  <si>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</si>
  <si>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</si>
  <si>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</si>
  <si>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</si>
  <si>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</si>
  <si>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</si>
  <si>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</si>
  <si>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</si>
  <si>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</si>
  <si>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</si>
  <si>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</si>
  <si>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</si>
  <si>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</si>
  <si>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</si>
  <si>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</si>
  <si>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</si>
  <si>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</si>
  <si>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</si>
  <si>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</si>
  <si>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</si>
  <si>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</si>
  <si>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</si>
  <si>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</si>
  <si>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</si>
  <si>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</si>
  <si>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</si>
  <si>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</si>
  <si>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</si>
  <si>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</si>
  <si>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</si>
  <si>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</si>
  <si>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</si>
  <si>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</si>
  <si>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</si>
  <si>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</si>
  <si>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</si>
  <si>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</si>
  <si>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</si>
  <si>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</si>
  <si>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</si>
  <si>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</si>
  <si>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</si>
  <si>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</si>
  <si>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</si>
  <si>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</si>
  <si>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</si>
  <si>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</si>
  <si>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</si>
  <si>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</si>
  <si>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</si>
  <si>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</si>
  <si>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</si>
  <si>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</si>
  <si>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</si>
  <si>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</si>
  <si>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</si>
  <si>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</si>
  <si>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</si>
  <si>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</si>
  <si>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</si>
  <si>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</si>
  <si>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</si>
  <si>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</si>
  <si>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</si>
  <si>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</si>
  <si>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</si>
  <si>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</si>
  <si>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</si>
  <si>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</si>
  <si>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</si>
  <si>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</si>
  <si>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</si>
  <si>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</si>
  <si>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</si>
  <si>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</si>
  <si>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</si>
  <si>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</si>
  <si>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</si>
  <si>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</si>
  <si>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</si>
  <si>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</si>
  <si>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</si>
  <si>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</si>
  <si>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</si>
  <si>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</si>
  <si>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</si>
  <si>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</si>
  <si>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</si>
  <si>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</si>
  <si>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</si>
  <si>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</si>
  <si>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</si>
  <si>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</si>
  <si>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</si>
  <si>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</si>
  <si>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</si>
  <si>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</si>
  <si>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</si>
  <si>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</si>
  <si>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</si>
  <si>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</si>
  <si>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</si>
  <si>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</si>
  <si>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</si>
  <si>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</si>
  <si>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</si>
  <si>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</si>
  <si>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</si>
  <si>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</si>
  <si>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</si>
  <si>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</si>
  <si>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</si>
  <si>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</si>
  <si>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</si>
  <si>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</si>
  <si>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</si>
  <si>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</si>
  <si>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</si>
  <si>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</si>
  <si>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</si>
  <si>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</si>
  <si>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</si>
  <si>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</si>
  <si>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</si>
  <si>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</si>
  <si>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</si>
  <si>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</si>
  <si>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</si>
  <si>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</si>
  <si>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</si>
  <si>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</si>
  <si>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</si>
  <si>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</si>
  <si>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</si>
  <si>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</si>
  <si>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</si>
  <si>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</si>
  <si>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</si>
  <si>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</si>
  <si>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</si>
  <si>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</si>
  <si>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</si>
  <si>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</si>
  <si>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</si>
  <si>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兵庫県豊岡市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</si>
  <si>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</si>
  <si>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</si>
  <si>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</si>
  <si>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</si>
  <si>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</si>
  <si>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</si>
  <si>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</si>
  <si>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</si>
  <si>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</si>
  <si>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</si>
  <si>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</si>
  <si>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</si>
  <si>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</si>
  <si>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</si>
  <si>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</si>
  <si>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</si>
  <si>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</si>
  <si>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</si>
  <si>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</si>
  <si>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</si>
  <si>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</si>
  <si>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</si>
  <si>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</si>
  <si>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</si>
  <si>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</si>
  <si>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</si>
  <si>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</si>
  <si>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</si>
  <si>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</si>
  <si>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</si>
  <si>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</si>
  <si>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</si>
  <si>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</si>
  <si>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</si>
  <si>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</si>
  <si>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</si>
  <si>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</si>
  <si>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</si>
  <si>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</si>
  <si>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</si>
  <si>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</si>
  <si>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</si>
  <si>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</si>
  <si>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</si>
  <si>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</si>
  <si>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</si>
  <si>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</si>
  <si>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</si>
  <si>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</si>
  <si>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</si>
  <si>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</si>
  <si>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</si>
  <si>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</si>
  <si>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</si>
  <si>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</si>
  <si>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</si>
  <si>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</si>
  <si>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</si>
  <si>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</si>
  <si>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</si>
  <si>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</si>
  <si>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</si>
  <si>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</si>
  <si>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</si>
  <si>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</si>
  <si>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</si>
  <si>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</si>
  <si>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</si>
  <si>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</si>
  <si>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</si>
  <si>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</si>
  <si>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</si>
  <si>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</si>
  <si>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</si>
  <si>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</si>
  <si>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</si>
  <si>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</si>
  <si>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</si>
  <si>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</si>
  <si>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</si>
  <si>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</si>
  <si>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</si>
  <si>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</si>
  <si>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</si>
  <si>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</si>
  <si>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</si>
  <si>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</si>
  <si>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</si>
  <si>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</si>
  <si>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</si>
  <si>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</si>
  <si>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</si>
  <si>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</si>
  <si>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</si>
  <si>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</si>
  <si>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</si>
  <si>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</si>
  <si>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</si>
  <si>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</si>
  <si>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</si>
  <si>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</si>
  <si>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</si>
  <si>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</si>
  <si>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</si>
  <si>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</si>
  <si>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</si>
  <si>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</si>
  <si>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</si>
  <si>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</si>
  <si>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</si>
  <si>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</si>
  <si>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</si>
  <si>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</si>
  <si>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</si>
  <si>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</si>
  <si>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</si>
  <si>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</si>
  <si>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</si>
  <si>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</si>
  <si>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</si>
  <si>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</si>
  <si>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</si>
  <si>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</si>
  <si>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</si>
  <si>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</si>
  <si>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</si>
  <si>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</si>
  <si>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</si>
  <si>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</si>
  <si>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</si>
  <si>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</si>
  <si>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</si>
  <si>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</si>
  <si>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</si>
  <si>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</si>
  <si>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</si>
  <si>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</si>
  <si>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</si>
  <si>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</si>
  <si>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</si>
  <si>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</si>
  <si>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</si>
  <si>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</si>
  <si>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</si>
  <si>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</si>
  <si>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</si>
  <si>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</si>
  <si>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</si>
  <si>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</si>
  <si>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</si>
  <si>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</si>
  <si>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</si>
  <si>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</si>
  <si>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</si>
  <si>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</si>
  <si>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</si>
  <si>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</si>
  <si>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</si>
  <si>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</si>
  <si>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</si>
  <si>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</si>
  <si>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</si>
  <si>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</si>
  <si>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</si>
  <si>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</si>
  <si>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</si>
  <si>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</si>
  <si>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</si>
  <si>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</si>
  <si>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</si>
  <si>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</si>
  <si>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</si>
  <si>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</si>
  <si>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</si>
  <si>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</si>
  <si>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</si>
  <si>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</si>
  <si>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</si>
  <si>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</si>
  <si>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0.71</t>
  </si>
  <si>
    <t>▲ 0.13</t>
  </si>
  <si>
    <t>水道事業会計</t>
  </si>
  <si>
    <t>下水道事業会計</t>
  </si>
  <si>
    <t>一般会計</t>
  </si>
  <si>
    <t>介護保険事業特別会計</t>
  </si>
  <si>
    <t>国民健康保険事業特別会計（事業勘定）</t>
  </si>
  <si>
    <t>診療所事業特別会計</t>
  </si>
  <si>
    <t>後期高齢者医療事業特別会計</t>
  </si>
  <si>
    <t>国民健康保険事業特別会計（直診勘定）</t>
  </si>
  <si>
    <t>その他会計（赤字）</t>
  </si>
  <si>
    <t>その他会計（黒字）</t>
  </si>
  <si>
    <t>R01</t>
    <phoneticPr fontId="5"/>
  </si>
  <si>
    <t>R02</t>
    <phoneticPr fontId="5"/>
  </si>
  <si>
    <t>R03</t>
    <phoneticPr fontId="5"/>
  </si>
  <si>
    <t>R04</t>
    <phoneticPr fontId="5"/>
  </si>
  <si>
    <t>R05</t>
    <phoneticPr fontId="5"/>
  </si>
  <si>
    <t>(株)北前館</t>
    <rPh sb="0" eb="3">
      <t>カブシキガイシャ</t>
    </rPh>
    <rPh sb="3" eb="6">
      <t>キタマエカン</t>
    </rPh>
    <phoneticPr fontId="2"/>
  </si>
  <si>
    <t>(株)日高振興公社</t>
    <rPh sb="0" eb="3">
      <t>カブシキガイシャ</t>
    </rPh>
    <rPh sb="3" eb="9">
      <t>ヒダカシンコウコウシャ</t>
    </rPh>
    <phoneticPr fontId="2"/>
  </si>
  <si>
    <t>(株)シルク温泉やまびこ</t>
    <rPh sb="0" eb="3">
      <t>カブシキガイシャ</t>
    </rPh>
    <rPh sb="6" eb="8">
      <t>オンセン</t>
    </rPh>
    <phoneticPr fontId="2"/>
  </si>
  <si>
    <t>アイティ豊岡都市開発(株)</t>
    <rPh sb="4" eb="10">
      <t>トヨオカトシカイハツ</t>
    </rPh>
    <rPh sb="10" eb="13">
      <t>カブシキガイシャ</t>
    </rPh>
    <phoneticPr fontId="2"/>
  </si>
  <si>
    <t>豊岡まちづくり(株)</t>
    <rPh sb="0" eb="2">
      <t>トヨオカ</t>
    </rPh>
    <rPh sb="7" eb="10">
      <t>カブシキガイシャ</t>
    </rPh>
    <phoneticPr fontId="2"/>
  </si>
  <si>
    <t>(有)あした</t>
    <rPh sb="0" eb="3">
      <t>ユウゲンガイシャ</t>
    </rPh>
    <phoneticPr fontId="2"/>
  </si>
  <si>
    <t>（一財）但馬地域地場産業振興センター</t>
    <rPh sb="1" eb="2">
      <t>イチ</t>
    </rPh>
    <rPh sb="2" eb="3">
      <t>ザイ</t>
    </rPh>
    <rPh sb="4" eb="8">
      <t>タジマチイキ</t>
    </rPh>
    <rPh sb="8" eb="12">
      <t>ジバサンギョウ</t>
    </rPh>
    <rPh sb="12" eb="14">
      <t>シンコウ</t>
    </rPh>
    <phoneticPr fontId="2"/>
  </si>
  <si>
    <t>（一社）豊岡観光イノベーション</t>
    <rPh sb="1" eb="2">
      <t>イチ</t>
    </rPh>
    <rPh sb="2" eb="3">
      <t>シャ</t>
    </rPh>
    <rPh sb="4" eb="6">
      <t>トヨオカ</t>
    </rPh>
    <rPh sb="6" eb="8">
      <t>カンコウ</t>
    </rPh>
    <phoneticPr fontId="2"/>
  </si>
  <si>
    <t>兵庫県信用保証協会</t>
    <rPh sb="0" eb="3">
      <t>ヒョウゴケン</t>
    </rPh>
    <rPh sb="3" eb="9">
      <t>シンヨウホショウキョウカイ</t>
    </rPh>
    <phoneticPr fontId="2"/>
  </si>
  <si>
    <t>○</t>
    <phoneticPr fontId="2"/>
  </si>
  <si>
    <t>公立豊岡病院組合</t>
    <rPh sb="0" eb="2">
      <t>コウリツ</t>
    </rPh>
    <rPh sb="2" eb="6">
      <t>トヨオカビョウイン</t>
    </rPh>
    <rPh sb="6" eb="8">
      <t>クミアイ</t>
    </rPh>
    <phoneticPr fontId="2"/>
  </si>
  <si>
    <t>北但行政事務組合</t>
    <rPh sb="0" eb="4">
      <t>ホクタンギョウセイ</t>
    </rPh>
    <rPh sb="4" eb="8">
      <t>ジムクミアイ</t>
    </rPh>
    <phoneticPr fontId="2"/>
  </si>
  <si>
    <t>但馬広域行政事務組合</t>
    <rPh sb="0" eb="10">
      <t>タジマコウイキギョウセイジムクミアイ</t>
    </rPh>
    <phoneticPr fontId="2"/>
  </si>
  <si>
    <t>兵庫県市町村職員退職手当組合</t>
    <rPh sb="0" eb="8">
      <t>ヒョウゴケンシチョウソンショクイン</t>
    </rPh>
    <rPh sb="8" eb="12">
      <t>タイショクテアテ</t>
    </rPh>
    <rPh sb="12" eb="14">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</si>
  <si>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</si>
  <si>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</si>
  <si>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t>
    <phoneticPr fontId="2"/>
  </si>
  <si>
    <t>公共施設整備基金</t>
    <rPh sb="0" eb="4">
      <t>コウキョウシセツ</t>
    </rPh>
    <rPh sb="4" eb="8">
      <t>セイビキキン</t>
    </rPh>
    <phoneticPr fontId="5"/>
  </si>
  <si>
    <t>地域振興基金</t>
    <rPh sb="0" eb="6">
      <t>チイキシンコウキキン</t>
    </rPh>
    <phoneticPr fontId="2"/>
  </si>
  <si>
    <t>福祉基金</t>
    <rPh sb="0" eb="4">
      <t>フクシキキン</t>
    </rPh>
    <phoneticPr fontId="2"/>
  </si>
  <si>
    <t>被災者生活再建支援基金</t>
    <rPh sb="0" eb="3">
      <t>ヒサイシャ</t>
    </rPh>
    <rPh sb="3" eb="11">
      <t>セイカツサイケンシエンキキン</t>
    </rPh>
    <phoneticPr fontId="2"/>
  </si>
  <si>
    <t>森林環境基金</t>
    <rPh sb="0" eb="6">
      <t>シンリンカンキョウキキン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</si>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</sst>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46BE-4BCA-97F3-DEAD271DF9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72693</c:v>
                </c:pt>
                <c:pt idx="1">
                  <c:v>70363</c:v>
                </c:pt>
                <c:pt idx="2">
                  <c:v>65971</c:v>
                </c:pt>
                <c:pt idx="3">
                  <c:v>58288</c:v>
                </c:pt>
                <c:pt idx="4">
                  <c:v>55143</c:v>
                </c:pt>
              </c:numCache>
            </c:numRef>
          </c:val>
          <c:smooth val="0"/>
          <c:extLst>
            <c:ext xmlns:c16="http://schemas.microsoft.com/office/drawing/2014/chart" uri="{C3380CC4-5D6E-409C-BE32-E72D297353CC}">
              <c16:uniqueId val="{00000001-46BE-4BCA-97F3-DEAD271DF9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4.5999999999999996</c:v>
                </c:pt>
                <c:pt idx="1">
                  <c:v>4.3600000000000003</c:v>
                </c:pt>
                <c:pt idx="2">
                  <c:v>5.98</c:v>
                </c:pt>
                <c:pt idx="3">
                  <c:v>3.84</c:v>
                </c:pt>
                <c:pt idx="4">
                  <c:v>4.24</c:v>
                </c:pt>
              </c:numCache>
            </c:numRef>
          </c:val>
          <c:extLst>
            <c:ext xmlns:c16="http://schemas.microsoft.com/office/drawing/2014/chart" uri="{C3380CC4-5D6E-409C-BE32-E72D297353CC}">
              <c16:uniqueId val="{00000000-768C-469C-B0F3-4EF0DE77CC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18.16</c:v>
                </c:pt>
                <c:pt idx="1">
                  <c:v>19.22</c:v>
                </c:pt>
                <c:pt idx="2">
                  <c:v>19.72</c:v>
                </c:pt>
                <c:pt idx="3">
                  <c:v>21.96</c:v>
                </c:pt>
                <c:pt idx="4">
                  <c:v>21.32</c:v>
                </c:pt>
              </c:numCache>
            </c:numRef>
          </c:val>
          <c:extLst>
            <c:ext xmlns:c16="http://schemas.microsoft.com/office/drawing/2014/chart" uri="{C3380CC4-5D6E-409C-BE32-E72D297353CC}">
              <c16:uniqueId val="{00000001-768C-469C-B0F3-4EF0DE77CC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0.61</c:v>
                </c:pt>
                <c:pt idx="1">
                  <c:v>1.01</c:v>
                </c:pt>
                <c:pt idx="2">
                  <c:v>2.64</c:v>
                </c:pt>
                <c:pt idx="3">
                  <c:v>-0.71</c:v>
                </c:pt>
                <c:pt idx="4">
                  <c:v>-0.13</c:v>
                </c:pt>
              </c:numCache>
            </c:numRef>
          </c:val>
          <c:smooth val="0"/>
          <c:extLst>
            <c:ext xmlns:c16="http://schemas.microsoft.com/office/drawing/2014/chart" uri="{C3380CC4-5D6E-409C-BE32-E72D297353CC}">
              <c16:uniqueId val="{00000002-768C-469C-B0F3-4EF0DE77CC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0.83</c:v>
                </c:pt>
                <c:pt idx="2">
                  <c:v>#N/A</c:v>
                </c:pt>
                <c:pt idx="3">
                  <c:v>0.06</c:v>
                </c:pt>
                <c:pt idx="4">
                  <c:v>#N/A</c:v>
                </c:pt>
                <c:pt idx="5">
                  <c:v>0.05</c:v>
                </c:pt>
                <c:pt idx="6">
                  <c:v>#N/A</c:v>
                </c:pt>
                <c:pt idx="7">
                  <c:v>0.03</c:v>
                </c:pt>
                <c:pt idx="8">
                  <c:v>#N/A</c:v>
                </c:pt>
                <c:pt idx="9">
                  <c:v>0.02</c:v>
                </c:pt>
              </c:numCache>
            </c:numRef>
          </c:val>
          <c:extLst>
            <c:ext xmlns:c16="http://schemas.microsoft.com/office/drawing/2014/chart" uri="{C3380CC4-5D6E-409C-BE32-E72D297353CC}">
              <c16:uniqueId val="{00000000-EF9C-46A1-A171-FA446E8777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9C-46A1-A171-FA446E87777B}"/>
            </c:ext>
          </c:extLst>
        </c:ser>
        <c:ser>
          <c:idx val="2"/>
          <c:order val="2"/>
          <c:tx>
            <c:strRef>
              <c:f>データシート!$A$29</c:f>
              <c:strCache>
                <c:ptCount val="1"/>
                <c:pt idx="0">
                  <c:v>国民健康保険事業特別会計（直診勘定）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EF9C-46A1-A171-FA446E87777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0.1</c:v>
                </c:pt>
                <c:pt idx="4">
                  <c:v>#N/A</c:v>
                </c:pt>
                <c:pt idx="5">
                  <c:v>0.1</c:v>
                </c:pt>
                <c:pt idx="6">
                  <c:v>#N/A</c:v>
                </c:pt>
                <c:pt idx="7">
                  <c:v>0.11</c:v>
                </c:pt>
                <c:pt idx="8">
                  <c:v>#N/A</c:v>
                </c:pt>
                <c:pt idx="9">
                  <c:v>0.11</c:v>
                </c:pt>
              </c:numCache>
            </c:numRef>
          </c:val>
          <c:extLst>
            <c:ext xmlns:c16="http://schemas.microsoft.com/office/drawing/2014/chart" uri="{C3380CC4-5D6E-409C-BE32-E72D297353CC}">
              <c16:uniqueId val="{00000003-EF9C-46A1-A171-FA446E87777B}"/>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0.13</c:v>
                </c:pt>
                <c:pt idx="4">
                  <c:v>#N/A</c:v>
                </c:pt>
                <c:pt idx="5">
                  <c:v>0.06</c:v>
                </c:pt>
                <c:pt idx="6">
                  <c:v>#N/A</c:v>
                </c:pt>
                <c:pt idx="7">
                  <c:v>0.1</c:v>
                </c:pt>
                <c:pt idx="8">
                  <c:v>#N/A</c:v>
                </c:pt>
                <c:pt idx="9">
                  <c:v>0.14000000000000001</c:v>
                </c:pt>
              </c:numCache>
            </c:numRef>
          </c:val>
          <c:extLst>
            <c:ext xmlns:c16="http://schemas.microsoft.com/office/drawing/2014/chart" uri="{C3380CC4-5D6E-409C-BE32-E72D297353CC}">
              <c16:uniqueId val="{00000004-EF9C-46A1-A171-FA446E87777B}"/>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0.36</c:v>
                </c:pt>
                <c:pt idx="2">
                  <c:v>#N/A</c:v>
                </c:pt>
                <c:pt idx="3">
                  <c:v>0.42</c:v>
                </c:pt>
                <c:pt idx="4">
                  <c:v>#N/A</c:v>
                </c:pt>
                <c:pt idx="5">
                  <c:v>0.46</c:v>
                </c:pt>
                <c:pt idx="6">
                  <c:v>#N/A</c:v>
                </c:pt>
                <c:pt idx="7">
                  <c:v>0.32</c:v>
                </c:pt>
                <c:pt idx="8">
                  <c:v>#N/A</c:v>
                </c:pt>
                <c:pt idx="9">
                  <c:v>0.33</c:v>
                </c:pt>
              </c:numCache>
            </c:numRef>
          </c:val>
          <c:extLst>
            <c:ext xmlns:c16="http://schemas.microsoft.com/office/drawing/2014/chart" uri="{C3380CC4-5D6E-409C-BE32-E72D297353CC}">
              <c16:uniqueId val="{00000005-EF9C-46A1-A171-FA446E87777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1.59</c:v>
                </c:pt>
                <c:pt idx="2">
                  <c:v>#N/A</c:v>
                </c:pt>
                <c:pt idx="3">
                  <c:v>1.76</c:v>
                </c:pt>
                <c:pt idx="4">
                  <c:v>#N/A</c:v>
                </c:pt>
                <c:pt idx="5">
                  <c:v>1.3</c:v>
                </c:pt>
                <c:pt idx="6">
                  <c:v>#N/A</c:v>
                </c:pt>
                <c:pt idx="7">
                  <c:v>1.99</c:v>
                </c:pt>
                <c:pt idx="8">
                  <c:v>#N/A</c:v>
                </c:pt>
                <c:pt idx="9">
                  <c:v>1.78</c:v>
                </c:pt>
              </c:numCache>
            </c:numRef>
          </c:val>
          <c:extLst>
            <c:ext xmlns:c16="http://schemas.microsoft.com/office/drawing/2014/chart" uri="{C3380CC4-5D6E-409C-BE32-E72D297353CC}">
              <c16:uniqueId val="{00000006-EF9C-46A1-A171-FA446E87777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4.49</c:v>
                </c:pt>
                <c:pt idx="2">
                  <c:v>#N/A</c:v>
                </c:pt>
                <c:pt idx="3">
                  <c:v>4.21</c:v>
                </c:pt>
                <c:pt idx="4">
                  <c:v>#N/A</c:v>
                </c:pt>
                <c:pt idx="5">
                  <c:v>5.88</c:v>
                </c:pt>
                <c:pt idx="6">
                  <c:v>#N/A</c:v>
                </c:pt>
                <c:pt idx="7">
                  <c:v>3.71</c:v>
                </c:pt>
                <c:pt idx="8">
                  <c:v>#N/A</c:v>
                </c:pt>
                <c:pt idx="9">
                  <c:v>4.08</c:v>
                </c:pt>
              </c:numCache>
            </c:numRef>
          </c:val>
          <c:extLst>
            <c:ext xmlns:c16="http://schemas.microsoft.com/office/drawing/2014/chart" uri="{C3380CC4-5D6E-409C-BE32-E72D297353CC}">
              <c16:uniqueId val="{00000007-EF9C-46A1-A171-FA446E87777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5.55</c:v>
                </c:pt>
                <c:pt idx="2">
                  <c:v>#N/A</c:v>
                </c:pt>
                <c:pt idx="3">
                  <c:v>6.87</c:v>
                </c:pt>
                <c:pt idx="4">
                  <c:v>#N/A</c:v>
                </c:pt>
                <c:pt idx="5">
                  <c:v>7.36</c:v>
                </c:pt>
                <c:pt idx="6">
                  <c:v>#N/A</c:v>
                </c:pt>
                <c:pt idx="7">
                  <c:v>8.0500000000000007</c:v>
                </c:pt>
                <c:pt idx="8">
                  <c:v>#N/A</c:v>
                </c:pt>
                <c:pt idx="9">
                  <c:v>8.35</c:v>
                </c:pt>
              </c:numCache>
            </c:numRef>
          </c:val>
          <c:extLst>
            <c:ext xmlns:c16="http://schemas.microsoft.com/office/drawing/2014/chart" uri="{C3380CC4-5D6E-409C-BE32-E72D297353CC}">
              <c16:uniqueId val="{00000008-EF9C-46A1-A171-FA446E87777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11.8</c:v>
                </c:pt>
                <c:pt idx="2">
                  <c:v>#N/A</c:v>
                </c:pt>
                <c:pt idx="3">
                  <c:v>12.05</c:v>
                </c:pt>
                <c:pt idx="4">
                  <c:v>#N/A</c:v>
                </c:pt>
                <c:pt idx="5">
                  <c:v>11.73</c:v>
                </c:pt>
                <c:pt idx="6">
                  <c:v>#N/A</c:v>
                </c:pt>
                <c:pt idx="7">
                  <c:v>11.11</c:v>
                </c:pt>
                <c:pt idx="8">
                  <c:v>#N/A</c:v>
                </c:pt>
                <c:pt idx="9">
                  <c:v>10.3</c:v>
                </c:pt>
              </c:numCache>
            </c:numRef>
          </c:val>
          <c:extLst>
            <c:ext xmlns:c16="http://schemas.microsoft.com/office/drawing/2014/chart" uri="{C3380CC4-5D6E-409C-BE32-E72D297353CC}">
              <c16:uniqueId val="{00000009-EF9C-46A1-A171-FA446E8777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7380</c:v>
                </c:pt>
                <c:pt idx="5">
                  <c:v>7287</c:v>
                </c:pt>
                <c:pt idx="8">
                  <c:v>7229</c:v>
                </c:pt>
                <c:pt idx="11">
                  <c:v>6861</c:v>
                </c:pt>
                <c:pt idx="14">
                  <c:v>6720</c:v>
                </c:pt>
              </c:numCache>
            </c:numRef>
          </c:val>
          <c:extLst>
            <c:ext xmlns:c16="http://schemas.microsoft.com/office/drawing/2014/chart" uri="{C3380CC4-5D6E-409C-BE32-E72D297353CC}">
              <c16:uniqueId val="{00000000-BEBB-4E64-B5A4-56D7D41B66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BB-4E64-B5A4-56D7D41B66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BB-4E64-B5A4-56D7D41B66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915</c:v>
                </c:pt>
                <c:pt idx="3">
                  <c:v>908</c:v>
                </c:pt>
                <c:pt idx="6">
                  <c:v>872</c:v>
                </c:pt>
                <c:pt idx="9">
                  <c:v>853</c:v>
                </c:pt>
                <c:pt idx="12">
                  <c:v>852</c:v>
                </c:pt>
              </c:numCache>
            </c:numRef>
          </c:val>
          <c:extLst>
            <c:ext xmlns:c16="http://schemas.microsoft.com/office/drawing/2014/chart" uri="{C3380CC4-5D6E-409C-BE32-E72D297353CC}">
              <c16:uniqueId val="{00000003-BEBB-4E64-B5A4-56D7D41B66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2864</c:v>
                </c:pt>
                <c:pt idx="3">
                  <c:v>2808</c:v>
                </c:pt>
                <c:pt idx="6">
                  <c:v>2710</c:v>
                </c:pt>
                <c:pt idx="9">
                  <c:v>2687</c:v>
                </c:pt>
                <c:pt idx="12">
                  <c:v>2690</c:v>
                </c:pt>
              </c:numCache>
            </c:numRef>
          </c:val>
          <c:extLst>
            <c:ext xmlns:c16="http://schemas.microsoft.com/office/drawing/2014/chart" uri="{C3380CC4-5D6E-409C-BE32-E72D297353CC}">
              <c16:uniqueId val="{00000004-BEBB-4E64-B5A4-56D7D41B66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30</c:v>
                </c:pt>
                <c:pt idx="3">
                  <c:v>20</c:v>
                </c:pt>
                <c:pt idx="6">
                  <c:v>10</c:v>
                </c:pt>
                <c:pt idx="9">
                  <c:v>0</c:v>
                </c:pt>
                <c:pt idx="12">
                  <c:v>0</c:v>
                </c:pt>
              </c:numCache>
            </c:numRef>
          </c:val>
          <c:extLst>
            <c:ext xmlns:c16="http://schemas.microsoft.com/office/drawing/2014/chart" uri="{C3380CC4-5D6E-409C-BE32-E72D297353CC}">
              <c16:uniqueId val="{00000005-BEBB-4E64-B5A4-56D7D41B66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BB-4E64-B5A4-56D7D41B66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6402</c:v>
                </c:pt>
                <c:pt idx="3">
                  <c:v>6539</c:v>
                </c:pt>
                <c:pt idx="6">
                  <c:v>6624</c:v>
                </c:pt>
                <c:pt idx="9">
                  <c:v>6350</c:v>
                </c:pt>
                <c:pt idx="12">
                  <c:v>6066</c:v>
                </c:pt>
              </c:numCache>
            </c:numRef>
          </c:val>
          <c:extLst>
            <c:ext xmlns:c16="http://schemas.microsoft.com/office/drawing/2014/chart" uri="{C3380CC4-5D6E-409C-BE32-E72D297353CC}">
              <c16:uniqueId val="{00000007-BEBB-4E64-B5A4-56D7D41B66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2831</c:v>
                </c:pt>
                <c:pt idx="2">
                  <c:v>#N/A</c:v>
                </c:pt>
                <c:pt idx="3">
                  <c:v>#N/A</c:v>
                </c:pt>
                <c:pt idx="4">
                  <c:v>2988</c:v>
                </c:pt>
                <c:pt idx="5">
                  <c:v>#N/A</c:v>
                </c:pt>
                <c:pt idx="6">
                  <c:v>#N/A</c:v>
                </c:pt>
                <c:pt idx="7">
                  <c:v>2987</c:v>
                </c:pt>
                <c:pt idx="8">
                  <c:v>#N/A</c:v>
                </c:pt>
                <c:pt idx="9">
                  <c:v>#N/A</c:v>
                </c:pt>
                <c:pt idx="10">
                  <c:v>3029</c:v>
                </c:pt>
                <c:pt idx="11">
                  <c:v>#N/A</c:v>
                </c:pt>
                <c:pt idx="12">
                  <c:v>#N/A</c:v>
                </c:pt>
                <c:pt idx="13">
                  <c:v>2888</c:v>
                </c:pt>
                <c:pt idx="14">
                  <c:v>#N/A</c:v>
                </c:pt>
              </c:numCache>
            </c:numRef>
          </c:val>
          <c:smooth val="0"/>
          <c:extLst>
            <c:ext xmlns:c16="http://schemas.microsoft.com/office/drawing/2014/chart" uri="{C3380CC4-5D6E-409C-BE32-E72D297353CC}">
              <c16:uniqueId val="{00000008-BEBB-4E64-B5A4-56D7D41B66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73488</c:v>
                </c:pt>
                <c:pt idx="5">
                  <c:v>70516</c:v>
                </c:pt>
                <c:pt idx="8">
                  <c:v>67569</c:v>
                </c:pt>
                <c:pt idx="11">
                  <c:v>63968</c:v>
                </c:pt>
                <c:pt idx="14">
                  <c:v>60566</c:v>
                </c:pt>
              </c:numCache>
            </c:numRef>
          </c:val>
          <c:extLst>
            <c:ext xmlns:c16="http://schemas.microsoft.com/office/drawing/2014/chart" uri="{C3380CC4-5D6E-409C-BE32-E72D297353CC}">
              <c16:uniqueId val="{00000000-3FFD-4777-8A22-18F812EC66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886</c:v>
                </c:pt>
                <c:pt idx="5">
                  <c:v>777</c:v>
                </c:pt>
                <c:pt idx="8">
                  <c:v>664</c:v>
                </c:pt>
                <c:pt idx="11">
                  <c:v>557</c:v>
                </c:pt>
                <c:pt idx="14">
                  <c:v>456</c:v>
                </c:pt>
              </c:numCache>
            </c:numRef>
          </c:val>
          <c:extLst>
            <c:ext xmlns:c16="http://schemas.microsoft.com/office/drawing/2014/chart" uri="{C3380CC4-5D6E-409C-BE32-E72D297353CC}">
              <c16:uniqueId val="{00000001-3FFD-4777-8A22-18F812EC66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18471</c:v>
                </c:pt>
                <c:pt idx="5">
                  <c:v>18547</c:v>
                </c:pt>
                <c:pt idx="8">
                  <c:v>19226</c:v>
                </c:pt>
                <c:pt idx="11">
                  <c:v>20398</c:v>
                </c:pt>
                <c:pt idx="14">
                  <c:v>20853</c:v>
                </c:pt>
              </c:numCache>
            </c:numRef>
          </c:val>
          <c:extLst>
            <c:ext xmlns:c16="http://schemas.microsoft.com/office/drawing/2014/chart" uri="{C3380CC4-5D6E-409C-BE32-E72D297353CC}">
              <c16:uniqueId val="{00000002-3FFD-4777-8A22-18F812EC66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FD-4777-8A22-18F812EC66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FD-4777-8A22-18F812EC66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FD-4777-8A22-18F812EC66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6121</c:v>
                </c:pt>
                <c:pt idx="3">
                  <c:v>6099</c:v>
                </c:pt>
                <c:pt idx="6">
                  <c:v>5722</c:v>
                </c:pt>
                <c:pt idx="9">
                  <c:v>5806</c:v>
                </c:pt>
                <c:pt idx="12">
                  <c:v>5485</c:v>
                </c:pt>
              </c:numCache>
            </c:numRef>
          </c:val>
          <c:extLst>
            <c:ext xmlns:c16="http://schemas.microsoft.com/office/drawing/2014/chart" uri="{C3380CC4-5D6E-409C-BE32-E72D297353CC}">
              <c16:uniqueId val="{00000006-3FFD-4777-8A22-18F812EC66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11323</c:v>
                </c:pt>
                <c:pt idx="3">
                  <c:v>10371</c:v>
                </c:pt>
                <c:pt idx="6">
                  <c:v>9515</c:v>
                </c:pt>
                <c:pt idx="9">
                  <c:v>9343</c:v>
                </c:pt>
                <c:pt idx="12">
                  <c:v>9820</c:v>
                </c:pt>
              </c:numCache>
            </c:numRef>
          </c:val>
          <c:extLst>
            <c:ext xmlns:c16="http://schemas.microsoft.com/office/drawing/2014/chart" uri="{C3380CC4-5D6E-409C-BE32-E72D297353CC}">
              <c16:uniqueId val="{00000007-3FFD-4777-8A22-18F812EC66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38424</c:v>
                </c:pt>
                <c:pt idx="3">
                  <c:v>38596</c:v>
                </c:pt>
                <c:pt idx="6">
                  <c:v>37932</c:v>
                </c:pt>
                <c:pt idx="9">
                  <c:v>36035</c:v>
                </c:pt>
                <c:pt idx="12">
                  <c:v>33142</c:v>
                </c:pt>
              </c:numCache>
            </c:numRef>
          </c:val>
          <c:extLst>
            <c:ext xmlns:c16="http://schemas.microsoft.com/office/drawing/2014/chart" uri="{C3380CC4-5D6E-409C-BE32-E72D297353CC}">
              <c16:uniqueId val="{00000008-3FFD-4777-8A22-18F812EC66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111</c:v>
                </c:pt>
                <c:pt idx="3">
                  <c:v>0</c:v>
                </c:pt>
                <c:pt idx="6">
                  <c:v>0</c:v>
                </c:pt>
                <c:pt idx="9">
                  <c:v>0</c:v>
                </c:pt>
                <c:pt idx="12">
                  <c:v>0</c:v>
                </c:pt>
              </c:numCache>
            </c:numRef>
          </c:val>
          <c:extLst>
            <c:ext xmlns:c16="http://schemas.microsoft.com/office/drawing/2014/chart" uri="{C3380CC4-5D6E-409C-BE32-E72D297353CC}">
              <c16:uniqueId val="{00000009-3FFD-4777-8A22-18F812EC66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51998</c:v>
                </c:pt>
                <c:pt idx="3">
                  <c:v>49041</c:v>
                </c:pt>
                <c:pt idx="6">
                  <c:v>46256</c:v>
                </c:pt>
                <c:pt idx="9">
                  <c:v>43018</c:v>
                </c:pt>
                <c:pt idx="12">
                  <c:v>39127</c:v>
                </c:pt>
              </c:numCache>
            </c:numRef>
          </c:val>
          <c:extLst>
            <c:ext xmlns:c16="http://schemas.microsoft.com/office/drawing/2014/chart" uri="{C3380CC4-5D6E-409C-BE32-E72D297353CC}">
              <c16:uniqueId val="{0000000A-3FFD-4777-8A22-18F812EC66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15132</c:v>
                </c:pt>
                <c:pt idx="2">
                  <c:v>#N/A</c:v>
                </c:pt>
                <c:pt idx="3">
                  <c:v>#N/A</c:v>
                </c:pt>
                <c:pt idx="4">
                  <c:v>14266</c:v>
                </c:pt>
                <c:pt idx="5">
                  <c:v>#N/A</c:v>
                </c:pt>
                <c:pt idx="6">
                  <c:v>#N/A</c:v>
                </c:pt>
                <c:pt idx="7">
                  <c:v>11965</c:v>
                </c:pt>
                <c:pt idx="8">
                  <c:v>#N/A</c:v>
                </c:pt>
                <c:pt idx="9">
                  <c:v>#N/A</c:v>
                </c:pt>
                <c:pt idx="10">
                  <c:v>9279</c:v>
                </c:pt>
                <c:pt idx="11">
                  <c:v>#N/A</c:v>
                </c:pt>
                <c:pt idx="12">
                  <c:v>#N/A</c:v>
                </c:pt>
                <c:pt idx="13">
                  <c:v>5699</c:v>
                </c:pt>
                <c:pt idx="14">
                  <c:v>#N/A</c:v>
                </c:pt>
              </c:numCache>
            </c:numRef>
          </c:val>
          <c:smooth val="0"/>
          <c:extLst>
            <c:ext xmlns:c16="http://schemas.microsoft.com/office/drawing/2014/chart" uri="{C3380CC4-5D6E-409C-BE32-E72D297353CC}">
              <c16:uniqueId val="{0000000B-3FFD-4777-8A22-18F812EC66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5594</c:v>
                </c:pt>
                <c:pt idx="1">
                  <c:v>6038</c:v>
                </c:pt>
                <c:pt idx="2">
                  <c:v>5867</c:v>
                </c:pt>
              </c:numCache>
            </c:numRef>
          </c:val>
          <c:extLst>
            <c:ext xmlns:c16="http://schemas.microsoft.com/office/drawing/2014/chart" uri="{C3380CC4-5D6E-409C-BE32-E72D297353CC}">
              <c16:uniqueId val="{00000000-222C-4920-ADDA-18685A5CA0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2174</c:v>
                </c:pt>
                <c:pt idx="1">
                  <c:v>2911</c:v>
                </c:pt>
                <c:pt idx="2">
                  <c:v>3435</c:v>
                </c:pt>
              </c:numCache>
            </c:numRef>
          </c:val>
          <c:extLst>
            <c:ext xmlns:c16="http://schemas.microsoft.com/office/drawing/2014/chart" uri="{C3380CC4-5D6E-409C-BE32-E72D297353CC}">
              <c16:uniqueId val="{00000001-222C-4920-ADDA-18685A5CA0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13370</c:v>
                </c:pt>
                <c:pt idx="1">
                  <c:v>13371</c:v>
                </c:pt>
                <c:pt idx="2">
                  <c:v>13459</c:v>
                </c:pt>
              </c:numCache>
            </c:numRef>
          </c:val>
          <c:extLst>
            <c:ext xmlns:c16="http://schemas.microsoft.com/office/drawing/2014/chart" uri="{C3380CC4-5D6E-409C-BE32-E72D297353CC}">
              <c16:uniqueId val="{00000002-222C-4920-ADDA-18685A5CA0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令和５年度の元利償還金等の構成比は、一般会計等の元利償還金が全体の</a:t>
          </a:r>
          <a:r>
            <a:rPr kumimoji="1" lang="en-US" altLang="ja-JP" sz="1100">
              <a:latin typeface="ＭＳ ゴシック" pitchFamily="49" charset="-128"/>
              <a:ea typeface="ＭＳ ゴシック" pitchFamily="49" charset="-128"/>
            </a:rPr>
            <a:t>63.1</a:t>
          </a:r>
          <a:r>
            <a:rPr kumimoji="1" lang="ja-JP" altLang="en-US" sz="1100">
              <a:latin typeface="ＭＳ ゴシック" pitchFamily="49" charset="-128"/>
              <a:ea typeface="ＭＳ ゴシック" pitchFamily="49" charset="-128"/>
            </a:rPr>
            <a:t>％を占めており、準元利償還金では、公営企業債の元利償還金に対する繰入金が</a:t>
          </a:r>
          <a:r>
            <a:rPr kumimoji="1" lang="en-US" altLang="ja-JP" sz="1100">
              <a:latin typeface="ＭＳ ゴシック" pitchFamily="49" charset="-128"/>
              <a:ea typeface="ＭＳ ゴシック" pitchFamily="49" charset="-128"/>
            </a:rPr>
            <a:t>28.0</a:t>
          </a:r>
          <a:r>
            <a:rPr kumimoji="1" lang="ja-JP" altLang="en-US" sz="1100">
              <a:latin typeface="ＭＳ ゴシック" pitchFamily="49" charset="-128"/>
              <a:ea typeface="ＭＳ ゴシック" pitchFamily="49" charset="-128"/>
            </a:rPr>
            <a:t>％、組合等が起こした地方債の元利償還金に対する負担率等が</a:t>
          </a:r>
          <a:r>
            <a:rPr kumimoji="1" lang="en-US" altLang="ja-JP" sz="1100">
              <a:latin typeface="ＭＳ ゴシック" pitchFamily="49" charset="-128"/>
              <a:ea typeface="ＭＳ ゴシック" pitchFamily="49" charset="-128"/>
            </a:rPr>
            <a:t>8.9</a:t>
          </a:r>
          <a:r>
            <a:rPr kumimoji="1" lang="ja-JP" altLang="en-US" sz="1100">
              <a:latin typeface="ＭＳ ゴシック" pitchFamily="49" charset="-128"/>
              <a:ea typeface="ＭＳ ゴシック" pitchFamily="49" charset="-128"/>
            </a:rPr>
            <a:t>％となっている。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前年度との比較では、元利償還金等が</a:t>
          </a:r>
          <a:r>
            <a:rPr kumimoji="1" lang="en-US" altLang="ja-JP" sz="1100">
              <a:latin typeface="ＭＳ ゴシック" pitchFamily="49" charset="-128"/>
              <a:ea typeface="ＭＳ ゴシック" pitchFamily="49" charset="-128"/>
            </a:rPr>
            <a:t>282</a:t>
          </a:r>
          <a:r>
            <a:rPr kumimoji="1" lang="ja-JP" altLang="en-US" sz="1100">
              <a:latin typeface="ＭＳ ゴシック" pitchFamily="49" charset="-128"/>
              <a:ea typeface="ＭＳ ゴシック" pitchFamily="49" charset="-128"/>
            </a:rPr>
            <a:t>百万円減額、算入公債費等が</a:t>
          </a:r>
          <a:r>
            <a:rPr kumimoji="1" lang="en-US" altLang="ja-JP" sz="1100">
              <a:latin typeface="ＭＳ ゴシック" pitchFamily="49" charset="-128"/>
              <a:ea typeface="ＭＳ ゴシック" pitchFamily="49" charset="-128"/>
            </a:rPr>
            <a:t>141</a:t>
          </a:r>
          <a:r>
            <a:rPr kumimoji="1" lang="ja-JP" altLang="en-US" sz="1100">
              <a:latin typeface="ＭＳ ゴシック" pitchFamily="49" charset="-128"/>
              <a:ea typeface="ＭＳ ゴシック" pitchFamily="49" charset="-128"/>
            </a:rPr>
            <a:t>百万円減額、実質公債費比率の分子が</a:t>
          </a:r>
          <a:r>
            <a:rPr kumimoji="1" lang="en-US" altLang="ja-JP" sz="1100">
              <a:latin typeface="ＭＳ ゴシック" pitchFamily="49" charset="-128"/>
              <a:ea typeface="ＭＳ ゴシック" pitchFamily="49" charset="-128"/>
            </a:rPr>
            <a:t>141</a:t>
          </a:r>
          <a:r>
            <a:rPr kumimoji="1" lang="ja-JP" altLang="en-US" sz="1100">
              <a:latin typeface="ＭＳ ゴシック" pitchFamily="49" charset="-128"/>
              <a:ea typeface="ＭＳ ゴシック" pitchFamily="49" charset="-128"/>
            </a:rPr>
            <a:t>百万円減額している。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令和元年度と比較すると、元利償還金等、算入公債費等ともに減額している。実質公債費比率の分子は元利償還金が減額したこと、算入公債費等の減額幅が前年度より小さかったことから令和５年度は若干改善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今後も引き続き、地方債の計画的な発行、発行抑制及び償還期間の適正化に努めるとともに、交付税算入率が有利な起債の活用など、公債費負担の軽減に努める。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兵庫のじぎく債の５年満期一括償還のための積み立てが、平成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年の発行分が最終年度であったため、令和３年度以降の積み立てはゼロになった。グリーンボンド債の５年満期一括償還のための積み立てが令和５年度から開始となった。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令和５年度の将来負担額の構成比は、一般会計等に係る地方債の現在高が</a:t>
          </a:r>
          <a:r>
            <a:rPr kumimoji="1" lang="en-US" altLang="ja-JP" sz="1400">
              <a:latin typeface="ＭＳ ゴシック" pitchFamily="49" charset="-128"/>
              <a:ea typeface="ＭＳ ゴシック" pitchFamily="49" charset="-128"/>
            </a:rPr>
            <a:t>44.7</a:t>
          </a:r>
          <a:r>
            <a:rPr kumimoji="1" lang="ja-JP" altLang="en-US" sz="1400">
              <a:latin typeface="ＭＳ ゴシック" pitchFamily="49" charset="-128"/>
              <a:ea typeface="ＭＳ ゴシック" pitchFamily="49" charset="-128"/>
            </a:rPr>
            <a:t>％、公営企業債等繰入見込額が</a:t>
          </a:r>
          <a:r>
            <a:rPr kumimoji="1" lang="en-US" altLang="ja-JP" sz="1400">
              <a:latin typeface="ＭＳ ゴシック" pitchFamily="49" charset="-128"/>
              <a:ea typeface="ＭＳ ゴシック" pitchFamily="49" charset="-128"/>
            </a:rPr>
            <a:t>37.8</a:t>
          </a:r>
          <a:r>
            <a:rPr kumimoji="1" lang="ja-JP" altLang="en-US" sz="1400">
              <a:latin typeface="ＭＳ ゴシック" pitchFamily="49" charset="-128"/>
              <a:ea typeface="ＭＳ ゴシック" pitchFamily="49" charset="-128"/>
            </a:rPr>
            <a:t>％、組合等（豊岡病院組合）負担等見込額が</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％となっている。これらを合わせると全体の</a:t>
          </a:r>
          <a:r>
            <a:rPr kumimoji="1" lang="en-US" altLang="ja-JP" sz="1400">
              <a:latin typeface="ＭＳ ゴシック" pitchFamily="49" charset="-128"/>
              <a:ea typeface="ＭＳ ゴシック" pitchFamily="49" charset="-128"/>
            </a:rPr>
            <a:t>93.7</a:t>
          </a:r>
          <a:r>
            <a:rPr kumimoji="1" lang="ja-JP" altLang="en-US" sz="1400">
              <a:latin typeface="ＭＳ ゴシック" pitchFamily="49" charset="-128"/>
              <a:ea typeface="ＭＳ ゴシック" pitchFamily="49" charset="-128"/>
            </a:rPr>
            <a:t>％を占めている。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前年度との比較では、将来負担額は</a:t>
          </a:r>
          <a:r>
            <a:rPr kumimoji="1" lang="en-US" altLang="ja-JP" sz="1400">
              <a:latin typeface="ＭＳ ゴシック" pitchFamily="49" charset="-128"/>
              <a:ea typeface="ＭＳ ゴシック" pitchFamily="49" charset="-128"/>
            </a:rPr>
            <a:t>6,628</a:t>
          </a:r>
          <a:r>
            <a:rPr kumimoji="1" lang="ja-JP" altLang="en-US" sz="1400">
              <a:latin typeface="ＭＳ ゴシック" pitchFamily="49" charset="-128"/>
              <a:ea typeface="ＭＳ ゴシック" pitchFamily="49" charset="-128"/>
            </a:rPr>
            <a:t>百万円の減額で、充当可能財源等も</a:t>
          </a:r>
          <a:r>
            <a:rPr kumimoji="1" lang="en-US" altLang="ja-JP" sz="1400">
              <a:latin typeface="ＭＳ ゴシック" pitchFamily="49" charset="-128"/>
              <a:ea typeface="ＭＳ ゴシック" pitchFamily="49" charset="-128"/>
            </a:rPr>
            <a:t>3,048</a:t>
          </a:r>
          <a:r>
            <a:rPr kumimoji="1" lang="ja-JP" altLang="en-US" sz="1400">
              <a:latin typeface="ＭＳ ゴシック" pitchFamily="49" charset="-128"/>
              <a:ea typeface="ＭＳ ゴシック" pitchFamily="49" charset="-128"/>
            </a:rPr>
            <a:t>百万円減額した結果、将来負担比率の分子は</a:t>
          </a:r>
          <a:r>
            <a:rPr kumimoji="1" lang="en-US" altLang="ja-JP" sz="1400">
              <a:latin typeface="ＭＳ ゴシック" pitchFamily="49" charset="-128"/>
              <a:ea typeface="ＭＳ ゴシック" pitchFamily="49" charset="-128"/>
            </a:rPr>
            <a:t>3,580</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については、一般会計等に係る地方債の現在高の減少が将来負担比率の分子及び比率を押し下げる要因となっており、地方債の現在高が年々減少していることから、将来負担比率の分子も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今後とも引き続き、地方債の計画的な発行、発行抑制及び償還期間の適正化に努めるとともに、交付税算入率が有利な起債の活用など、将来負担の軽減に努める。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兵庫県豊岡市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百万円の減額となった一方、減債基金は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項の規定に基づく積み立てについて、それぞれの条例において財政調整基金、市債管理基金、公共施設整備基金に、市長が定める額を積み立てると定めている。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決算時のそれぞれの基金残高を勘案し、適切な積み立てを行うこととする。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財政調整基金は、「純財政調整基金」分として、標準財政規模の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公共施設整備基金：公共施設再編計画等に基づき、公共施設の整備、除却等に要する資金に充てるもので、平成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地域振興基金：市民の利便性向上及び連携の強化並びに均衡のとれた地域振興を図る。合併特例債を原資に創設したもの。ふるさと納税を積み立てる。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被災者生活再建支援基金：自然災害又は感染症により被害を受けた者の生活再建、事業再建等を支援する施策の経費に活用する。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森林環境基金：森林整備の推進及び森林環境の保全に必要な費用の財源として活用する。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百万円を積み立てる一方、公共施設の整備工事等で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地域振興基金：ふるさと納税として前年度歳入した額とほぼ同額を地域振興基金から繰入れ、地域振興に資する事業の財源として活用。令和５年度ふるさと納税分から返礼品等の事務費を除いた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百万円を基金に積み立てる一方、令和４年度ふるさと納税分等の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百万円を取り崩し地域振興の財源として活用した。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森林環境基金：森林等の環境保全事業推進を目的として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公共施設整備基金：当該基金は、地方財政法第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項の規定に基づく積み立てを行うこととしているので、財政調整基金の残高を勘案しながら、可能な限り積み立てを行うこととする。なお、財源がない危険建物の除却等を中心に繰り入れを行うこととする。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地域振興基金：今後も引き続き、地域振興に資する事業の財源として活用していく。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令和５年度は、前年度の決算剰余金や基金利子の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百万円を基金に積み立て、一方で収支不足等のため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収支不足を補うため、財政調整基金を取り崩して財政運営を行っている状況である。一般的には財政調整基金の残高は標準財政規模の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％以上が望ましいとされている。本市の標準財政規模は令和５年度で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億円となる。特定目的化分を除く純財政調整基金分として、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億円程度を確保し、健全な財政運営を行う。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令和５年度は、通常の市債繰上償還財源と、高校生通学定期補助分等に係る財源として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百万円を積み立てた。一方、庁舎建設事業等の償還財源として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必要に応じて地方財政法第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また、今後の償還予定を勘案し、健全な財政運営の観点から地方債償還の平準化を図る。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76,574
75,469
697.55
49,518,641
48,058,150
1,166,393
27,517,638
39,117,316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下回る低い水準となっている。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税が前年度より若干増収となったものの、依然として自主財源が乏しく、地方交付税等への依存度が高い状況にあり、脆弱な財政構造となっている。このため、税等の滞納整理強化による徴収率の向上、ふるさと納税や市有財産の売却、貸付等の推進により歳入の確保を図る。また、効果的、効率的に歳出を実行し、行政サービスを持続的に提供していける財務体質の確立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094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には数値の改善が見られたが、前年度に引き続き悪化となった。兵庫県平均からは若干下回っているものの、類似団体平均、全国平均の数値からは上回っており、依然として財政の硬直化が進んでいるといえる。今後も病院組合負担金や扶助費の増額が見込まれ、厳しい状況が続いていく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自主財源の安定確保や地方債発行の抑制、一層の経常的経費の削減に努めるとともに、企業会計の経営健全化に向けた取り組みを進め、負担金の抑制をとりながら、経常収支比率の動向に注意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62</xdr:row>
      <xdr:rowOff>107188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0330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73406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5022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160274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5022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62</xdr:row>
      <xdr:rowOff>160274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1778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28465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5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108983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3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55897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24401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人当たり人件費は</a:t>
          </a:r>
          <a:r>
            <a:rPr kumimoji="1" lang="en-US" altLang="ja-JP" sz="1200">
              <a:latin typeface="ＭＳ Ｐゴシック" panose="020B0600070205080204" pitchFamily="50" charset="-128"/>
              <a:ea typeface="ＭＳ Ｐゴシック" panose="020B0600070205080204" pitchFamily="50" charset="-128"/>
            </a:rPr>
            <a:t>103,557</a:t>
          </a:r>
          <a:r>
            <a:rPr kumimoji="1" lang="ja-JP" altLang="en-US" sz="1200">
              <a:latin typeface="ＭＳ Ｐゴシック" panose="020B0600070205080204" pitchFamily="50" charset="-128"/>
              <a:ea typeface="ＭＳ Ｐゴシック" panose="020B0600070205080204" pitchFamily="50" charset="-128"/>
            </a:rPr>
            <a:t>円で、類似団体平均</a:t>
          </a:r>
          <a:r>
            <a:rPr kumimoji="1" lang="en-US" altLang="ja-JP" sz="1200">
              <a:latin typeface="ＭＳ Ｐゴシック" panose="020B0600070205080204" pitchFamily="50" charset="-128"/>
              <a:ea typeface="ＭＳ Ｐゴシック" panose="020B0600070205080204" pitchFamily="50" charset="-128"/>
            </a:rPr>
            <a:t>66,486</a:t>
          </a:r>
          <a:r>
            <a:rPr kumimoji="1" lang="ja-JP" altLang="en-US" sz="1200">
              <a:latin typeface="ＭＳ Ｐゴシック" panose="020B0600070205080204" pitchFamily="50" charset="-128"/>
              <a:ea typeface="ＭＳ Ｐゴシック" panose="020B0600070205080204" pitchFamily="50" charset="-128"/>
            </a:rPr>
            <a:t>円と比べ</a:t>
          </a:r>
          <a:r>
            <a:rPr kumimoji="1" lang="en-US" altLang="ja-JP" sz="1200">
              <a:latin typeface="ＭＳ Ｐゴシック" panose="020B0600070205080204" pitchFamily="50" charset="-128"/>
              <a:ea typeface="ＭＳ Ｐゴシック" panose="020B0600070205080204" pitchFamily="50" charset="-128"/>
            </a:rPr>
            <a:t>37,071</a:t>
          </a:r>
          <a:r>
            <a:rPr kumimoji="1" lang="ja-JP" altLang="en-US" sz="1200">
              <a:latin typeface="ＭＳ Ｐゴシック" panose="020B0600070205080204" pitchFamily="50" charset="-128"/>
              <a:ea typeface="ＭＳ Ｐゴシック" panose="020B0600070205080204" pitchFamily="50" charset="-128"/>
            </a:rPr>
            <a:t>円高くなっている。これは、人口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人当たり職員数が</a:t>
          </a:r>
          <a:r>
            <a:rPr kumimoji="1" lang="en-US" altLang="ja-JP" sz="1200">
              <a:latin typeface="ＭＳ Ｐゴシック" panose="020B0600070205080204" pitchFamily="50" charset="-128"/>
              <a:ea typeface="ＭＳ Ｐゴシック" panose="020B0600070205080204" pitchFamily="50" charset="-128"/>
            </a:rPr>
            <a:t>10.33</a:t>
          </a:r>
          <a:r>
            <a:rPr kumimoji="1" lang="ja-JP" altLang="en-US" sz="1200">
              <a:latin typeface="ＭＳ Ｐゴシック" panose="020B0600070205080204" pitchFamily="50" charset="-128"/>
              <a:ea typeface="ＭＳ Ｐゴシック" panose="020B0600070205080204" pitchFamily="50" charset="-128"/>
            </a:rPr>
            <a:t>人で、類似団体平均</a:t>
          </a:r>
          <a:r>
            <a:rPr kumimoji="1" lang="en-US" altLang="ja-JP" sz="1200">
              <a:latin typeface="ＭＳ Ｐゴシック" panose="020B0600070205080204" pitchFamily="50" charset="-128"/>
              <a:ea typeface="ＭＳ Ｐゴシック" panose="020B0600070205080204" pitchFamily="50" charset="-128"/>
            </a:rPr>
            <a:t>6.62</a:t>
          </a:r>
          <a:r>
            <a:rPr kumimoji="1" lang="ja-JP" altLang="en-US" sz="1200">
              <a:latin typeface="ＭＳ Ｐゴシック" panose="020B0600070205080204" pitchFamily="50" charset="-128"/>
              <a:ea typeface="ＭＳ Ｐゴシック" panose="020B0600070205080204" pitchFamily="50" charset="-128"/>
            </a:rPr>
            <a:t>人を</a:t>
          </a:r>
          <a:r>
            <a:rPr kumimoji="1" lang="en-US" altLang="ja-JP" sz="1200">
              <a:latin typeface="ＭＳ Ｐゴシック" panose="020B0600070205080204" pitchFamily="50" charset="-128"/>
              <a:ea typeface="ＭＳ Ｐゴシック" panose="020B0600070205080204" pitchFamily="50" charset="-128"/>
            </a:rPr>
            <a:t>3.71</a:t>
          </a:r>
          <a:r>
            <a:rPr kumimoji="1" lang="ja-JP" altLang="en-US" sz="1200">
              <a:latin typeface="ＭＳ Ｐゴシック" panose="020B0600070205080204" pitchFamily="50" charset="-128"/>
              <a:ea typeface="ＭＳ Ｐゴシック" panose="020B0600070205080204" pitchFamily="50" charset="-128"/>
            </a:rPr>
            <a:t>人上回っていることが要因となっている。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物件費は１人あたり</a:t>
          </a:r>
          <a:r>
            <a:rPr kumimoji="1" lang="en-US" altLang="ja-JP" sz="1200">
              <a:latin typeface="ＭＳ Ｐゴシック" panose="020B0600070205080204" pitchFamily="50" charset="-128"/>
              <a:ea typeface="ＭＳ Ｐゴシック" panose="020B0600070205080204" pitchFamily="50" charset="-128"/>
            </a:rPr>
            <a:t>81,281</a:t>
          </a:r>
          <a:r>
            <a:rPr kumimoji="1" lang="ja-JP" altLang="en-US" sz="1200">
              <a:latin typeface="ＭＳ Ｐゴシック" panose="020B0600070205080204" pitchFamily="50" charset="-128"/>
              <a:ea typeface="ＭＳ Ｐゴシック" panose="020B0600070205080204" pitchFamily="50" charset="-128"/>
            </a:rPr>
            <a:t>円で、類似団体平均</a:t>
          </a:r>
          <a:r>
            <a:rPr kumimoji="1" lang="en-US" altLang="ja-JP" sz="1200">
              <a:latin typeface="ＭＳ Ｐゴシック" panose="020B0600070205080204" pitchFamily="50" charset="-128"/>
              <a:ea typeface="ＭＳ Ｐゴシック" panose="020B0600070205080204" pitchFamily="50" charset="-128"/>
            </a:rPr>
            <a:t>67,033</a:t>
          </a:r>
          <a:r>
            <a:rPr kumimoji="1" lang="ja-JP" altLang="en-US" sz="1200">
              <a:latin typeface="ＭＳ Ｐゴシック" panose="020B0600070205080204" pitchFamily="50" charset="-128"/>
              <a:ea typeface="ＭＳ Ｐゴシック" panose="020B0600070205080204" pitchFamily="50" charset="-128"/>
            </a:rPr>
            <a:t>円を</a:t>
          </a:r>
          <a:r>
            <a:rPr kumimoji="1" lang="en-US" altLang="ja-JP" sz="1200">
              <a:latin typeface="ＭＳ Ｐゴシック" panose="020B0600070205080204" pitchFamily="50" charset="-128"/>
              <a:ea typeface="ＭＳ Ｐゴシック" panose="020B0600070205080204" pitchFamily="50" charset="-128"/>
            </a:rPr>
            <a:t>14,248</a:t>
          </a:r>
          <a:r>
            <a:rPr kumimoji="1" lang="ja-JP" altLang="en-US" sz="1200">
              <a:latin typeface="ＭＳ Ｐゴシック" panose="020B0600070205080204" pitchFamily="50" charset="-128"/>
              <a:ea typeface="ＭＳ Ｐゴシック" panose="020B0600070205080204" pitchFamily="50" charset="-128"/>
            </a:rPr>
            <a:t>円上回っている。物価高騰対策関連の一部事業終了による委託料の減額等で前年度より減額となった。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今後も税等の徴収率向上、ふるさと納税の獲得等、歳入確保を図るとともに、歳出を削減する行財政改革を進めていく。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168432</xdr:rowOff>
    </xdr:from>
    <xdr:to>
      <xdr:col>23</xdr:col>
      <xdr:colOff>133350</xdr:colOff>
      <xdr:row>87</xdr:row>
      <xdr:rowOff>32606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741682"/>
          <a:ext cx="838200" cy="20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35407</xdr:rowOff>
    </xdr:from>
    <xdr:to>
      <xdr:col>19</xdr:col>
      <xdr:colOff>133350</xdr:colOff>
      <xdr:row>87</xdr:row>
      <xdr:rowOff>32606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80107"/>
          <a:ext cx="889000" cy="16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103792</xdr:rowOff>
    </xdr:from>
    <xdr:to>
      <xdr:col>15</xdr:col>
      <xdr:colOff>82550</xdr:colOff>
      <xdr:row>86</xdr:row>
      <xdr:rowOff>35407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77042"/>
          <a:ext cx="889000" cy="10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102057</xdr:rowOff>
    </xdr:from>
    <xdr:to>
      <xdr:col>11</xdr:col>
      <xdr:colOff>31750</xdr:colOff>
      <xdr:row>85</xdr:row>
      <xdr:rowOff>103792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03857"/>
          <a:ext cx="889000" cy="17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117632</xdr:rowOff>
    </xdr:from>
    <xdr:to>
      <xdr:col>23</xdr:col>
      <xdr:colOff>184150</xdr:colOff>
      <xdr:row>86</xdr:row>
      <xdr:rowOff>47782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89709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6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153256</xdr:rowOff>
    </xdr:from>
    <xdr:to>
      <xdr:col>19</xdr:col>
      <xdr:colOff>184150</xdr:colOff>
      <xdr:row>87</xdr:row>
      <xdr:rowOff>83406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9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68183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8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156057</xdr:rowOff>
    </xdr:from>
    <xdr:to>
      <xdr:col>15</xdr:col>
      <xdr:colOff>133350</xdr:colOff>
      <xdr:row>86</xdr:row>
      <xdr:rowOff>86207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2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70984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1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52992</xdr:rowOff>
    </xdr:from>
    <xdr:to>
      <xdr:col>11</xdr:col>
      <xdr:colOff>82550</xdr:colOff>
      <xdr:row>85</xdr:row>
      <xdr:rowOff>154592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139369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51257</xdr:rowOff>
    </xdr:from>
    <xdr:to>
      <xdr:col>7</xdr:col>
      <xdr:colOff>31750</xdr:colOff>
      <xdr:row>84</xdr:row>
      <xdr:rowOff>152857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5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137634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3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a:t>
          </a:r>
          <a:r>
            <a:rPr kumimoji="1" lang="en-US" altLang="ja-JP" sz="1300">
              <a:latin typeface="ＭＳ Ｐゴシック" panose="020B0600070205080204" pitchFamily="50" charset="-128"/>
              <a:ea typeface="ＭＳ Ｐゴシック" panose="020B0600070205080204" pitchFamily="50" charset="-128"/>
            </a:rPr>
            <a:t>95.6</a:t>
          </a:r>
          <a:r>
            <a:rPr kumimoji="1" lang="ja-JP" altLang="en-US" sz="1300">
              <a:latin typeface="ＭＳ Ｐゴシック" panose="020B0600070205080204" pitchFamily="50" charset="-128"/>
              <a:ea typeface="ＭＳ Ｐゴシック" panose="020B0600070205080204" pitchFamily="50" charset="-128"/>
            </a:rPr>
            <a:t>であり、類似団体平均に比べ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昇任速度や年齢構成の違いが要因と考えられるが、今後も職員の年齢及び経験年数階層を考慮しながら、給与の適正化に努める。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103716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224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82</xdr:row>
      <xdr:rowOff>103716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162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43391</xdr:rowOff>
    </xdr:from>
    <xdr:to>
      <xdr:col>72</xdr:col>
      <xdr:colOff>203200</xdr:colOff>
      <xdr:row>82</xdr:row>
      <xdr:rowOff>103716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022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3175</xdr:rowOff>
    </xdr:from>
    <xdr:to>
      <xdr:col>68</xdr:col>
      <xdr:colOff>152400</xdr:colOff>
      <xdr:row>82</xdr:row>
      <xdr:rowOff>43391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620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164041</xdr:rowOff>
    </xdr:from>
    <xdr:to>
      <xdr:col>68</xdr:col>
      <xdr:colOff>203200</xdr:colOff>
      <xdr:row>82</xdr:row>
      <xdr:rowOff>94191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104368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123825</xdr:rowOff>
    </xdr:from>
    <xdr:to>
      <xdr:col>64</xdr:col>
      <xdr:colOff>152400</xdr:colOff>
      <xdr:row>82</xdr:row>
      <xdr:rowOff>53975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64152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10.33</a:t>
          </a:r>
          <a:r>
            <a:rPr kumimoji="1" lang="ja-JP" altLang="en-US" sz="1100">
              <a:latin typeface="ＭＳ Ｐゴシック" panose="020B0600070205080204" pitchFamily="50" charset="-128"/>
              <a:ea typeface="ＭＳ Ｐゴシック" panose="020B0600070205080204" pitchFamily="50" charset="-128"/>
            </a:rPr>
            <a:t>人となり、前年度から</a:t>
          </a:r>
          <a:r>
            <a:rPr kumimoji="1" lang="en-US" altLang="ja-JP" sz="1100">
              <a:latin typeface="ＭＳ Ｐゴシック" panose="020B0600070205080204" pitchFamily="50" charset="-128"/>
              <a:ea typeface="ＭＳ Ｐゴシック" panose="020B0600070205080204" pitchFamily="50" charset="-128"/>
            </a:rPr>
            <a:t>0.05</a:t>
          </a:r>
          <a:r>
            <a:rPr kumimoji="1" lang="ja-JP" altLang="en-US" sz="1100">
              <a:latin typeface="ＭＳ Ｐゴシック" panose="020B0600070205080204" pitchFamily="50" charset="-128"/>
              <a:ea typeface="ＭＳ Ｐゴシック" panose="020B0600070205080204" pitchFamily="50" charset="-128"/>
            </a:rPr>
            <a:t>人増加し、類似団体平均と比べて</a:t>
          </a:r>
          <a:r>
            <a:rPr kumimoji="1" lang="en-US" altLang="ja-JP" sz="1100">
              <a:latin typeface="ＭＳ Ｐゴシック" panose="020B0600070205080204" pitchFamily="50" charset="-128"/>
              <a:ea typeface="ＭＳ Ｐゴシック" panose="020B0600070205080204" pitchFamily="50" charset="-128"/>
            </a:rPr>
            <a:t>3.71</a:t>
          </a:r>
          <a:r>
            <a:rPr kumimoji="1" lang="ja-JP" altLang="en-US" sz="1100">
              <a:latin typeface="ＭＳ Ｐゴシック" panose="020B0600070205080204" pitchFamily="50" charset="-128"/>
              <a:ea typeface="ＭＳ Ｐゴシック" panose="020B0600070205080204" pitchFamily="50" charset="-128"/>
            </a:rPr>
            <a:t>人多い状況である。</a:t>
          </a:r>
        </a:p>
        <a:p>
          <a:r>
            <a:rPr kumimoji="1" lang="ja-JP" altLang="en-US" sz="1100">
              <a:latin typeface="ＭＳ Ｐゴシック" panose="020B0600070205080204" pitchFamily="50" charset="-128"/>
              <a:ea typeface="ＭＳ Ｐゴシック" panose="020B0600070205080204" pitchFamily="50" charset="-128"/>
            </a:rPr>
            <a:t>　これは、県内最大の市域面積を有し、防災・救急消防体制確保や市民サービス提供のため振興局や消防分署等の機能を維持していく必要があり、平成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日時点の職員数を維持してきたことや、職員の年齢構成の偏りを是正するために計画的な新規採用を行ってきていること、人口の減少が主な要因となっている。</a:t>
          </a:r>
        </a:p>
        <a:p>
          <a:r>
            <a:rPr kumimoji="1" lang="ja-JP" altLang="en-US" sz="1100">
              <a:latin typeface="ＭＳ Ｐゴシック" panose="020B0600070205080204" pitchFamily="50" charset="-128"/>
              <a:ea typeface="ＭＳ Ｐゴシック" panose="020B0600070205080204" pitchFamily="50" charset="-128"/>
            </a:rPr>
            <a:t>　今後は、人口、地域の労働供給、税収等の減少に対応するため、第５次行財政改革大綱（</a:t>
          </a:r>
          <a:r>
            <a:rPr kumimoji="1" lang="en-US" altLang="ja-JP" sz="1100">
              <a:latin typeface="ＭＳ Ｐゴシック" panose="020B0600070205080204" pitchFamily="50" charset="-128"/>
              <a:ea typeface="ＭＳ Ｐゴシック" panose="020B0600070205080204" pitchFamily="50" charset="-128"/>
            </a:rPr>
            <a:t>2024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2028</a:t>
          </a:r>
          <a:r>
            <a:rPr kumimoji="1" lang="ja-JP" altLang="en-US" sz="1100">
              <a:latin typeface="ＭＳ Ｐゴシック" panose="020B0600070205080204" pitchFamily="50" charset="-128"/>
              <a:ea typeface="ＭＳ Ｐゴシック" panose="020B0600070205080204" pitchFamily="50" charset="-128"/>
            </a:rPr>
            <a:t>年度）に基づき、定年退職者の不補充により５年間で</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人の削減を目指す等、定員の適正管理に努める。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109220</xdr:rowOff>
    </xdr:from>
    <xdr:to>
      <xdr:col>81</xdr:col>
      <xdr:colOff>44450</xdr:colOff>
      <xdr:row>65</xdr:row>
      <xdr:rowOff>119274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25347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89112</xdr:rowOff>
    </xdr:from>
    <xdr:to>
      <xdr:col>77</xdr:col>
      <xdr:colOff>44450</xdr:colOff>
      <xdr:row>65</xdr:row>
      <xdr:rowOff>109220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3336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62971</xdr:rowOff>
    </xdr:from>
    <xdr:to>
      <xdr:col>72</xdr:col>
      <xdr:colOff>203200</xdr:colOff>
      <xdr:row>65</xdr:row>
      <xdr:rowOff>89112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0722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28787</xdr:rowOff>
    </xdr:from>
    <xdr:to>
      <xdr:col>68</xdr:col>
      <xdr:colOff>152400</xdr:colOff>
      <xdr:row>65</xdr:row>
      <xdr:rowOff>62971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7303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68474</xdr:rowOff>
    </xdr:from>
    <xdr:to>
      <xdr:col>81</xdr:col>
      <xdr:colOff>95250</xdr:colOff>
      <xdr:row>65</xdr:row>
      <xdr:rowOff>170074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40551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58420</xdr:rowOff>
    </xdr:from>
    <xdr:to>
      <xdr:col>77</xdr:col>
      <xdr:colOff>95250</xdr:colOff>
      <xdr:row>65</xdr:row>
      <xdr:rowOff>160020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144797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38312</xdr:rowOff>
    </xdr:from>
    <xdr:to>
      <xdr:col>73</xdr:col>
      <xdr:colOff>44450</xdr:colOff>
      <xdr:row>65</xdr:row>
      <xdr:rowOff>139912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124689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12171</xdr:rowOff>
    </xdr:from>
    <xdr:to>
      <xdr:col>68</xdr:col>
      <xdr:colOff>203200</xdr:colOff>
      <xdr:row>65</xdr:row>
      <xdr:rowOff>113771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98548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4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149437</xdr:rowOff>
    </xdr:from>
    <xdr:to>
      <xdr:col>64</xdr:col>
      <xdr:colOff>152400</xdr:colOff>
      <xdr:row>65</xdr:row>
      <xdr:rowOff>79587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64364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積極的な繰上償還、計画的な地方債発行、交付税措置率の高い地方債等に努め、前年度からは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改善）したものの、前年度に引き続き、類似団体の中で最下位となっている。悪化の要因としては、元利償還金の増加、交付税措置率の低い地方債割合の増加により算入公債費が減額になっ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地方債発行の許可団体判断数値である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％は下回っているものの、今後も引き続き、地方債の計画的な発行、抑制に努め、実質公債比率の改善を図っていく。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1694</xdr:rowOff>
    </xdr:from>
    <xdr:to>
      <xdr:col>81</xdr:col>
      <xdr:colOff>44450</xdr:colOff>
      <xdr:row>45</xdr:row>
      <xdr:rowOff>17780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7169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1694</xdr:rowOff>
    </xdr:from>
    <xdr:to>
      <xdr:col>77</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7169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149013</xdr:rowOff>
    </xdr:from>
    <xdr:to>
      <xdr:col>72</xdr:col>
      <xdr:colOff>203200</xdr:colOff>
      <xdr:row>45</xdr:row>
      <xdr:rowOff>1694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6928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108796</xdr:rowOff>
    </xdr:from>
    <xdr:to>
      <xdr:col>68</xdr:col>
      <xdr:colOff>152400</xdr:colOff>
      <xdr:row>44</xdr:row>
      <xdr:rowOff>149013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6525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122344</xdr:rowOff>
    </xdr:from>
    <xdr:to>
      <xdr:col>81</xdr:col>
      <xdr:colOff>95250</xdr:colOff>
      <xdr:row>45</xdr:row>
      <xdr:rowOff>52494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18221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138430</xdr:rowOff>
    </xdr:from>
    <xdr:to>
      <xdr:col>77</xdr:col>
      <xdr:colOff>95250</xdr:colOff>
      <xdr:row>45</xdr:row>
      <xdr:rowOff>68580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53357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122344</xdr:rowOff>
    </xdr:from>
    <xdr:to>
      <xdr:col>73</xdr:col>
      <xdr:colOff>44450</xdr:colOff>
      <xdr:row>45</xdr:row>
      <xdr:rowOff>52494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37271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98213</xdr:rowOff>
    </xdr:from>
    <xdr:to>
      <xdr:col>68</xdr:col>
      <xdr:colOff>203200</xdr:colOff>
      <xdr:row>45</xdr:row>
      <xdr:rowOff>28363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13140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57996</xdr:rowOff>
    </xdr:from>
    <xdr:to>
      <xdr:col>64</xdr:col>
      <xdr:colOff>152400</xdr:colOff>
      <xdr:row>44</xdr:row>
      <xdr:rowOff>159596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144373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新発債の発行抑制による地方債残高の減少、組合負担等見込額の減少等により、将来負担比率は年々低下しており、令和５年度は前年度から</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ポイント減少（改善）した。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しかし、県平均からは</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ポイント、類似団体平均からは</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ポイント上回っており、依然として高い水準にあるといえる。今後も引き続き、地方債発行の抑制など、将来負担の軽減に努めていく。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54005</xdr:rowOff>
    </xdr:from>
    <xdr:to>
      <xdr:col>81</xdr:col>
      <xdr:colOff>44450</xdr:colOff>
      <xdr:row>16</xdr:row>
      <xdr:rowOff>83638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25755"/>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83638</xdr:rowOff>
    </xdr:from>
    <xdr:to>
      <xdr:col>77</xdr:col>
      <xdr:colOff>44450</xdr:colOff>
      <xdr:row>17</xdr:row>
      <xdr:rowOff>44329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26838"/>
          <a:ext cx="889000" cy="1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44329</xdr:rowOff>
    </xdr:from>
    <xdr:to>
      <xdr:col>72</xdr:col>
      <xdr:colOff>203200</xdr:colOff>
      <xdr:row>18</xdr:row>
      <xdr:rowOff>23404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58979"/>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23404</xdr:rowOff>
    </xdr:from>
    <xdr:to>
      <xdr:col>68</xdr:col>
      <xdr:colOff>152400</xdr:colOff>
      <xdr:row>18</xdr:row>
      <xdr:rowOff>83155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109504"/>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3205</xdr:rowOff>
    </xdr:from>
    <xdr:to>
      <xdr:col>81</xdr:col>
      <xdr:colOff>95250</xdr:colOff>
      <xdr:row>15</xdr:row>
      <xdr:rowOff>104805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146732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32838</xdr:rowOff>
    </xdr:from>
    <xdr:to>
      <xdr:col>77</xdr:col>
      <xdr:colOff>95250</xdr:colOff>
      <xdr:row>16</xdr:row>
      <xdr:rowOff>134438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119215</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6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164979</xdr:rowOff>
    </xdr:from>
    <xdr:to>
      <xdr:col>73</xdr:col>
      <xdr:colOff>44450</xdr:colOff>
      <xdr:row>17</xdr:row>
      <xdr:rowOff>95129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79906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144054</xdr:rowOff>
    </xdr:from>
    <xdr:to>
      <xdr:col>68</xdr:col>
      <xdr:colOff>203200</xdr:colOff>
      <xdr:row>18</xdr:row>
      <xdr:rowOff>74204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58981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4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32355</xdr:rowOff>
    </xdr:from>
    <xdr:to>
      <xdr:col>64</xdr:col>
      <xdr:colOff>152400</xdr:colOff>
      <xdr:row>18</xdr:row>
      <xdr:rowOff>133955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1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118732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20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76,574
75,469
697.55
49,518,641
48,058,150
1,166,393
27,517,638
39,117,316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ポイント増加している。類似団体平均との比較では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ポイント上回っているが、全国平均からは若干下回り、県平均からは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ポイント下回っている。経常収支比率における人件費は、やや低い水準にあるといえる。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64951</xdr:rowOff>
    </xdr:from>
    <xdr:to>
      <xdr:col>24</xdr:col>
      <xdr:colOff>25400</xdr:colOff>
      <xdr:row>36</xdr:row>
      <xdr:rowOff>84546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371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36</xdr:row>
      <xdr:rowOff>64951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17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45357</xdr:rowOff>
    </xdr:from>
    <xdr:to>
      <xdr:col>15</xdr:col>
      <xdr:colOff>98425</xdr:colOff>
      <xdr:row>36</xdr:row>
      <xdr:rowOff>84546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175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51889</xdr:rowOff>
    </xdr:from>
    <xdr:to>
      <xdr:col>11</xdr:col>
      <xdr:colOff>9525</xdr:colOff>
      <xdr:row>36</xdr:row>
      <xdr:rowOff>84546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240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33746</xdr:rowOff>
    </xdr:from>
    <xdr:to>
      <xdr:col>24</xdr:col>
      <xdr:colOff>76200</xdr:colOff>
      <xdr:row>36</xdr:row>
      <xdr:rowOff>135346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5823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14151</xdr:rowOff>
    </xdr:from>
    <xdr:to>
      <xdr:col>20</xdr:col>
      <xdr:colOff>38100</xdr:colOff>
      <xdr:row>36</xdr:row>
      <xdr:rowOff>115751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100528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166007</xdr:rowOff>
    </xdr:from>
    <xdr:to>
      <xdr:col>15</xdr:col>
      <xdr:colOff>149225</xdr:colOff>
      <xdr:row>36</xdr:row>
      <xdr:rowOff>96157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80934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33746</xdr:rowOff>
    </xdr:from>
    <xdr:to>
      <xdr:col>11</xdr:col>
      <xdr:colOff>60325</xdr:colOff>
      <xdr:row>36</xdr:row>
      <xdr:rowOff>135346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令和５年度は</a:t>
          </a:r>
          <a:r>
            <a:rPr kumimoji="1" lang="en-US" altLang="ja-JP" sz="1200">
              <a:latin typeface="ＭＳ Ｐゴシック" panose="020B0600070205080204" pitchFamily="50" charset="-128"/>
              <a:ea typeface="ＭＳ Ｐゴシック" panose="020B0600070205080204" pitchFamily="50" charset="-128"/>
            </a:rPr>
            <a:t>11.6</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ポイント減少した。類似団体平均からは</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ポイント下回っており、全国平均、県平均からも下回っている状況である。しかし、人口１人当たりの決算額では類似団体平均が</a:t>
          </a:r>
          <a:r>
            <a:rPr kumimoji="1" lang="en-US" altLang="ja-JP" sz="1200">
              <a:latin typeface="ＭＳ Ｐゴシック" panose="020B0600070205080204" pitchFamily="50" charset="-128"/>
              <a:ea typeface="ＭＳ Ｐゴシック" panose="020B0600070205080204" pitchFamily="50" charset="-128"/>
            </a:rPr>
            <a:t>67,033</a:t>
          </a:r>
          <a:r>
            <a:rPr kumimoji="1" lang="ja-JP" altLang="en-US" sz="1200">
              <a:latin typeface="ＭＳ Ｐゴシック" panose="020B0600070205080204" pitchFamily="50" charset="-128"/>
              <a:ea typeface="ＭＳ Ｐゴシック" panose="020B0600070205080204" pitchFamily="50" charset="-128"/>
            </a:rPr>
            <a:t>円に対して本市は</a:t>
          </a:r>
          <a:r>
            <a:rPr kumimoji="1" lang="en-US" altLang="ja-JP" sz="1200">
              <a:latin typeface="ＭＳ Ｐゴシック" panose="020B0600070205080204" pitchFamily="50" charset="-128"/>
              <a:ea typeface="ＭＳ Ｐゴシック" panose="020B0600070205080204" pitchFamily="50" charset="-128"/>
            </a:rPr>
            <a:t>81,281</a:t>
          </a:r>
          <a:r>
            <a:rPr kumimoji="1" lang="ja-JP" altLang="en-US" sz="1200">
              <a:latin typeface="ＭＳ Ｐゴシック" panose="020B0600070205080204" pitchFamily="50" charset="-128"/>
              <a:ea typeface="ＭＳ Ｐゴシック" panose="020B0600070205080204" pitchFamily="50" charset="-128"/>
            </a:rPr>
            <a:t>円で、</a:t>
          </a:r>
          <a:r>
            <a:rPr kumimoji="1" lang="en-US" altLang="ja-JP" sz="1200">
              <a:latin typeface="ＭＳ Ｐゴシック" panose="020B0600070205080204" pitchFamily="50" charset="-128"/>
              <a:ea typeface="ＭＳ Ｐゴシック" panose="020B0600070205080204" pitchFamily="50" charset="-128"/>
            </a:rPr>
            <a:t>14,248</a:t>
          </a:r>
          <a:r>
            <a:rPr kumimoji="1" lang="ja-JP" altLang="en-US" sz="1200">
              <a:latin typeface="ＭＳ Ｐゴシック" panose="020B0600070205080204" pitchFamily="50" charset="-128"/>
              <a:ea typeface="ＭＳ Ｐゴシック" panose="020B0600070205080204" pitchFamily="50" charset="-128"/>
            </a:rPr>
            <a:t>円多い状況である。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物価高騰対策関連の一部事業の終了による委託料の減額もあり前年度から数値が若干減少したが、今後も引き続き行財政改革の徹底等により経費の縮減に努めていく。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44704</xdr:rowOff>
    </xdr:from>
    <xdr:to>
      <xdr:col>82</xdr:col>
      <xdr:colOff>107950</xdr:colOff>
      <xdr:row>14</xdr:row>
      <xdr:rowOff>99568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450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143002</xdr:rowOff>
    </xdr:from>
    <xdr:to>
      <xdr:col>78</xdr:col>
      <xdr:colOff>69850</xdr:colOff>
      <xdr:row>14</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718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133858</xdr:rowOff>
    </xdr:from>
    <xdr:to>
      <xdr:col>73</xdr:col>
      <xdr:colOff>180975</xdr:colOff>
      <xdr:row>13</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62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88138</xdr:rowOff>
    </xdr:from>
    <xdr:to>
      <xdr:col>69</xdr:col>
      <xdr:colOff>92075</xdr:colOff>
      <xdr:row>13</xdr:row>
      <xdr:rowOff>133858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16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165354</xdr:rowOff>
    </xdr:from>
    <xdr:to>
      <xdr:col>82</xdr:col>
      <xdr:colOff>158750</xdr:colOff>
      <xdr:row>14</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10431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3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48768</xdr:rowOff>
    </xdr:from>
    <xdr:to>
      <xdr:col>78</xdr:col>
      <xdr:colOff>120650</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160545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92202</xdr:rowOff>
    </xdr:from>
    <xdr:to>
      <xdr:col>74</xdr:col>
      <xdr:colOff>31750</xdr:colOff>
      <xdr:row>14</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32529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83058</xdr:rowOff>
    </xdr:from>
    <xdr:to>
      <xdr:col>69</xdr:col>
      <xdr:colOff>142875</xdr:colOff>
      <xdr:row>14</xdr:row>
      <xdr:rowOff>13208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23385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37338</xdr:rowOff>
    </xdr:from>
    <xdr:to>
      <xdr:col>65</xdr:col>
      <xdr:colOff>53975</xdr:colOff>
      <xdr:row>13</xdr:row>
      <xdr:rowOff>138938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149115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令和５年度は</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％で、前年度と同値であり、類似団体平均、全国平均、県平均からいずれも下回っている。主な要因としては、金額の大きい児童福祉費の人口１人当たり決算額が類似団体平均と比較すると△</a:t>
          </a:r>
          <a:r>
            <a:rPr kumimoji="1" lang="en-US" altLang="ja-JP" sz="1200">
              <a:latin typeface="ＭＳ Ｐゴシック" panose="020B0600070205080204" pitchFamily="50" charset="-128"/>
              <a:ea typeface="ＭＳ Ｐゴシック" panose="020B0600070205080204" pitchFamily="50" charset="-128"/>
            </a:rPr>
            <a:t>12.8</a:t>
          </a:r>
          <a:r>
            <a:rPr kumimoji="1" lang="ja-JP" altLang="en-US" sz="1200">
              <a:latin typeface="ＭＳ Ｐゴシック" panose="020B0600070205080204" pitchFamily="50" charset="-128"/>
              <a:ea typeface="ＭＳ Ｐゴシック" panose="020B0600070205080204" pitchFamily="50" charset="-128"/>
            </a:rPr>
            <a:t>％と低値であることが考えられる。金額は大きくないものの、教育費も人口１人当たり決算額は類似団体平均と比較すると△</a:t>
          </a:r>
          <a:r>
            <a:rPr kumimoji="1" lang="en-US" altLang="ja-JP" sz="1200">
              <a:latin typeface="ＭＳ Ｐゴシック" panose="020B0600070205080204" pitchFamily="50" charset="-128"/>
              <a:ea typeface="ＭＳ Ｐゴシック" panose="020B0600070205080204" pitchFamily="50" charset="-128"/>
            </a:rPr>
            <a:t>26.9</a:t>
          </a:r>
          <a:r>
            <a:rPr kumimoji="1" lang="ja-JP" altLang="en-US" sz="1200">
              <a:latin typeface="ＭＳ Ｐゴシック" panose="020B0600070205080204" pitchFamily="50" charset="-128"/>
              <a:ea typeface="ＭＳ Ｐゴシック" panose="020B0600070205080204" pitchFamily="50" charset="-128"/>
            </a:rPr>
            <a:t>％で、一方老人福祉費は人口１人当たり決算額が類似団体平均の約３倍となっている。ここからも少子高齢化の影響が強く出ていることがわかる。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20320</xdr:rowOff>
    </xdr:from>
    <xdr:to>
      <xdr:col>24</xdr:col>
      <xdr:colOff>25400</xdr:colOff>
      <xdr:row>54</xdr:row>
      <xdr:rowOff>20320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78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153670</xdr:rowOff>
    </xdr:from>
    <xdr:to>
      <xdr:col>19</xdr:col>
      <xdr:colOff>187325</xdr:colOff>
      <xdr:row>54</xdr:row>
      <xdr:rowOff>20320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40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153670</xdr:rowOff>
    </xdr:from>
    <xdr:to>
      <xdr:col>15</xdr:col>
      <xdr:colOff>98425</xdr:colOff>
      <xdr:row>53</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40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54</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4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140970</xdr:rowOff>
    </xdr:from>
    <xdr:to>
      <xdr:col>24</xdr:col>
      <xdr:colOff>76200</xdr:colOff>
      <xdr:row>54</xdr:row>
      <xdr:rowOff>71120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49547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140970</xdr:rowOff>
    </xdr:from>
    <xdr:to>
      <xdr:col>20</xdr:col>
      <xdr:colOff>38100</xdr:colOff>
      <xdr:row>54</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81297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9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102870</xdr:rowOff>
    </xdr:from>
    <xdr:to>
      <xdr:col>15</xdr:col>
      <xdr:colOff>149225</xdr:colOff>
      <xdr:row>54</xdr:row>
      <xdr:rowOff>33020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43197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110490</xdr:rowOff>
    </xdr:from>
    <xdr:to>
      <xdr:col>11</xdr:col>
      <xdr:colOff>60325</xdr:colOff>
      <xdr:row>54</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50817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「その他」は繰出金と維持補修費を合わせた</a:t>
          </a:r>
          <a:r>
            <a:rPr kumimoji="1" lang="en-US" altLang="ja-JP" sz="1200">
              <a:latin typeface="ＭＳ Ｐゴシック" panose="020B0600070205080204" pitchFamily="50" charset="-128"/>
              <a:ea typeface="ＭＳ Ｐゴシック" panose="020B0600070205080204" pitchFamily="50" charset="-128"/>
            </a:rPr>
            <a:t>11.4</a:t>
          </a:r>
          <a:r>
            <a:rPr kumimoji="1" lang="ja-JP" altLang="en-US" sz="1200">
              <a:latin typeface="ＭＳ Ｐゴシック" panose="020B0600070205080204" pitchFamily="50" charset="-128"/>
              <a:ea typeface="ＭＳ Ｐゴシック" panose="020B0600070205080204" pitchFamily="50" charset="-128"/>
            </a:rPr>
            <a:t>％で、前年度から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ポイント増加した。類似団体平均、全国平均、県平均との比較ではいずれも下回っている状況である。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このうち繰出金では、県後期高齢広域連合や後期高齢者医療事業特別会計など、高齢者関連事業への繰出金の増額が前年度からの増加の要因となっている。高齢化の影響による繰出金の増額は今後も続いていくとみられるため、事業の適正化により、一般会計の負担軽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832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53522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64407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170543</xdr:rowOff>
    </xdr:from>
    <xdr:to>
      <xdr:col>69</xdr:col>
      <xdr:colOff>92075</xdr:colOff>
      <xdr:row>55</xdr:row>
      <xdr:rowOff>64407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119743</xdr:rowOff>
    </xdr:from>
    <xdr:to>
      <xdr:col>65</xdr:col>
      <xdr:colOff>53975</xdr:colOff>
      <xdr:row>55</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60070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が、本市は下水道事業が地方公営企業法を適用していることから下水道事業会計への負担金が補助費等に計上されている。一方、公営企業を法適化していない団体は繰出金に計上されているため、類似団体との単純比較はできない。</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43180</xdr:rowOff>
    </xdr:from>
    <xdr:to>
      <xdr:col>82</xdr:col>
      <xdr:colOff>107950</xdr:colOff>
      <xdr:row>40</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901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43180</xdr:rowOff>
    </xdr:from>
    <xdr:to>
      <xdr:col>78</xdr:col>
      <xdr:colOff>69850</xdr:colOff>
      <xdr:row>40</xdr:row>
      <xdr:rowOff>66040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901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66040</xdr:rowOff>
    </xdr:from>
    <xdr:to>
      <xdr:col>73</xdr:col>
      <xdr:colOff>180975</xdr:colOff>
      <xdr:row>41</xdr:row>
      <xdr:rowOff>8890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924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8890</xdr:rowOff>
    </xdr:from>
    <xdr:to>
      <xdr:col>69</xdr:col>
      <xdr:colOff>92075</xdr:colOff>
      <xdr:row>41</xdr:row>
      <xdr:rowOff>39370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7038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22860</xdr:rowOff>
    </xdr:from>
    <xdr:to>
      <xdr:col>82</xdr:col>
      <xdr:colOff>158750</xdr:colOff>
      <xdr:row>40</xdr:row>
      <xdr:rowOff>124460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166387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163830</xdr:rowOff>
    </xdr:from>
    <xdr:to>
      <xdr:col>78</xdr:col>
      <xdr:colOff>120650</xdr:colOff>
      <xdr:row>40</xdr:row>
      <xdr:rowOff>93980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78757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15240</xdr:rowOff>
    </xdr:from>
    <xdr:to>
      <xdr:col>74</xdr:col>
      <xdr:colOff>31750</xdr:colOff>
      <xdr:row>40</xdr:row>
      <xdr:rowOff>116840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101617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129540</xdr:rowOff>
    </xdr:from>
    <xdr:to>
      <xdr:col>69</xdr:col>
      <xdr:colOff>142875</xdr:colOff>
      <xdr:row>41</xdr:row>
      <xdr:rowOff>59690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44467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160020</xdr:rowOff>
    </xdr:from>
    <xdr:to>
      <xdr:col>65</xdr:col>
      <xdr:colOff>53975</xdr:colOff>
      <xdr:row>41</xdr:row>
      <xdr:rowOff>90170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74947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10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ポイント減少している。類似団体との比較では</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ポイント上回っており、全国平均、県平均からも上回っている。前年度からみると類似団体平均との差は若干縮まっている。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地方債残高は確実に減少しているが、今後とも引き続き地方債の計画的な発行、発行抑制及び償還期間の適正化に努めるなど、公債費負担の減少に努める。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35561</xdr:rowOff>
    </xdr:from>
    <xdr:to>
      <xdr:col>24</xdr:col>
      <xdr:colOff>25400</xdr:colOff>
      <xdr:row>80</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7515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81280</xdr:rowOff>
    </xdr:from>
    <xdr:to>
      <xdr:col>19</xdr:col>
      <xdr:colOff>187325</xdr:colOff>
      <xdr:row>80</xdr:row>
      <xdr:rowOff>142239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797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142239</xdr:rowOff>
    </xdr:from>
    <xdr:to>
      <xdr:col>15</xdr:col>
      <xdr:colOff>98425</xdr:colOff>
      <xdr:row>81</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8582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149861</xdr:rowOff>
    </xdr:from>
    <xdr:to>
      <xdr:col>11</xdr:col>
      <xdr:colOff>9525</xdr:colOff>
      <xdr:row>81</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865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128288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30480</xdr:rowOff>
    </xdr:from>
    <xdr:to>
      <xdr:col>20</xdr:col>
      <xdr:colOff>38100</xdr:colOff>
      <xdr:row>80</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116857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91439</xdr:rowOff>
    </xdr:from>
    <xdr:to>
      <xdr:col>15</xdr:col>
      <xdr:colOff>149225</xdr:colOff>
      <xdr:row>81</xdr:row>
      <xdr:rowOff>21589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6366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144780</xdr:rowOff>
    </xdr:from>
    <xdr:to>
      <xdr:col>11</xdr:col>
      <xdr:colOff>60325</xdr:colOff>
      <xdr:row>81</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59707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公債費を除く経常収支比率は</a:t>
          </a:r>
          <a:r>
            <a:rPr kumimoji="1" lang="en-US" altLang="ja-JP" sz="1300">
              <a:latin typeface="ＭＳ Ｐゴシック" panose="020B0600070205080204" pitchFamily="50" charset="-128"/>
              <a:ea typeface="ＭＳ Ｐゴシック" panose="020B0600070205080204" pitchFamily="50" charset="-128"/>
            </a:rPr>
            <a:t>72.5</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全国平均、県平均との比較ではいずれも下回っている状況である。これは、公債費の比率が類似団体等の平均を上回っていることが要因であるため、今後も公債費負担の減少に努めるとともに、経常経費の削減を図り、弾力性のある財政構造を目指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81280</xdr:rowOff>
    </xdr:from>
    <xdr:to>
      <xdr:col>82</xdr:col>
      <xdr:colOff>107950</xdr:colOff>
      <xdr:row>74</xdr:row>
      <xdr:rowOff>155575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685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144145</xdr:rowOff>
    </xdr:from>
    <xdr:to>
      <xdr:col>78</xdr:col>
      <xdr:colOff>69850</xdr:colOff>
      <xdr:row>74</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599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144145</xdr:rowOff>
    </xdr:from>
    <xdr:to>
      <xdr:col>73</xdr:col>
      <xdr:colOff>180975</xdr:colOff>
      <xdr:row>74</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5999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46990</xdr:rowOff>
    </xdr:from>
    <xdr:to>
      <xdr:col>69</xdr:col>
      <xdr:colOff>92075</xdr:colOff>
      <xdr:row>74</xdr:row>
      <xdr:rowOff>98425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7342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104775</xdr:rowOff>
    </xdr:from>
    <xdr:to>
      <xdr:col>82</xdr:col>
      <xdr:colOff>158750</xdr:colOff>
      <xdr:row>75</xdr:row>
      <xdr:rowOff>34925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121302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30480</xdr:rowOff>
    </xdr:from>
    <xdr:to>
      <xdr:col>78</xdr:col>
      <xdr:colOff>120650</xdr:colOff>
      <xdr:row>74</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142257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93345</xdr:rowOff>
    </xdr:from>
    <xdr:to>
      <xdr:col>74</xdr:col>
      <xdr:colOff>31750</xdr:colOff>
      <xdr:row>74</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33672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7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47625</xdr:rowOff>
    </xdr:from>
    <xdr:to>
      <xdr:col>69</xdr:col>
      <xdr:colOff>142875</xdr:colOff>
      <xdr:row>74</xdr:row>
      <xdr:rowOff>149225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159402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167640</xdr:rowOff>
    </xdr:from>
    <xdr:to>
      <xdr:col>65</xdr:col>
      <xdr:colOff>53975</xdr:colOff>
      <xdr:row>74</xdr:row>
      <xdr:rowOff>97790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107967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42558</xdr:rowOff>
    </xdr:from>
    <xdr:to>
      <xdr:col>29</xdr:col>
      <xdr:colOff>127000</xdr:colOff>
      <xdr:row>15</xdr:row>
      <xdr:rowOff>66599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1933"/>
          <a:ext cx="647700" cy="2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60503</xdr:rowOff>
    </xdr:from>
    <xdr:to>
      <xdr:col>26</xdr:col>
      <xdr:colOff>50800</xdr:colOff>
      <xdr:row>15</xdr:row>
      <xdr:rowOff>66599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79878"/>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60503</xdr:rowOff>
    </xdr:from>
    <xdr:to>
      <xdr:col>22</xdr:col>
      <xdr:colOff>114300</xdr:colOff>
      <xdr:row>15</xdr:row>
      <xdr:rowOff>106591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79878"/>
          <a:ext cx="698500" cy="46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106591</xdr:rowOff>
    </xdr:from>
    <xdr:to>
      <xdr:col>18</xdr:col>
      <xdr:colOff>177800</xdr:colOff>
      <xdr:row>15</xdr:row>
      <xdr:rowOff>116497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25966"/>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163208</xdr:rowOff>
    </xdr:from>
    <xdr:to>
      <xdr:col>29</xdr:col>
      <xdr:colOff>177800</xdr:colOff>
      <xdr:row>15</xdr:row>
      <xdr:rowOff>93358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1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8285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6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15799</xdr:rowOff>
    </xdr:from>
    <xdr:to>
      <xdr:col>26</xdr:col>
      <xdr:colOff>101600</xdr:colOff>
      <xdr:row>15</xdr:row>
      <xdr:rowOff>117399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5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127576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4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9703</xdr:rowOff>
    </xdr:from>
    <xdr:to>
      <xdr:col>22</xdr:col>
      <xdr:colOff>165100</xdr:colOff>
      <xdr:row>15</xdr:row>
      <xdr:rowOff>111303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9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121480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55791</xdr:rowOff>
    </xdr:from>
    <xdr:to>
      <xdr:col>19</xdr:col>
      <xdr:colOff>38100</xdr:colOff>
      <xdr:row>15</xdr:row>
      <xdr:rowOff>157391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5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167568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65697</xdr:rowOff>
    </xdr:from>
    <xdr:to>
      <xdr:col>15</xdr:col>
      <xdr:colOff>101600</xdr:colOff>
      <xdr:row>15</xdr:row>
      <xdr:rowOff>167297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85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88007</xdr:rowOff>
    </xdr:from>
    <xdr:to>
      <xdr:col>29</xdr:col>
      <xdr:colOff>127000</xdr:colOff>
      <xdr:row>33</xdr:row>
      <xdr:rowOff>127980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012557"/>
          <a:ext cx="647700" cy="39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88007</xdr:rowOff>
    </xdr:from>
    <xdr:to>
      <xdr:col>26</xdr:col>
      <xdr:colOff>50800</xdr:colOff>
      <xdr:row>33</xdr:row>
      <xdr:rowOff>122983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012557"/>
          <a:ext cx="6985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122983</xdr:rowOff>
    </xdr:from>
    <xdr:to>
      <xdr:col>22</xdr:col>
      <xdr:colOff>114300</xdr:colOff>
      <xdr:row>33</xdr:row>
      <xdr:rowOff>138528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047533"/>
          <a:ext cx="6985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138528</xdr:rowOff>
    </xdr:from>
    <xdr:to>
      <xdr:col>18</xdr:col>
      <xdr:colOff>177800</xdr:colOff>
      <xdr:row>33</xdr:row>
      <xdr:rowOff>217558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063078"/>
          <a:ext cx="698500" cy="7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77180</xdr:rowOff>
    </xdr:from>
    <xdr:to>
      <xdr:col>29</xdr:col>
      <xdr:colOff>177800</xdr:colOff>
      <xdr:row>33</xdr:row>
      <xdr:rowOff>178780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001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93707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84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37207</xdr:rowOff>
    </xdr:from>
    <xdr:to>
      <xdr:col>26</xdr:col>
      <xdr:colOff>101600</xdr:colOff>
      <xdr:row>33</xdr:row>
      <xdr:rowOff>138807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596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320434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730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72183</xdr:rowOff>
    </xdr:from>
    <xdr:to>
      <xdr:col>22</xdr:col>
      <xdr:colOff>165100</xdr:colOff>
      <xdr:row>33</xdr:row>
      <xdr:rowOff>173783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5996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12510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76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87728</xdr:rowOff>
    </xdr:from>
    <xdr:to>
      <xdr:col>19</xdr:col>
      <xdr:colOff>38100</xdr:colOff>
      <xdr:row>33</xdr:row>
      <xdr:rowOff>189328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1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28055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78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166758</xdr:rowOff>
    </xdr:from>
    <xdr:to>
      <xdr:col>15</xdr:col>
      <xdr:colOff>101600</xdr:colOff>
      <xdr:row>33</xdr:row>
      <xdr:rowOff>268358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09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107085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8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76,574
75,469
697.55
49,518,641
48,058,150
1,166,393
27,517,638
39,117,316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33839</xdr:rowOff>
    </xdr:from>
    <xdr:to>
      <xdr:col>24</xdr:col>
      <xdr:colOff>63500</xdr:colOff>
      <xdr:row>32</xdr:row>
      <xdr:rowOff>58966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20239"/>
          <a:ext cx="8382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56490</xdr:rowOff>
    </xdr:from>
    <xdr:to>
      <xdr:col>19</xdr:col>
      <xdr:colOff>177800</xdr:colOff>
      <xdr:row>32</xdr:row>
      <xdr:rowOff>58966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42890"/>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56490</xdr:rowOff>
    </xdr:from>
    <xdr:to>
      <xdr:col>15</xdr:col>
      <xdr:colOff>50800</xdr:colOff>
      <xdr:row>32</xdr:row>
      <xdr:rowOff>126041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42890"/>
          <a:ext cx="889000" cy="6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126041</xdr:rowOff>
    </xdr:from>
    <xdr:to>
      <xdr:col>10</xdr:col>
      <xdr:colOff>114300</xdr:colOff>
      <xdr:row>33</xdr:row>
      <xdr:rowOff>17609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2441"/>
          <a:ext cx="8890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154489</xdr:rowOff>
    </xdr:from>
    <xdr:to>
      <xdr:col>24</xdr:col>
      <xdr:colOff>114300</xdr:colOff>
      <xdr:row>32</xdr:row>
      <xdr:rowOff>84639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6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2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8166</xdr:rowOff>
    </xdr:from>
    <xdr:to>
      <xdr:col>20</xdr:col>
      <xdr:colOff>38100</xdr:colOff>
      <xdr:row>32</xdr:row>
      <xdr:rowOff>109766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126293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5690</xdr:rowOff>
    </xdr:from>
    <xdr:to>
      <xdr:col>15</xdr:col>
      <xdr:colOff>101600</xdr:colOff>
      <xdr:row>32</xdr:row>
      <xdr:rowOff>107290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123817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6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75241</xdr:rowOff>
    </xdr:from>
    <xdr:to>
      <xdr:col>10</xdr:col>
      <xdr:colOff>165100</xdr:colOff>
      <xdr:row>33</xdr:row>
      <xdr:rowOff>5391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21918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138259</xdr:rowOff>
    </xdr:from>
    <xdr:to>
      <xdr:col>6</xdr:col>
      <xdr:colOff>38100</xdr:colOff>
      <xdr:row>33</xdr:row>
      <xdr:rowOff>68409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84936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67437</xdr:rowOff>
    </xdr:from>
    <xdr:to>
      <xdr:col>24</xdr:col>
      <xdr:colOff>63500</xdr:colOff>
      <xdr:row>55</xdr:row>
      <xdr:rowOff>78981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54287"/>
          <a:ext cx="838200" cy="3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67437</xdr:rowOff>
    </xdr:from>
    <xdr:to>
      <xdr:col>19</xdr:col>
      <xdr:colOff>177800</xdr:colOff>
      <xdr:row>54</xdr:row>
      <xdr:rowOff>120155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54287"/>
          <a:ext cx="889000" cy="2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120155</xdr:rowOff>
    </xdr:from>
    <xdr:to>
      <xdr:col>15</xdr:col>
      <xdr:colOff>50800</xdr:colOff>
      <xdr:row>55</xdr:row>
      <xdr:rowOff>43053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78455"/>
          <a:ext cx="889000" cy="9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43053</xdr:rowOff>
    </xdr:from>
    <xdr:to>
      <xdr:col>10</xdr:col>
      <xdr:colOff>114300</xdr:colOff>
      <xdr:row>56</xdr:row>
      <xdr:rowOff>72987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2803"/>
          <a:ext cx="889000" cy="20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28181</xdr:rowOff>
    </xdr:from>
    <xdr:to>
      <xdr:col>24</xdr:col>
      <xdr:colOff>114300</xdr:colOff>
      <xdr:row>55</xdr:row>
      <xdr:rowOff>129781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51058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0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16637</xdr:rowOff>
    </xdr:from>
    <xdr:to>
      <xdr:col>20</xdr:col>
      <xdr:colOff>38100</xdr:colOff>
      <xdr:row>53</xdr:row>
      <xdr:rowOff>118237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134764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87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69355</xdr:rowOff>
    </xdr:from>
    <xdr:to>
      <xdr:col>15</xdr:col>
      <xdr:colOff>101600</xdr:colOff>
      <xdr:row>54</xdr:row>
      <xdr:rowOff>170955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2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0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163703</xdr:rowOff>
    </xdr:from>
    <xdr:to>
      <xdr:col>10</xdr:col>
      <xdr:colOff>165100</xdr:colOff>
      <xdr:row>55</xdr:row>
      <xdr:rowOff>93853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110380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22187</xdr:rowOff>
    </xdr:from>
    <xdr:to>
      <xdr:col>6</xdr:col>
      <xdr:colOff>38100</xdr:colOff>
      <xdr:row>56</xdr:row>
      <xdr:rowOff>123787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140314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97943</xdr:rowOff>
    </xdr:from>
    <xdr:to>
      <xdr:col>24</xdr:col>
      <xdr:colOff>63500</xdr:colOff>
      <xdr:row>78</xdr:row>
      <xdr:rowOff>100304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9593"/>
          <a:ext cx="838200" cy="17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100304</xdr:rowOff>
    </xdr:from>
    <xdr:to>
      <xdr:col>19</xdr:col>
      <xdr:colOff>177800</xdr:colOff>
      <xdr:row>78</xdr:row>
      <xdr:rowOff>111697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73404"/>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97180</xdr:rowOff>
    </xdr:from>
    <xdr:to>
      <xdr:col>15</xdr:col>
      <xdr:colOff>50800</xdr:colOff>
      <xdr:row>78</xdr:row>
      <xdr:rowOff>111697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70280"/>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88418</xdr:rowOff>
    </xdr:from>
    <xdr:to>
      <xdr:col>10</xdr:col>
      <xdr:colOff>114300</xdr:colOff>
      <xdr:row>78</xdr:row>
      <xdr:rowOff>97180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61518"/>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47143</xdr:rowOff>
    </xdr:from>
    <xdr:to>
      <xdr:col>24</xdr:col>
      <xdr:colOff>114300</xdr:colOff>
      <xdr:row>77</xdr:row>
      <xdr:rowOff>148743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70020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49504</xdr:rowOff>
    </xdr:from>
    <xdr:to>
      <xdr:col>20</xdr:col>
      <xdr:colOff>38100</xdr:colOff>
      <xdr:row>78</xdr:row>
      <xdr:rowOff>151104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142231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60897</xdr:rowOff>
    </xdr:from>
    <xdr:to>
      <xdr:col>15</xdr:col>
      <xdr:colOff>101600</xdr:colOff>
      <xdr:row>78</xdr:row>
      <xdr:rowOff>162497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153624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46380</xdr:rowOff>
    </xdr:from>
    <xdr:to>
      <xdr:col>10</xdr:col>
      <xdr:colOff>165100</xdr:colOff>
      <xdr:row>78</xdr:row>
      <xdr:rowOff>147980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139107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37618</xdr:rowOff>
    </xdr:from>
    <xdr:to>
      <xdr:col>6</xdr:col>
      <xdr:colOff>38100</xdr:colOff>
      <xdr:row>78</xdr:row>
      <xdr:rowOff>139218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101284</xdr:rowOff>
    </xdr:from>
    <xdr:to>
      <xdr:col>24</xdr:col>
      <xdr:colOff>63500</xdr:colOff>
      <xdr:row>96</xdr:row>
      <xdr:rowOff>133407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60484"/>
          <a:ext cx="838200" cy="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27752</xdr:rowOff>
    </xdr:from>
    <xdr:to>
      <xdr:col>19</xdr:col>
      <xdr:colOff>177800</xdr:colOff>
      <xdr:row>96</xdr:row>
      <xdr:rowOff>133407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86952"/>
          <a:ext cx="889000" cy="10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27752</xdr:rowOff>
    </xdr:from>
    <xdr:to>
      <xdr:col>15</xdr:col>
      <xdr:colOff>50800</xdr:colOff>
      <xdr:row>97</xdr:row>
      <xdr:rowOff>109829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86952"/>
          <a:ext cx="889000" cy="25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109829</xdr:rowOff>
    </xdr:from>
    <xdr:to>
      <xdr:col>10</xdr:col>
      <xdr:colOff>114300</xdr:colOff>
      <xdr:row>97</xdr:row>
      <xdr:rowOff>151402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0479"/>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50484</xdr:rowOff>
    </xdr:from>
    <xdr:to>
      <xdr:col>24</xdr:col>
      <xdr:colOff>114300</xdr:colOff>
      <xdr:row>96</xdr:row>
      <xdr:rowOff>152084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28911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8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82607</xdr:rowOff>
    </xdr:from>
    <xdr:to>
      <xdr:col>20</xdr:col>
      <xdr:colOff>38100</xdr:colOff>
      <xdr:row>97</xdr:row>
      <xdr:rowOff>12757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3884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3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148402</xdr:rowOff>
    </xdr:from>
    <xdr:to>
      <xdr:col>15</xdr:col>
      <xdr:colOff>101600</xdr:colOff>
      <xdr:row>96</xdr:row>
      <xdr:rowOff>78552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69679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2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59029</xdr:rowOff>
    </xdr:from>
    <xdr:to>
      <xdr:col>10</xdr:col>
      <xdr:colOff>165100</xdr:colOff>
      <xdr:row>97</xdr:row>
      <xdr:rowOff>160629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151756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100602</xdr:rowOff>
    </xdr:from>
    <xdr:to>
      <xdr:col>6</xdr:col>
      <xdr:colOff>38100</xdr:colOff>
      <xdr:row>98</xdr:row>
      <xdr:rowOff>30752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21879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2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11305</xdr:rowOff>
    </xdr:from>
    <xdr:to>
      <xdr:col>54</xdr:col>
      <xdr:colOff>189865</xdr:colOff>
      <xdr:row>38</xdr:row>
      <xdr:rowOff>106266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97705"/>
          <a:ext cx="1270" cy="112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110093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2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106266</xdr:rowOff>
    </xdr:from>
    <xdr:to>
      <xdr:col>55</xdr:col>
      <xdr:colOff>88900</xdr:colOff>
      <xdr:row>38</xdr:row>
      <xdr:rowOff>106266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129432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7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11305</xdr:rowOff>
    </xdr:from>
    <xdr:to>
      <xdr:col>55</xdr:col>
      <xdr:colOff>88900</xdr:colOff>
      <xdr:row>32</xdr:row>
      <xdr:rowOff>11305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97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9881</xdr:rowOff>
    </xdr:from>
    <xdr:to>
      <xdr:col>55</xdr:col>
      <xdr:colOff>0</xdr:colOff>
      <xdr:row>35</xdr:row>
      <xdr:rowOff>21716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10631"/>
          <a:ext cx="838200" cy="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4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27851</xdr:rowOff>
    </xdr:from>
    <xdr:to>
      <xdr:col>55</xdr:col>
      <xdr:colOff>50800</xdr:colOff>
      <xdr:row>37</xdr:row>
      <xdr:rowOff>129451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7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146525</xdr:rowOff>
    </xdr:from>
    <xdr:to>
      <xdr:col>50</xdr:col>
      <xdr:colOff>114300</xdr:colOff>
      <xdr:row>35</xdr:row>
      <xdr:rowOff>9881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75825"/>
          <a:ext cx="889000" cy="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18661</xdr:rowOff>
    </xdr:from>
    <xdr:to>
      <xdr:col>50</xdr:col>
      <xdr:colOff>165100</xdr:colOff>
      <xdr:row>37</xdr:row>
      <xdr:rowOff>120261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6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111388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5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42506</xdr:rowOff>
    </xdr:from>
    <xdr:to>
      <xdr:col>45</xdr:col>
      <xdr:colOff>177800</xdr:colOff>
      <xdr:row>34</xdr:row>
      <xdr:rowOff>146525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57456"/>
          <a:ext cx="889000" cy="6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52742</xdr:rowOff>
    </xdr:from>
    <xdr:to>
      <xdr:col>46</xdr:col>
      <xdr:colOff>38100</xdr:colOff>
      <xdr:row>37</xdr:row>
      <xdr:rowOff>154342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145469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8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42506</xdr:rowOff>
    </xdr:from>
    <xdr:to>
      <xdr:col>41</xdr:col>
      <xdr:colOff>50800</xdr:colOff>
      <xdr:row>35</xdr:row>
      <xdr:rowOff>113823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57456"/>
          <a:ext cx="889000" cy="7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67281</xdr:rowOff>
    </xdr:from>
    <xdr:to>
      <xdr:col>41</xdr:col>
      <xdr:colOff>101600</xdr:colOff>
      <xdr:row>33</xdr:row>
      <xdr:rowOff>168881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72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160008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81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102969</xdr:rowOff>
    </xdr:from>
    <xdr:to>
      <xdr:col>36</xdr:col>
      <xdr:colOff>165100</xdr:colOff>
      <xdr:row>38</xdr:row>
      <xdr:rowOff>33119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24246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3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142366</xdr:rowOff>
    </xdr:from>
    <xdr:to>
      <xdr:col>55</xdr:col>
      <xdr:colOff>50800</xdr:colOff>
      <xdr:row>35</xdr:row>
      <xdr:rowOff>72516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165243</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2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130531</xdr:rowOff>
    </xdr:from>
    <xdr:to>
      <xdr:col>50</xdr:col>
      <xdr:colOff>165100</xdr:colOff>
      <xdr:row>35</xdr:row>
      <xdr:rowOff>60681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77208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73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95725</xdr:rowOff>
    </xdr:from>
    <xdr:to>
      <xdr:col>46</xdr:col>
      <xdr:colOff>38100</xdr:colOff>
      <xdr:row>35</xdr:row>
      <xdr:rowOff>25875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42402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7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163156</xdr:rowOff>
    </xdr:from>
    <xdr:to>
      <xdr:col>41</xdr:col>
      <xdr:colOff>101600</xdr:colOff>
      <xdr:row>31</xdr:row>
      <xdr:rowOff>93306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109833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8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63023</xdr:rowOff>
    </xdr:from>
    <xdr:to>
      <xdr:col>36</xdr:col>
      <xdr:colOff>165100</xdr:colOff>
      <xdr:row>35</xdr:row>
      <xdr:rowOff>164623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9700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83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161442</xdr:rowOff>
    </xdr:from>
    <xdr:to>
      <xdr:col>55</xdr:col>
      <xdr:colOff>0</xdr:colOff>
      <xdr:row>55</xdr:row>
      <xdr:rowOff>29934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419742"/>
          <a:ext cx="838200" cy="3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63868</xdr:rowOff>
    </xdr:from>
    <xdr:to>
      <xdr:col>50</xdr:col>
      <xdr:colOff>114300</xdr:colOff>
      <xdr:row>54</xdr:row>
      <xdr:rowOff>161442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322168"/>
          <a:ext cx="889000" cy="9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8090</xdr:rowOff>
    </xdr:from>
    <xdr:to>
      <xdr:col>45</xdr:col>
      <xdr:colOff>177800</xdr:colOff>
      <xdr:row>54</xdr:row>
      <xdr:rowOff>63868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266390"/>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149949</xdr:rowOff>
    </xdr:from>
    <xdr:to>
      <xdr:col>41</xdr:col>
      <xdr:colOff>50800</xdr:colOff>
      <xdr:row>54</xdr:row>
      <xdr:rowOff>8090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236799"/>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150584</xdr:rowOff>
    </xdr:from>
    <xdr:to>
      <xdr:col>55</xdr:col>
      <xdr:colOff>50800</xdr:colOff>
      <xdr:row>55</xdr:row>
      <xdr:rowOff>80734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0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2011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6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110642</xdr:rowOff>
    </xdr:from>
    <xdr:to>
      <xdr:col>50</xdr:col>
      <xdr:colOff>165100</xdr:colOff>
      <xdr:row>55</xdr:row>
      <xdr:rowOff>40792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57319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14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13068</xdr:rowOff>
    </xdr:from>
    <xdr:to>
      <xdr:col>46</xdr:col>
      <xdr:colOff>38100</xdr:colOff>
      <xdr:row>54</xdr:row>
      <xdr:rowOff>114668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7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131195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0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128740</xdr:rowOff>
    </xdr:from>
    <xdr:to>
      <xdr:col>41</xdr:col>
      <xdr:colOff>101600</xdr:colOff>
      <xdr:row>54</xdr:row>
      <xdr:rowOff>58890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2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75417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899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99149</xdr:rowOff>
    </xdr:from>
    <xdr:to>
      <xdr:col>36</xdr:col>
      <xdr:colOff>165100</xdr:colOff>
      <xdr:row>54</xdr:row>
      <xdr:rowOff>29299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1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45826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8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111277</xdr:rowOff>
    </xdr:from>
    <xdr:to>
      <xdr:col>55</xdr:col>
      <xdr:colOff>0</xdr:colOff>
      <xdr:row>78</xdr:row>
      <xdr:rowOff>151206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84377"/>
          <a:ext cx="8382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46393</xdr:rowOff>
    </xdr:from>
    <xdr:to>
      <xdr:col>50</xdr:col>
      <xdr:colOff>114300</xdr:colOff>
      <xdr:row>78</xdr:row>
      <xdr:rowOff>111277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48043"/>
          <a:ext cx="889000" cy="23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40906</xdr:rowOff>
    </xdr:from>
    <xdr:to>
      <xdr:col>45</xdr:col>
      <xdr:colOff>177800</xdr:colOff>
      <xdr:row>77</xdr:row>
      <xdr:rowOff>46393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24255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144711</xdr:rowOff>
    </xdr:from>
    <xdr:to>
      <xdr:col>41</xdr:col>
      <xdr:colOff>50800</xdr:colOff>
      <xdr:row>77</xdr:row>
      <xdr:rowOff>40906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74911"/>
          <a:ext cx="889000" cy="6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100406</xdr:rowOff>
    </xdr:from>
    <xdr:to>
      <xdr:col>55</xdr:col>
      <xdr:colOff>50800</xdr:colOff>
      <xdr:row>79</xdr:row>
      <xdr:rowOff>30556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15333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60477</xdr:rowOff>
    </xdr:from>
    <xdr:to>
      <xdr:col>50</xdr:col>
      <xdr:colOff>165100</xdr:colOff>
      <xdr:row>78</xdr:row>
      <xdr:rowOff>162077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153204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2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167043</xdr:rowOff>
    </xdr:from>
    <xdr:to>
      <xdr:col>46</xdr:col>
      <xdr:colOff>38100</xdr:colOff>
      <xdr:row>77</xdr:row>
      <xdr:rowOff>97193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113720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161556</xdr:rowOff>
    </xdr:from>
    <xdr:to>
      <xdr:col>41</xdr:col>
      <xdr:colOff>101600</xdr:colOff>
      <xdr:row>77</xdr:row>
      <xdr:rowOff>91706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108234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93911</xdr:rowOff>
    </xdr:from>
    <xdr:to>
      <xdr:col>36</xdr:col>
      <xdr:colOff>165100</xdr:colOff>
      <xdr:row>77</xdr:row>
      <xdr:rowOff>24061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40587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84592</xdr:rowOff>
    </xdr:from>
    <xdr:to>
      <xdr:col>55</xdr:col>
      <xdr:colOff>0</xdr:colOff>
      <xdr:row>95</xdr:row>
      <xdr:rowOff>113134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372342"/>
          <a:ext cx="838200" cy="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84592</xdr:rowOff>
    </xdr:from>
    <xdr:to>
      <xdr:col>50</xdr:col>
      <xdr:colOff>114300</xdr:colOff>
      <xdr:row>95</xdr:row>
      <xdr:rowOff>98830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72342"/>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98830</xdr:rowOff>
    </xdr:from>
    <xdr:to>
      <xdr:col>45</xdr:col>
      <xdr:colOff>177800</xdr:colOff>
      <xdr:row>95</xdr:row>
      <xdr:rowOff>109427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86580"/>
          <a:ext cx="889000" cy="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109427</xdr:rowOff>
    </xdr:from>
    <xdr:to>
      <xdr:col>41</xdr:col>
      <xdr:colOff>50800</xdr:colOff>
      <xdr:row>96</xdr:row>
      <xdr:rowOff>35099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397177"/>
          <a:ext cx="889000" cy="9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62334</xdr:rowOff>
    </xdr:from>
    <xdr:to>
      <xdr:col>55</xdr:col>
      <xdr:colOff>50800</xdr:colOff>
      <xdr:row>95</xdr:row>
      <xdr:rowOff>163934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5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85211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0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33792</xdr:rowOff>
    </xdr:from>
    <xdr:to>
      <xdr:col>50</xdr:col>
      <xdr:colOff>165100</xdr:colOff>
      <xdr:row>95</xdr:row>
      <xdr:rowOff>135392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151919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09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48030</xdr:rowOff>
    </xdr:from>
    <xdr:to>
      <xdr:col>46</xdr:col>
      <xdr:colOff>38100</xdr:colOff>
      <xdr:row>95</xdr:row>
      <xdr:rowOff>149630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166157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1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58627</xdr:rowOff>
    </xdr:from>
    <xdr:to>
      <xdr:col>41</xdr:col>
      <xdr:colOff>101600</xdr:colOff>
      <xdr:row>95</xdr:row>
      <xdr:rowOff>160227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4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5304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12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155749</xdr:rowOff>
    </xdr:from>
    <xdr:to>
      <xdr:col>36</xdr:col>
      <xdr:colOff>165100</xdr:colOff>
      <xdr:row>96</xdr:row>
      <xdr:rowOff>85899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102426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2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79212</xdr:rowOff>
    </xdr:from>
    <xdr:to>
      <xdr:col>85</xdr:col>
      <xdr:colOff>127000</xdr:colOff>
      <xdr:row>38</xdr:row>
      <xdr:rowOff>137048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594312"/>
          <a:ext cx="8382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136225</xdr:rowOff>
    </xdr:from>
    <xdr:to>
      <xdr:col>81</xdr:col>
      <xdr:colOff>50800</xdr:colOff>
      <xdr:row>38</xdr:row>
      <xdr:rowOff>137048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1325"/>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127676</xdr:rowOff>
    </xdr:from>
    <xdr:to>
      <xdr:col>76</xdr:col>
      <xdr:colOff>114300</xdr:colOff>
      <xdr:row>38</xdr:row>
      <xdr:rowOff>136225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42776"/>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138420</xdr:rowOff>
    </xdr:from>
    <xdr:to>
      <xdr:col>71</xdr:col>
      <xdr:colOff>177800</xdr:colOff>
      <xdr:row>38</xdr:row>
      <xdr:rowOff>127676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310620"/>
          <a:ext cx="889000" cy="3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28412</xdr:rowOff>
    </xdr:from>
    <xdr:to>
      <xdr:col>85</xdr:col>
      <xdr:colOff>177800</xdr:colOff>
      <xdr:row>38</xdr:row>
      <xdr:rowOff>130012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4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159240</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3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86248</xdr:rowOff>
    </xdr:from>
    <xdr:to>
      <xdr:col>81</xdr:col>
      <xdr:colOff>101600</xdr:colOff>
      <xdr:row>39</xdr:row>
      <xdr:rowOff>16398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7525</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694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85425</xdr:rowOff>
    </xdr:from>
    <xdr:to>
      <xdr:col>76</xdr:col>
      <xdr:colOff>165100</xdr:colOff>
      <xdr:row>39</xdr:row>
      <xdr:rowOff>15575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6702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693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76876</xdr:rowOff>
    </xdr:from>
    <xdr:to>
      <xdr:col>72</xdr:col>
      <xdr:colOff>38100</xdr:colOff>
      <xdr:row>39</xdr:row>
      <xdr:rowOff>7026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9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169603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8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87620</xdr:rowOff>
    </xdr:from>
    <xdr:to>
      <xdr:col>67</xdr:col>
      <xdr:colOff>101600</xdr:colOff>
      <xdr:row>37</xdr:row>
      <xdr:rowOff>17770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2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34297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03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36068</xdr:rowOff>
    </xdr:from>
    <xdr:to>
      <xdr:col>85</xdr:col>
      <xdr:colOff>127000</xdr:colOff>
      <xdr:row>73</xdr:row>
      <xdr:rowOff>61354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551918"/>
          <a:ext cx="838200" cy="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154280</xdr:rowOff>
    </xdr:from>
    <xdr:to>
      <xdr:col>81</xdr:col>
      <xdr:colOff>50800</xdr:colOff>
      <xdr:row>73</xdr:row>
      <xdr:rowOff>36068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498680"/>
          <a:ext cx="889000" cy="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154280</xdr:rowOff>
    </xdr:from>
    <xdr:to>
      <xdr:col>76</xdr:col>
      <xdr:colOff>114300</xdr:colOff>
      <xdr:row>73</xdr:row>
      <xdr:rowOff>4280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498680"/>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4280</xdr:rowOff>
    </xdr:from>
    <xdr:to>
      <xdr:col>71</xdr:col>
      <xdr:colOff>177800</xdr:colOff>
      <xdr:row>73</xdr:row>
      <xdr:rowOff>32576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520130"/>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10554</xdr:rowOff>
    </xdr:from>
    <xdr:to>
      <xdr:col>85</xdr:col>
      <xdr:colOff>177800</xdr:colOff>
      <xdr:row>73</xdr:row>
      <xdr:rowOff>112154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5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33431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7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156718</xdr:rowOff>
    </xdr:from>
    <xdr:to>
      <xdr:col>81</xdr:col>
      <xdr:colOff>101600</xdr:colOff>
      <xdr:row>73</xdr:row>
      <xdr:rowOff>86868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50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103395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27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103480</xdr:rowOff>
    </xdr:from>
    <xdr:to>
      <xdr:col>76</xdr:col>
      <xdr:colOff>165100</xdr:colOff>
      <xdr:row>73</xdr:row>
      <xdr:rowOff>33630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50157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2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124930</xdr:rowOff>
    </xdr:from>
    <xdr:to>
      <xdr:col>72</xdr:col>
      <xdr:colOff>38100</xdr:colOff>
      <xdr:row>73</xdr:row>
      <xdr:rowOff>55080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71607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2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153226</xdr:rowOff>
    </xdr:from>
    <xdr:to>
      <xdr:col>67</xdr:col>
      <xdr:colOff>101600</xdr:colOff>
      <xdr:row>73</xdr:row>
      <xdr:rowOff>83376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4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99903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2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71413</xdr:rowOff>
    </xdr:from>
    <xdr:to>
      <xdr:col>85</xdr:col>
      <xdr:colOff>127000</xdr:colOff>
      <xdr:row>97</xdr:row>
      <xdr:rowOff>133885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02063"/>
          <a:ext cx="838200" cy="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35843</xdr:rowOff>
    </xdr:from>
    <xdr:to>
      <xdr:col>81</xdr:col>
      <xdr:colOff>50800</xdr:colOff>
      <xdr:row>97</xdr:row>
      <xdr:rowOff>71413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666493"/>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35843</xdr:rowOff>
    </xdr:from>
    <xdr:to>
      <xdr:col>76</xdr:col>
      <xdr:colOff>114300</xdr:colOff>
      <xdr:row>97</xdr:row>
      <xdr:rowOff>137523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666493"/>
          <a:ext cx="889000" cy="10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137523</xdr:rowOff>
    </xdr:from>
    <xdr:to>
      <xdr:col>71</xdr:col>
      <xdr:colOff>177800</xdr:colOff>
      <xdr:row>98</xdr:row>
      <xdr:rowOff>10477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68173"/>
          <a:ext cx="889000" cy="4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83085</xdr:rowOff>
    </xdr:from>
    <xdr:to>
      <xdr:col>85</xdr:col>
      <xdr:colOff>177800</xdr:colOff>
      <xdr:row>98</xdr:row>
      <xdr:rowOff>13235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105962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6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20613</xdr:rowOff>
    </xdr:from>
    <xdr:to>
      <xdr:col>81</xdr:col>
      <xdr:colOff>101600</xdr:colOff>
      <xdr:row>97</xdr:row>
      <xdr:rowOff>122213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138740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156493</xdr:rowOff>
    </xdr:from>
    <xdr:to>
      <xdr:col>76</xdr:col>
      <xdr:colOff>165100</xdr:colOff>
      <xdr:row>97</xdr:row>
      <xdr:rowOff>86643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103170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39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86723</xdr:rowOff>
    </xdr:from>
    <xdr:to>
      <xdr:col>72</xdr:col>
      <xdr:colOff>38100</xdr:colOff>
      <xdr:row>98</xdr:row>
      <xdr:rowOff>16873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33400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9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131127</xdr:rowOff>
    </xdr:from>
    <xdr:to>
      <xdr:col>67</xdr:col>
      <xdr:colOff>101600</xdr:colOff>
      <xdr:row>98</xdr:row>
      <xdr:rowOff>61277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77804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3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143891</xdr:rowOff>
    </xdr:from>
    <xdr:to>
      <xdr:col>116</xdr:col>
      <xdr:colOff>63500</xdr:colOff>
      <xdr:row>39</xdr:row>
      <xdr:rowOff>38608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8991"/>
          <a:ext cx="8382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143891</xdr:rowOff>
    </xdr:from>
    <xdr:to>
      <xdr:col>111</xdr:col>
      <xdr:colOff>177800</xdr:colOff>
      <xdr:row>39</xdr:row>
      <xdr:rowOff>38227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58991"/>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33909</xdr:rowOff>
    </xdr:from>
    <xdr:to>
      <xdr:col>107</xdr:col>
      <xdr:colOff>50800</xdr:colOff>
      <xdr:row>39</xdr:row>
      <xdr:rowOff>38227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20459"/>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33909</xdr:rowOff>
    </xdr:from>
    <xdr:to>
      <xdr:col>102</xdr:col>
      <xdr:colOff>114300</xdr:colOff>
      <xdr:row>39</xdr:row>
      <xdr:rowOff>34290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72045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159258</xdr:rowOff>
    </xdr:from>
    <xdr:to>
      <xdr:col>116</xdr:col>
      <xdr:colOff>114300</xdr:colOff>
      <xdr:row>39</xdr:row>
      <xdr:rowOff>89408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74185</xdr:rowOff>
    </xdr:from>
    <xdr:ext cx="313932"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892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93091</xdr:rowOff>
    </xdr:from>
    <xdr:to>
      <xdr:col>112</xdr:col>
      <xdr:colOff>38100</xdr:colOff>
      <xdr:row>39</xdr:row>
      <xdr:rowOff>23241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14368</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158877</xdr:rowOff>
    </xdr:from>
    <xdr:to>
      <xdr:col>107</xdr:col>
      <xdr:colOff>101600</xdr:colOff>
      <xdr:row>39</xdr:row>
      <xdr:rowOff>89027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80154</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766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154559</xdr:rowOff>
    </xdr:from>
    <xdr:to>
      <xdr:col>102</xdr:col>
      <xdr:colOff>165100</xdr:colOff>
      <xdr:row>39</xdr:row>
      <xdr:rowOff>84709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75836</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7623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154940</xdr:rowOff>
    </xdr:from>
    <xdr:to>
      <xdr:col>98</xdr:col>
      <xdr:colOff>38100</xdr:colOff>
      <xdr:row>39</xdr:row>
      <xdr:rowOff>85090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76217</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99333" y="676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102667</xdr:rowOff>
    </xdr:from>
    <xdr:to>
      <xdr:col>116</xdr:col>
      <xdr:colOff>63500</xdr:colOff>
      <xdr:row>57</xdr:row>
      <xdr:rowOff>105372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875317"/>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103886</xdr:rowOff>
    </xdr:from>
    <xdr:to>
      <xdr:col>111</xdr:col>
      <xdr:colOff>177800</xdr:colOff>
      <xdr:row>57</xdr:row>
      <xdr:rowOff>105372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87653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103543</xdr:rowOff>
    </xdr:from>
    <xdr:to>
      <xdr:col>107</xdr:col>
      <xdr:colOff>50800</xdr:colOff>
      <xdr:row>57</xdr:row>
      <xdr:rowOff>103886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87619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103543</xdr:rowOff>
    </xdr:from>
    <xdr:to>
      <xdr:col>102</xdr:col>
      <xdr:colOff>114300</xdr:colOff>
      <xdr:row>57</xdr:row>
      <xdr:rowOff>105372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87619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51867</xdr:rowOff>
    </xdr:from>
    <xdr:to>
      <xdr:col>116</xdr:col>
      <xdr:colOff>114300</xdr:colOff>
      <xdr:row>57</xdr:row>
      <xdr:rowOff>153467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74744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54572</xdr:rowOff>
    </xdr:from>
    <xdr:to>
      <xdr:col>112</xdr:col>
      <xdr:colOff>38100</xdr:colOff>
      <xdr:row>57</xdr:row>
      <xdr:rowOff>156172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60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53086</xdr:rowOff>
    </xdr:from>
    <xdr:to>
      <xdr:col>107</xdr:col>
      <xdr:colOff>101600</xdr:colOff>
      <xdr:row>57</xdr:row>
      <xdr:rowOff>154686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171213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60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52743</xdr:rowOff>
    </xdr:from>
    <xdr:to>
      <xdr:col>102</xdr:col>
      <xdr:colOff>165100</xdr:colOff>
      <xdr:row>57</xdr:row>
      <xdr:rowOff>154343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170870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60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54572</xdr:rowOff>
    </xdr:from>
    <xdr:to>
      <xdr:col>98</xdr:col>
      <xdr:colOff>38100</xdr:colOff>
      <xdr:row>57</xdr:row>
      <xdr:rowOff>156172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1249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60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32324</xdr:rowOff>
    </xdr:from>
    <xdr:to>
      <xdr:col>116</xdr:col>
      <xdr:colOff>63500</xdr:colOff>
      <xdr:row>74</xdr:row>
      <xdr:rowOff>66319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19624"/>
          <a:ext cx="838200" cy="3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66319</xdr:rowOff>
    </xdr:from>
    <xdr:to>
      <xdr:col>111</xdr:col>
      <xdr:colOff>177800</xdr:colOff>
      <xdr:row>74</xdr:row>
      <xdr:rowOff>85293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53619"/>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85293</xdr:rowOff>
    </xdr:from>
    <xdr:to>
      <xdr:col>107</xdr:col>
      <xdr:colOff>50800</xdr:colOff>
      <xdr:row>74</xdr:row>
      <xdr:rowOff>149661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772593"/>
          <a:ext cx="889000" cy="6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149661</xdr:rowOff>
    </xdr:from>
    <xdr:to>
      <xdr:col>102</xdr:col>
      <xdr:colOff>114300</xdr:colOff>
      <xdr:row>75</xdr:row>
      <xdr:rowOff>37092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36961"/>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152974</xdr:rowOff>
    </xdr:from>
    <xdr:to>
      <xdr:col>116</xdr:col>
      <xdr:colOff>114300</xdr:colOff>
      <xdr:row>74</xdr:row>
      <xdr:rowOff>83124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6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4401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2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15519</xdr:rowOff>
    </xdr:from>
    <xdr:to>
      <xdr:col>112</xdr:col>
      <xdr:colOff>38100</xdr:colOff>
      <xdr:row>74</xdr:row>
      <xdr:rowOff>117119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133646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4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34493</xdr:rowOff>
    </xdr:from>
    <xdr:to>
      <xdr:col>107</xdr:col>
      <xdr:colOff>101600</xdr:colOff>
      <xdr:row>74</xdr:row>
      <xdr:rowOff>136093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152620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98861</xdr:rowOff>
    </xdr:from>
    <xdr:to>
      <xdr:col>102</xdr:col>
      <xdr:colOff>165100</xdr:colOff>
      <xdr:row>75</xdr:row>
      <xdr:rowOff>29011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45538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5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157742</xdr:rowOff>
    </xdr:from>
    <xdr:to>
      <xdr:col>98</xdr:col>
      <xdr:colOff>38100</xdr:colOff>
      <xdr:row>75</xdr:row>
      <xdr:rowOff>87892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104419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627,604</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31,001</a:t>
          </a:r>
          <a:r>
            <a:rPr kumimoji="1" lang="ja-JP" altLang="en-US" sz="1300">
              <a:latin typeface="ＭＳ Ｐゴシック" panose="020B0600070205080204" pitchFamily="50" charset="-128"/>
              <a:ea typeface="ＭＳ Ｐゴシック" panose="020B0600070205080204" pitchFamily="50" charset="-128"/>
            </a:rPr>
            <a:t>円減額となった。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103,557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1,319</a:t>
          </a:r>
          <a:r>
            <a:rPr kumimoji="1" lang="ja-JP" altLang="en-US" sz="1300">
              <a:latin typeface="ＭＳ Ｐゴシック" panose="020B0600070205080204" pitchFamily="50" charset="-128"/>
              <a:ea typeface="ＭＳ Ｐゴシック" panose="020B0600070205080204" pitchFamily="50" charset="-128"/>
            </a:rPr>
            <a:t>円増額となり、類似団体平均</a:t>
          </a:r>
          <a:r>
            <a:rPr kumimoji="1" lang="en-US" altLang="ja-JP" sz="1300">
              <a:latin typeface="ＭＳ Ｐゴシック" panose="020B0600070205080204" pitchFamily="50" charset="-128"/>
              <a:ea typeface="ＭＳ Ｐゴシック" panose="020B0600070205080204" pitchFamily="50" charset="-128"/>
            </a:rPr>
            <a:t>67,033</a:t>
          </a:r>
          <a:r>
            <a:rPr kumimoji="1" lang="ja-JP" altLang="en-US" sz="1300">
              <a:latin typeface="ＭＳ Ｐゴシック" panose="020B0600070205080204" pitchFamily="50" charset="-128"/>
              <a:ea typeface="ＭＳ Ｐゴシック" panose="020B0600070205080204" pitchFamily="50" charset="-128"/>
            </a:rPr>
            <a:t>円と比較しても高い水準にある。人口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人当たり職員数が類似団体平均と比較して</a:t>
          </a:r>
          <a:r>
            <a:rPr kumimoji="1" lang="en-US" altLang="ja-JP" sz="1300">
              <a:latin typeface="ＭＳ Ｐゴシック" panose="020B0600070205080204" pitchFamily="50" charset="-128"/>
              <a:ea typeface="ＭＳ Ｐゴシック" panose="020B0600070205080204" pitchFamily="50" charset="-128"/>
            </a:rPr>
            <a:t>3.71</a:t>
          </a:r>
          <a:r>
            <a:rPr kumimoji="1" lang="ja-JP" altLang="en-US" sz="1300">
              <a:latin typeface="ＭＳ Ｐゴシック" panose="020B0600070205080204" pitchFamily="50" charset="-128"/>
              <a:ea typeface="ＭＳ Ｐゴシック" panose="020B0600070205080204" pitchFamily="50" charset="-128"/>
            </a:rPr>
            <a:t>人多いことも影響していると考えられる。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81,281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27,909</a:t>
          </a:r>
          <a:r>
            <a:rPr kumimoji="1" lang="ja-JP" altLang="en-US" sz="1300">
              <a:latin typeface="ＭＳ Ｐゴシック" panose="020B0600070205080204" pitchFamily="50" charset="-128"/>
              <a:ea typeface="ＭＳ Ｐゴシック" panose="020B0600070205080204" pitchFamily="50" charset="-128"/>
            </a:rPr>
            <a:t>円減額となった。物価高騰対策関連のプレミアム付商品券換金等業務の終了により前年度に大きく増額していた数値が例年並みに戻った形といえるが、依然として類似団体平均、全国平均、県平均から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普通建設事業費は新規整備については令和３年度までは類似団体平均を上回っていたが、前年度に大きく減少し類似団体平均を下回り、令和５年度はさらに減少し</a:t>
          </a:r>
          <a:r>
            <a:rPr kumimoji="1" lang="en-US" altLang="ja-JP" sz="1300">
              <a:latin typeface="ＭＳ Ｐゴシック" panose="020B0600070205080204" pitchFamily="50" charset="-128"/>
              <a:ea typeface="ＭＳ Ｐゴシック" panose="020B0600070205080204" pitchFamily="50" charset="-128"/>
            </a:rPr>
            <a:t>3,396</a:t>
          </a:r>
          <a:r>
            <a:rPr kumimoji="1" lang="ja-JP" altLang="en-US" sz="1300">
              <a:latin typeface="ＭＳ Ｐゴシック" panose="020B0600070205080204" pitchFamily="50" charset="-128"/>
              <a:ea typeface="ＭＳ Ｐゴシック" panose="020B0600070205080204" pitchFamily="50" charset="-128"/>
            </a:rPr>
            <a:t>円となった。類似団体平均、全国平均、県平均のいずれからも下回っており、新規整備は抑制されている。一方の更新整備については</a:t>
          </a:r>
          <a:r>
            <a:rPr kumimoji="1" lang="en-US" altLang="ja-JP" sz="1300">
              <a:latin typeface="ＭＳ Ｐゴシック" panose="020B0600070205080204" pitchFamily="50" charset="-128"/>
              <a:ea typeface="ＭＳ Ｐゴシック" panose="020B0600070205080204" pitchFamily="50" charset="-128"/>
            </a:rPr>
            <a:t>41,127</a:t>
          </a:r>
          <a:r>
            <a:rPr kumimoji="1" lang="ja-JP" altLang="en-US" sz="1300">
              <a:latin typeface="ＭＳ Ｐゴシック" panose="020B0600070205080204" pitchFamily="50" charset="-128"/>
              <a:ea typeface="ＭＳ Ｐゴシック" panose="020B0600070205080204" pitchFamily="50" charset="-128"/>
            </a:rPr>
            <a:t>円で前年度からは減額したものの、類似団体平均、全国平均、県平均を上回り、更新整備事業に経費がかかっていることがわかる。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災害復旧事業費が前年度の</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1,323</a:t>
          </a:r>
          <a:r>
            <a:rPr kumimoji="1" lang="ja-JP" altLang="en-US" sz="1300">
              <a:latin typeface="ＭＳ Ｐゴシック" panose="020B0600070205080204" pitchFamily="50" charset="-128"/>
              <a:ea typeface="ＭＳ Ｐゴシック" panose="020B0600070205080204" pitchFamily="50" charset="-128"/>
            </a:rPr>
            <a:t>円へ増額となったが、これは台風７号被害の復旧事業によるものである。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76,574
75,469
697.55
49,518,641
48,058,150
1,166,393
27,517,638
39,117,316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5740</xdr:rowOff>
    </xdr:from>
    <xdr:to>
      <xdr:col>24</xdr:col>
      <xdr:colOff>63500</xdr:colOff>
      <xdr:row>35</xdr:row>
      <xdr:rowOff>56490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6490"/>
          <a:ext cx="8382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5740</xdr:rowOff>
    </xdr:from>
    <xdr:to>
      <xdr:col>19</xdr:col>
      <xdr:colOff>177800</xdr:colOff>
      <xdr:row>35</xdr:row>
      <xdr:rowOff>110439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06490"/>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104038</xdr:rowOff>
    </xdr:from>
    <xdr:to>
      <xdr:col>15</xdr:col>
      <xdr:colOff>50800</xdr:colOff>
      <xdr:row>35</xdr:row>
      <xdr:rowOff>110439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0478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36830</xdr:rowOff>
    </xdr:from>
    <xdr:to>
      <xdr:col>10</xdr:col>
      <xdr:colOff>114300</xdr:colOff>
      <xdr:row>35</xdr:row>
      <xdr:rowOff>104038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7580"/>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5690</xdr:rowOff>
    </xdr:from>
    <xdr:to>
      <xdr:col>24</xdr:col>
      <xdr:colOff>114300</xdr:colOff>
      <xdr:row>35</xdr:row>
      <xdr:rowOff>107290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155567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126390</xdr:rowOff>
    </xdr:from>
    <xdr:to>
      <xdr:col>20</xdr:col>
      <xdr:colOff>38100</xdr:colOff>
      <xdr:row>35</xdr:row>
      <xdr:rowOff>56540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73067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59639</xdr:rowOff>
    </xdr:from>
    <xdr:to>
      <xdr:col>15</xdr:col>
      <xdr:colOff>101600</xdr:colOff>
      <xdr:row>35</xdr:row>
      <xdr:rowOff>161239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152366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53238</xdr:rowOff>
    </xdr:from>
    <xdr:to>
      <xdr:col>10</xdr:col>
      <xdr:colOff>165100</xdr:colOff>
      <xdr:row>35</xdr:row>
      <xdr:rowOff>154838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145965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4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128887</xdr:rowOff>
    </xdr:from>
    <xdr:to>
      <xdr:col>24</xdr:col>
      <xdr:colOff>63500</xdr:colOff>
      <xdr:row>55</xdr:row>
      <xdr:rowOff>17194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87187"/>
          <a:ext cx="838200" cy="5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15501</xdr:rowOff>
    </xdr:from>
    <xdr:to>
      <xdr:col>19</xdr:col>
      <xdr:colOff>177800</xdr:colOff>
      <xdr:row>54</xdr:row>
      <xdr:rowOff>128887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73801"/>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160449</xdr:rowOff>
    </xdr:from>
    <xdr:to>
      <xdr:col>15</xdr:col>
      <xdr:colOff>50800</xdr:colOff>
      <xdr:row>54</xdr:row>
      <xdr:rowOff>15501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32949"/>
          <a:ext cx="889000" cy="54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160449</xdr:rowOff>
    </xdr:from>
    <xdr:to>
      <xdr:col>10</xdr:col>
      <xdr:colOff>114300</xdr:colOff>
      <xdr:row>55</xdr:row>
      <xdr:rowOff>65611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32949"/>
          <a:ext cx="889000" cy="76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137844</xdr:rowOff>
    </xdr:from>
    <xdr:to>
      <xdr:col>24</xdr:col>
      <xdr:colOff>114300</xdr:colOff>
      <xdr:row>55</xdr:row>
      <xdr:rowOff>67994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160721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78087</xdr:rowOff>
    </xdr:from>
    <xdr:to>
      <xdr:col>20</xdr:col>
      <xdr:colOff>38100</xdr:colOff>
      <xdr:row>55</xdr:row>
      <xdr:rowOff>8237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24764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136151</xdr:rowOff>
    </xdr:from>
    <xdr:to>
      <xdr:col>15</xdr:col>
      <xdr:colOff>101600</xdr:colOff>
      <xdr:row>54</xdr:row>
      <xdr:rowOff>66301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2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82828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9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109649</xdr:rowOff>
    </xdr:from>
    <xdr:to>
      <xdr:col>10</xdr:col>
      <xdr:colOff>165100</xdr:colOff>
      <xdr:row>51</xdr:row>
      <xdr:rowOff>39799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6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4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14811</xdr:rowOff>
    </xdr:from>
    <xdr:to>
      <xdr:col>6</xdr:col>
      <xdr:colOff>38100</xdr:colOff>
      <xdr:row>55</xdr:row>
      <xdr:rowOff>116411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4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132938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21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145872</xdr:rowOff>
    </xdr:from>
    <xdr:to>
      <xdr:col>24</xdr:col>
      <xdr:colOff>63500</xdr:colOff>
      <xdr:row>76</xdr:row>
      <xdr:rowOff>5378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04622"/>
          <a:ext cx="838200" cy="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5378</xdr:rowOff>
    </xdr:from>
    <xdr:to>
      <xdr:col>19</xdr:col>
      <xdr:colOff>177800</xdr:colOff>
      <xdr:row>76</xdr:row>
      <xdr:rowOff>37116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35578"/>
          <a:ext cx="889000" cy="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37116</xdr:rowOff>
    </xdr:from>
    <xdr:to>
      <xdr:col>15</xdr:col>
      <xdr:colOff>50800</xdr:colOff>
      <xdr:row>77</xdr:row>
      <xdr:rowOff>100791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67316"/>
          <a:ext cx="889000" cy="23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100791</xdr:rowOff>
    </xdr:from>
    <xdr:to>
      <xdr:col>10</xdr:col>
      <xdr:colOff>114300</xdr:colOff>
      <xdr:row>78</xdr:row>
      <xdr:rowOff>2673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2441"/>
          <a:ext cx="889000" cy="7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95072</xdr:rowOff>
    </xdr:from>
    <xdr:to>
      <xdr:col>24</xdr:col>
      <xdr:colOff>114300</xdr:colOff>
      <xdr:row>76</xdr:row>
      <xdr:rowOff>25223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38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117949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126029</xdr:rowOff>
    </xdr:from>
    <xdr:to>
      <xdr:col>20</xdr:col>
      <xdr:colOff>38100</xdr:colOff>
      <xdr:row>76</xdr:row>
      <xdr:rowOff>56180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47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72706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157766</xdr:rowOff>
    </xdr:from>
    <xdr:to>
      <xdr:col>15</xdr:col>
      <xdr:colOff>101600</xdr:colOff>
      <xdr:row>76</xdr:row>
      <xdr:rowOff>87916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79043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0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49991</xdr:rowOff>
    </xdr:from>
    <xdr:to>
      <xdr:col>10</xdr:col>
      <xdr:colOff>165100</xdr:colOff>
      <xdr:row>77</xdr:row>
      <xdr:rowOff>151591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142718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123323</xdr:rowOff>
    </xdr:from>
    <xdr:to>
      <xdr:col>6</xdr:col>
      <xdr:colOff>38100</xdr:colOff>
      <xdr:row>78</xdr:row>
      <xdr:rowOff>53473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44600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1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164421</xdr:rowOff>
    </xdr:from>
    <xdr:to>
      <xdr:col>24</xdr:col>
      <xdr:colOff>63500</xdr:colOff>
      <xdr:row>97</xdr:row>
      <xdr:rowOff>15636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23621"/>
          <a:ext cx="838200" cy="2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164421</xdr:rowOff>
    </xdr:from>
    <xdr:to>
      <xdr:col>19</xdr:col>
      <xdr:colOff>177800</xdr:colOff>
      <xdr:row>97</xdr:row>
      <xdr:rowOff>32258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23621"/>
          <a:ext cx="8890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32258</xdr:rowOff>
    </xdr:from>
    <xdr:to>
      <xdr:col>15</xdr:col>
      <xdr:colOff>50800</xdr:colOff>
      <xdr:row>97</xdr:row>
      <xdr:rowOff>87863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62908"/>
          <a:ext cx="889000" cy="5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87863</xdr:rowOff>
    </xdr:from>
    <xdr:to>
      <xdr:col>10</xdr:col>
      <xdr:colOff>114300</xdr:colOff>
      <xdr:row>97</xdr:row>
      <xdr:rowOff>127279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18513"/>
          <a:ext cx="889000" cy="3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136286</xdr:rowOff>
    </xdr:from>
    <xdr:to>
      <xdr:col>24</xdr:col>
      <xdr:colOff>114300</xdr:colOff>
      <xdr:row>97</xdr:row>
      <xdr:rowOff>66436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159163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4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113621</xdr:rowOff>
    </xdr:from>
    <xdr:to>
      <xdr:col>20</xdr:col>
      <xdr:colOff>38100</xdr:colOff>
      <xdr:row>97</xdr:row>
      <xdr:rowOff>43771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60298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152908</xdr:rowOff>
    </xdr:from>
    <xdr:to>
      <xdr:col>15</xdr:col>
      <xdr:colOff>101600</xdr:colOff>
      <xdr:row>97</xdr:row>
      <xdr:rowOff>83058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99585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37063</xdr:rowOff>
    </xdr:from>
    <xdr:to>
      <xdr:col>10</xdr:col>
      <xdr:colOff>165100</xdr:colOff>
      <xdr:row>97</xdr:row>
      <xdr:rowOff>138663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6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155190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4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76479</xdr:rowOff>
    </xdr:from>
    <xdr:to>
      <xdr:col>6</xdr:col>
      <xdr:colOff>38100</xdr:colOff>
      <xdr:row>98</xdr:row>
      <xdr:rowOff>6629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23156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23767</xdr:rowOff>
    </xdr:from>
    <xdr:to>
      <xdr:col>55</xdr:col>
      <xdr:colOff>0</xdr:colOff>
      <xdr:row>39</xdr:row>
      <xdr:rowOff>24420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10317"/>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24420</xdr:rowOff>
    </xdr:from>
    <xdr:to>
      <xdr:col>50</xdr:col>
      <xdr:colOff>114300</xdr:colOff>
      <xdr:row>39</xdr:row>
      <xdr:rowOff>26380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71097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26380</xdr:rowOff>
    </xdr:from>
    <xdr:to>
      <xdr:col>45</xdr:col>
      <xdr:colOff>177800</xdr:colOff>
      <xdr:row>39</xdr:row>
      <xdr:rowOff>27360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71293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27360</xdr:rowOff>
    </xdr:from>
    <xdr:to>
      <xdr:col>41</xdr:col>
      <xdr:colOff>50800</xdr:colOff>
      <xdr:row>39</xdr:row>
      <xdr:rowOff>28012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713910"/>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144417</xdr:rowOff>
    </xdr:from>
    <xdr:to>
      <xdr:col>55</xdr:col>
      <xdr:colOff>50800</xdr:colOff>
      <xdr:row>39</xdr:row>
      <xdr:rowOff>74567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5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59344</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74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145070</xdr:rowOff>
    </xdr:from>
    <xdr:to>
      <xdr:col>50</xdr:col>
      <xdr:colOff>165100</xdr:colOff>
      <xdr:row>39</xdr:row>
      <xdr:rowOff>75220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66347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5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147030</xdr:rowOff>
    </xdr:from>
    <xdr:to>
      <xdr:col>46</xdr:col>
      <xdr:colOff>38100</xdr:colOff>
      <xdr:row>39</xdr:row>
      <xdr:rowOff>77180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68307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148010</xdr:rowOff>
    </xdr:from>
    <xdr:to>
      <xdr:col>41</xdr:col>
      <xdr:colOff>101600</xdr:colOff>
      <xdr:row>39</xdr:row>
      <xdr:rowOff>78160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69287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148662</xdr:rowOff>
    </xdr:from>
    <xdr:to>
      <xdr:col>36</xdr:col>
      <xdr:colOff>165100</xdr:colOff>
      <xdr:row>39</xdr:row>
      <xdr:rowOff>78812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69939</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99276</xdr:rowOff>
    </xdr:from>
    <xdr:to>
      <xdr:col>55</xdr:col>
      <xdr:colOff>0</xdr:colOff>
      <xdr:row>53</xdr:row>
      <xdr:rowOff>111392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186126"/>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99276</xdr:rowOff>
    </xdr:from>
    <xdr:to>
      <xdr:col>50</xdr:col>
      <xdr:colOff>114300</xdr:colOff>
      <xdr:row>54</xdr:row>
      <xdr:rowOff>84074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186126"/>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62090</xdr:rowOff>
    </xdr:from>
    <xdr:to>
      <xdr:col>45</xdr:col>
      <xdr:colOff>177800</xdr:colOff>
      <xdr:row>54</xdr:row>
      <xdr:rowOff>84074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320390"/>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62090</xdr:rowOff>
    </xdr:from>
    <xdr:to>
      <xdr:col>41</xdr:col>
      <xdr:colOff>50800</xdr:colOff>
      <xdr:row>54</xdr:row>
      <xdr:rowOff>88227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320390"/>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60592</xdr:rowOff>
    </xdr:from>
    <xdr:to>
      <xdr:col>55</xdr:col>
      <xdr:colOff>50800</xdr:colOff>
      <xdr:row>53</xdr:row>
      <xdr:rowOff>162192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14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83469</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899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48476</xdr:rowOff>
    </xdr:from>
    <xdr:to>
      <xdr:col>50</xdr:col>
      <xdr:colOff>165100</xdr:colOff>
      <xdr:row>53</xdr:row>
      <xdr:rowOff>150076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1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166603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89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33274</xdr:rowOff>
    </xdr:from>
    <xdr:to>
      <xdr:col>46</xdr:col>
      <xdr:colOff>38100</xdr:colOff>
      <xdr:row>54</xdr:row>
      <xdr:rowOff>134874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2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151401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06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11290</xdr:rowOff>
    </xdr:from>
    <xdr:to>
      <xdr:col>41</xdr:col>
      <xdr:colOff>101600</xdr:colOff>
      <xdr:row>54</xdr:row>
      <xdr:rowOff>112890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2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129417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04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37427</xdr:rowOff>
    </xdr:from>
    <xdr:to>
      <xdr:col>36</xdr:col>
      <xdr:colOff>165100</xdr:colOff>
      <xdr:row>54</xdr:row>
      <xdr:rowOff>139027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29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155554</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0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48031</xdr:rowOff>
    </xdr:from>
    <xdr:to>
      <xdr:col>55</xdr:col>
      <xdr:colOff>0</xdr:colOff>
      <xdr:row>76</xdr:row>
      <xdr:rowOff>35818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2392431"/>
          <a:ext cx="838200" cy="67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48031</xdr:rowOff>
    </xdr:from>
    <xdr:to>
      <xdr:col>50</xdr:col>
      <xdr:colOff>114300</xdr:colOff>
      <xdr:row>73</xdr:row>
      <xdr:rowOff>137675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2392431"/>
          <a:ext cx="889000" cy="2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137675</xdr:rowOff>
    </xdr:from>
    <xdr:to>
      <xdr:col>45</xdr:col>
      <xdr:colOff>177800</xdr:colOff>
      <xdr:row>73</xdr:row>
      <xdr:rowOff>146917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2653525"/>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146917</xdr:rowOff>
    </xdr:from>
    <xdr:to>
      <xdr:col>41</xdr:col>
      <xdr:colOff>50800</xdr:colOff>
      <xdr:row>76</xdr:row>
      <xdr:rowOff>112922</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2662767"/>
          <a:ext cx="889000" cy="48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156468</xdr:rowOff>
    </xdr:from>
    <xdr:to>
      <xdr:col>55</xdr:col>
      <xdr:colOff>50800</xdr:colOff>
      <xdr:row>76</xdr:row>
      <xdr:rowOff>86618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01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7895</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286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168681</xdr:rowOff>
    </xdr:from>
    <xdr:to>
      <xdr:col>50</xdr:col>
      <xdr:colOff>165100</xdr:colOff>
      <xdr:row>72</xdr:row>
      <xdr:rowOff>98831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23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115358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11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86875</xdr:rowOff>
    </xdr:from>
    <xdr:to>
      <xdr:col>46</xdr:col>
      <xdr:colOff>38100</xdr:colOff>
      <xdr:row>74</xdr:row>
      <xdr:rowOff>17025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26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33552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37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96117</xdr:rowOff>
    </xdr:from>
    <xdr:to>
      <xdr:col>41</xdr:col>
      <xdr:colOff>101600</xdr:colOff>
      <xdr:row>74</xdr:row>
      <xdr:rowOff>26267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261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42794</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38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62122</xdr:rowOff>
    </xdr:from>
    <xdr:to>
      <xdr:col>36</xdr:col>
      <xdr:colOff>165100</xdr:colOff>
      <xdr:row>76</xdr:row>
      <xdr:rowOff>163722</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8798</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5111" y="1286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110096</xdr:rowOff>
    </xdr:from>
    <xdr:to>
      <xdr:col>55</xdr:col>
      <xdr:colOff>0</xdr:colOff>
      <xdr:row>92</xdr:row>
      <xdr:rowOff>34682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5712046"/>
          <a:ext cx="838200" cy="9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62548</xdr:rowOff>
    </xdr:from>
    <xdr:to>
      <xdr:col>50</xdr:col>
      <xdr:colOff>114300</xdr:colOff>
      <xdr:row>91</xdr:row>
      <xdr:rowOff>110096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664498"/>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47734</xdr:rowOff>
    </xdr:from>
    <xdr:to>
      <xdr:col>45</xdr:col>
      <xdr:colOff>177800</xdr:colOff>
      <xdr:row>91</xdr:row>
      <xdr:rowOff>62548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5649684"/>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47734</xdr:rowOff>
    </xdr:from>
    <xdr:to>
      <xdr:col>41</xdr:col>
      <xdr:colOff>50800</xdr:colOff>
      <xdr:row>92</xdr:row>
      <xdr:rowOff>52375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649684"/>
          <a:ext cx="889000" cy="1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155332</xdr:rowOff>
    </xdr:from>
    <xdr:to>
      <xdr:col>55</xdr:col>
      <xdr:colOff>50800</xdr:colOff>
      <xdr:row>92</xdr:row>
      <xdr:rowOff>85482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7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6759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6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59296</xdr:rowOff>
    </xdr:from>
    <xdr:to>
      <xdr:col>50</xdr:col>
      <xdr:colOff>165100</xdr:colOff>
      <xdr:row>91</xdr:row>
      <xdr:rowOff>160896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6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5973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4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11748</xdr:rowOff>
    </xdr:from>
    <xdr:to>
      <xdr:col>46</xdr:col>
      <xdr:colOff>38100</xdr:colOff>
      <xdr:row>91</xdr:row>
      <xdr:rowOff>113348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6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129875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3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168384</xdr:rowOff>
    </xdr:from>
    <xdr:to>
      <xdr:col>41</xdr:col>
      <xdr:colOff>101600</xdr:colOff>
      <xdr:row>91</xdr:row>
      <xdr:rowOff>98534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5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115061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37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1575</xdr:rowOff>
    </xdr:from>
    <xdr:to>
      <xdr:col>36</xdr:col>
      <xdr:colOff>165100</xdr:colOff>
      <xdr:row>92</xdr:row>
      <xdr:rowOff>103175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7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119702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5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25209</xdr:rowOff>
    </xdr:from>
    <xdr:to>
      <xdr:col>85</xdr:col>
      <xdr:colOff>127000</xdr:colOff>
      <xdr:row>37</xdr:row>
      <xdr:rowOff>37173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368859"/>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83579</xdr:rowOff>
    </xdr:from>
    <xdr:to>
      <xdr:col>81</xdr:col>
      <xdr:colOff>50800</xdr:colOff>
      <xdr:row>37</xdr:row>
      <xdr:rowOff>25209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084329"/>
          <a:ext cx="889000" cy="28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83579</xdr:rowOff>
    </xdr:from>
    <xdr:to>
      <xdr:col>76</xdr:col>
      <xdr:colOff>114300</xdr:colOff>
      <xdr:row>35</xdr:row>
      <xdr:rowOff>170180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084329"/>
          <a:ext cx="889000" cy="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48222</xdr:rowOff>
    </xdr:from>
    <xdr:to>
      <xdr:col>71</xdr:col>
      <xdr:colOff>177800</xdr:colOff>
      <xdr:row>35</xdr:row>
      <xdr:rowOff>170180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048972"/>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157823</xdr:rowOff>
    </xdr:from>
    <xdr:to>
      <xdr:col>85</xdr:col>
      <xdr:colOff>177800</xdr:colOff>
      <xdr:row>37</xdr:row>
      <xdr:rowOff>87973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9250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8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145859</xdr:rowOff>
    </xdr:from>
    <xdr:to>
      <xdr:col>81</xdr:col>
      <xdr:colOff>101600</xdr:colOff>
      <xdr:row>37</xdr:row>
      <xdr:rowOff>76009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92536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32779</xdr:rowOff>
    </xdr:from>
    <xdr:to>
      <xdr:col>76</xdr:col>
      <xdr:colOff>165100</xdr:colOff>
      <xdr:row>35</xdr:row>
      <xdr:rowOff>134379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150906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119380</xdr:rowOff>
    </xdr:from>
    <xdr:to>
      <xdr:col>72</xdr:col>
      <xdr:colOff>38100</xdr:colOff>
      <xdr:row>36</xdr:row>
      <xdr:rowOff>49530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66057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168872</xdr:rowOff>
    </xdr:from>
    <xdr:to>
      <xdr:col>67</xdr:col>
      <xdr:colOff>101600</xdr:colOff>
      <xdr:row>35</xdr:row>
      <xdr:rowOff>99022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9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115549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77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9496</xdr:rowOff>
    </xdr:from>
    <xdr:to>
      <xdr:col>85</xdr:col>
      <xdr:colOff>127000</xdr:colOff>
      <xdr:row>56</xdr:row>
      <xdr:rowOff>43639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10696"/>
          <a:ext cx="838200" cy="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10623</xdr:rowOff>
    </xdr:from>
    <xdr:to>
      <xdr:col>81</xdr:col>
      <xdr:colOff>50800</xdr:colOff>
      <xdr:row>56</xdr:row>
      <xdr:rowOff>43639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611823"/>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144729</xdr:rowOff>
    </xdr:from>
    <xdr:to>
      <xdr:col>76</xdr:col>
      <xdr:colOff>114300</xdr:colOff>
      <xdr:row>56</xdr:row>
      <xdr:rowOff>10623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403029"/>
          <a:ext cx="889000" cy="20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144729</xdr:rowOff>
    </xdr:from>
    <xdr:to>
      <xdr:col>71</xdr:col>
      <xdr:colOff>177800</xdr:colOff>
      <xdr:row>56</xdr:row>
      <xdr:rowOff>13366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403029"/>
          <a:ext cx="889000" cy="2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130146</xdr:rowOff>
    </xdr:from>
    <xdr:to>
      <xdr:col>85</xdr:col>
      <xdr:colOff>177800</xdr:colOff>
      <xdr:row>56</xdr:row>
      <xdr:rowOff>60296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153023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1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164289</xdr:rowOff>
    </xdr:from>
    <xdr:to>
      <xdr:col>81</xdr:col>
      <xdr:colOff>101600</xdr:colOff>
      <xdr:row>56</xdr:row>
      <xdr:rowOff>94439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110966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131273</xdr:rowOff>
    </xdr:from>
    <xdr:to>
      <xdr:col>76</xdr:col>
      <xdr:colOff>165100</xdr:colOff>
      <xdr:row>56</xdr:row>
      <xdr:rowOff>61423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77950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3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93929</xdr:rowOff>
    </xdr:from>
    <xdr:to>
      <xdr:col>72</xdr:col>
      <xdr:colOff>38100</xdr:colOff>
      <xdr:row>55</xdr:row>
      <xdr:rowOff>24079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3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40606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1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134016</xdr:rowOff>
    </xdr:from>
    <xdr:to>
      <xdr:col>67</xdr:col>
      <xdr:colOff>101600</xdr:colOff>
      <xdr:row>56</xdr:row>
      <xdr:rowOff>64166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80693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79212</xdr:rowOff>
    </xdr:from>
    <xdr:to>
      <xdr:col>85</xdr:col>
      <xdr:colOff>127000</xdr:colOff>
      <xdr:row>78</xdr:row>
      <xdr:rowOff>137049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52312"/>
          <a:ext cx="838200" cy="5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136226</xdr:rowOff>
    </xdr:from>
    <xdr:to>
      <xdr:col>81</xdr:col>
      <xdr:colOff>50800</xdr:colOff>
      <xdr:row>78</xdr:row>
      <xdr:rowOff>137049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09326"/>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127676</xdr:rowOff>
    </xdr:from>
    <xdr:to>
      <xdr:col>76</xdr:col>
      <xdr:colOff>114300</xdr:colOff>
      <xdr:row>78</xdr:row>
      <xdr:rowOff>136226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00776"/>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138419</xdr:rowOff>
    </xdr:from>
    <xdr:to>
      <xdr:col>71</xdr:col>
      <xdr:colOff>177800</xdr:colOff>
      <xdr:row>78</xdr:row>
      <xdr:rowOff>127676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168619"/>
          <a:ext cx="889000" cy="3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28412</xdr:rowOff>
    </xdr:from>
    <xdr:to>
      <xdr:col>85</xdr:col>
      <xdr:colOff>177800</xdr:colOff>
      <xdr:row>78</xdr:row>
      <xdr:rowOff>130012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159239</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86249</xdr:rowOff>
    </xdr:from>
    <xdr:to>
      <xdr:col>81</xdr:col>
      <xdr:colOff>101600</xdr:colOff>
      <xdr:row>79</xdr:row>
      <xdr:rowOff>16399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7526</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552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85426</xdr:rowOff>
    </xdr:from>
    <xdr:to>
      <xdr:col>76</xdr:col>
      <xdr:colOff>165100</xdr:colOff>
      <xdr:row>79</xdr:row>
      <xdr:rowOff>15576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6703</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551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76876</xdr:rowOff>
    </xdr:from>
    <xdr:to>
      <xdr:col>72</xdr:col>
      <xdr:colOff>38100</xdr:colOff>
      <xdr:row>79</xdr:row>
      <xdr:rowOff>7026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169603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42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87619</xdr:rowOff>
    </xdr:from>
    <xdr:to>
      <xdr:col>67</xdr:col>
      <xdr:colOff>101600</xdr:colOff>
      <xdr:row>77</xdr:row>
      <xdr:rowOff>17769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1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34296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289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36068</xdr:rowOff>
    </xdr:from>
    <xdr:to>
      <xdr:col>85</xdr:col>
      <xdr:colOff>127000</xdr:colOff>
      <xdr:row>93</xdr:row>
      <xdr:rowOff>61303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980918"/>
          <a:ext cx="838200" cy="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154229</xdr:rowOff>
    </xdr:from>
    <xdr:to>
      <xdr:col>81</xdr:col>
      <xdr:colOff>50800</xdr:colOff>
      <xdr:row>93</xdr:row>
      <xdr:rowOff>36068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5927629"/>
          <a:ext cx="889000" cy="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154229</xdr:rowOff>
    </xdr:from>
    <xdr:to>
      <xdr:col>76</xdr:col>
      <xdr:colOff>114300</xdr:colOff>
      <xdr:row>93</xdr:row>
      <xdr:rowOff>4229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927629"/>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4229</xdr:rowOff>
    </xdr:from>
    <xdr:to>
      <xdr:col>71</xdr:col>
      <xdr:colOff>177800</xdr:colOff>
      <xdr:row>93</xdr:row>
      <xdr:rowOff>32525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949079"/>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10503</xdr:rowOff>
    </xdr:from>
    <xdr:to>
      <xdr:col>85</xdr:col>
      <xdr:colOff>177800</xdr:colOff>
      <xdr:row>93</xdr:row>
      <xdr:rowOff>112103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9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33380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156718</xdr:rowOff>
    </xdr:from>
    <xdr:to>
      <xdr:col>81</xdr:col>
      <xdr:colOff>101600</xdr:colOff>
      <xdr:row>93</xdr:row>
      <xdr:rowOff>86868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9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103395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7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103429</xdr:rowOff>
    </xdr:from>
    <xdr:to>
      <xdr:col>76</xdr:col>
      <xdr:colOff>165100</xdr:colOff>
      <xdr:row>93</xdr:row>
      <xdr:rowOff>33579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8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50106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6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124879</xdr:rowOff>
    </xdr:from>
    <xdr:to>
      <xdr:col>72</xdr:col>
      <xdr:colOff>38100</xdr:colOff>
      <xdr:row>93</xdr:row>
      <xdr:rowOff>55029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8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71556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6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153175</xdr:rowOff>
    </xdr:from>
    <xdr:to>
      <xdr:col>67</xdr:col>
      <xdr:colOff>101600</xdr:colOff>
      <xdr:row>93</xdr:row>
      <xdr:rowOff>83325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9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99852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109525</xdr:rowOff>
    </xdr:from>
    <xdr:to>
      <xdr:col>116</xdr:col>
      <xdr:colOff>63500</xdr:colOff>
      <xdr:row>37</xdr:row>
      <xdr:rowOff>168504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453175"/>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38523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3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31343</xdr:rowOff>
    </xdr:from>
    <xdr:to>
      <xdr:col>111</xdr:col>
      <xdr:colOff>177800</xdr:colOff>
      <xdr:row>37</xdr:row>
      <xdr:rowOff>109525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203543"/>
          <a:ext cx="889000" cy="24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163796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67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31343</xdr:rowOff>
    </xdr:from>
    <xdr:to>
      <xdr:col>107</xdr:col>
      <xdr:colOff>50800</xdr:colOff>
      <xdr:row>37</xdr:row>
      <xdr:rowOff>144272</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203543"/>
          <a:ext cx="889000" cy="28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104818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61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16713</xdr:rowOff>
    </xdr:from>
    <xdr:to>
      <xdr:col>102</xdr:col>
      <xdr:colOff>114300</xdr:colOff>
      <xdr:row>37</xdr:row>
      <xdr:rowOff>144272</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017463"/>
          <a:ext cx="889000" cy="4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126763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132707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6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117704</xdr:rowOff>
    </xdr:from>
    <xdr:to>
      <xdr:col>116</xdr:col>
      <xdr:colOff>114300</xdr:colOff>
      <xdr:row>38</xdr:row>
      <xdr:rowOff>47854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140581</xdr:rowOff>
    </xdr:from>
    <xdr:ext cx="378565"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31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58725</xdr:rowOff>
    </xdr:from>
    <xdr:to>
      <xdr:col>112</xdr:col>
      <xdr:colOff>38100</xdr:colOff>
      <xdr:row>37</xdr:row>
      <xdr:rowOff>160325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4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5402</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151993</xdr:rowOff>
    </xdr:from>
    <xdr:to>
      <xdr:col>107</xdr:col>
      <xdr:colOff>101600</xdr:colOff>
      <xdr:row>36</xdr:row>
      <xdr:rowOff>82143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98670</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17" y="5927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93472</xdr:rowOff>
    </xdr:from>
    <xdr:to>
      <xdr:col>102</xdr:col>
      <xdr:colOff>165100</xdr:colOff>
      <xdr:row>38</xdr:row>
      <xdr:rowOff>23622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40149</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6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137363</xdr:rowOff>
    </xdr:from>
    <xdr:to>
      <xdr:col>98</xdr:col>
      <xdr:colOff>38100</xdr:colOff>
      <xdr:row>35</xdr:row>
      <xdr:rowOff>67513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84040</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74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令和５年度の歳出決算総額は前年度と比較して約</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億円減少、歳入決算総額は約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なお、県下で最大の面積を有する本市は、人口密度も低く、必然的に行政コストが高くなっている。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25,243</a:t>
          </a:r>
          <a:r>
            <a:rPr kumimoji="1" lang="ja-JP" altLang="en-US" sz="1300">
              <a:latin typeface="ＭＳ Ｐゴシック" panose="020B0600070205080204" pitchFamily="50" charset="-128"/>
              <a:ea typeface="ＭＳ Ｐゴシック" panose="020B0600070205080204" pitchFamily="50" charset="-128"/>
            </a:rPr>
            <a:t>円で、前年度より若干減少したものの、県平均を大きく上回り、類似団体内順位も上位である。農業用施設や基盤整備等の建設事業費によるものだと考えられる。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69,594</a:t>
          </a:r>
          <a:r>
            <a:rPr kumimoji="1" lang="ja-JP" altLang="en-US" sz="1300">
              <a:latin typeface="ＭＳ Ｐゴシック" panose="020B0600070205080204" pitchFamily="50" charset="-128"/>
              <a:ea typeface="ＭＳ Ｐゴシック" panose="020B0600070205080204" pitchFamily="50" charset="-128"/>
            </a:rPr>
            <a:t>円で、農林産業費と同様に前年度より減少したものの、県平均を大きく上回り、類似団体内順位も上位である。橋りょう長寿命化事業等の建設事業費によるものだと考えられる。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a:t>
          </a:r>
          <a:r>
            <a:rPr kumimoji="1" lang="en-US" altLang="ja-JP" sz="1300">
              <a:latin typeface="ＭＳ Ｐゴシック" panose="020B0600070205080204" pitchFamily="50" charset="-128"/>
              <a:ea typeface="ＭＳ Ｐゴシック" panose="020B0600070205080204" pitchFamily="50" charset="-128"/>
            </a:rPr>
            <a:t>17,681</a:t>
          </a:r>
          <a:r>
            <a:rPr kumimoji="1" lang="ja-JP" altLang="en-US" sz="1300">
              <a:latin typeface="ＭＳ Ｐゴシック" panose="020B0600070205080204" pitchFamily="50" charset="-128"/>
              <a:ea typeface="ＭＳ Ｐゴシック" panose="020B0600070205080204" pitchFamily="50" charset="-128"/>
            </a:rPr>
            <a:t>円で、県平均を大きく上回っているものの前年度からは大幅に減少した。これは物価高騰対策のプレミアム付応援商品券換金等業務等が前年度で終了したことによるものである。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実質収支額は、各年度歳入予算に対する決算の増収や歳出不用額の状況により増減はあるものの、赤字を示すマイナスとなることはなく、</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％前後で概ね適正に推移している。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実質単年度収支については、従前は大幅な黒字で推移してきたが、平成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年度からの普通交付税の合併算定替えの段階的縮減により急激に悪化した。ふるさと納税が好調であり、この歳入増加により収支バランスを図っている状況である。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財政調整基金残高については、近年は標準財政規模の約</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％前後で推移しており、今後も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％を下回ることのないよう、適正に管理していく。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196850</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年度以降は実質収支が赤字となったり、公営企業会計に資金不足が生じたりしたことはない。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令和元年度から令和５年度の実質収支額について、主な会計別にみると、一般会計は、令和元年度：</a:t>
          </a:r>
          <a:r>
            <a:rPr kumimoji="1" lang="en-US" altLang="ja-JP" sz="1400">
              <a:latin typeface="ＭＳ ゴシック" pitchFamily="49" charset="-128"/>
              <a:ea typeface="ＭＳ ゴシック" pitchFamily="49" charset="-128"/>
            </a:rPr>
            <a:t>1,240</a:t>
          </a:r>
          <a:r>
            <a:rPr kumimoji="1" lang="ja-JP" altLang="en-US" sz="1400">
              <a:latin typeface="ＭＳ ゴシック" pitchFamily="49" charset="-128"/>
              <a:ea typeface="ＭＳ ゴシック" pitchFamily="49" charset="-128"/>
            </a:rPr>
            <a:t>百万円、令和２年度：</a:t>
          </a:r>
          <a:r>
            <a:rPr kumimoji="1" lang="en-US" altLang="ja-JP" sz="1400">
              <a:latin typeface="ＭＳ ゴシック" pitchFamily="49" charset="-128"/>
              <a:ea typeface="ＭＳ ゴシック" pitchFamily="49" charset="-128"/>
            </a:rPr>
            <a:t>1,169</a:t>
          </a:r>
          <a:r>
            <a:rPr kumimoji="1" lang="ja-JP" altLang="en-US" sz="1400">
              <a:latin typeface="ＭＳ ゴシック" pitchFamily="49" charset="-128"/>
              <a:ea typeface="ＭＳ ゴシック" pitchFamily="49" charset="-128"/>
            </a:rPr>
            <a:t>百万円、令和３年度：</a:t>
          </a:r>
          <a:r>
            <a:rPr kumimoji="1" lang="en-US" altLang="ja-JP" sz="1400">
              <a:latin typeface="ＭＳ ゴシック" pitchFamily="49" charset="-128"/>
              <a:ea typeface="ＭＳ ゴシック" pitchFamily="49" charset="-128"/>
            </a:rPr>
            <a:t>1,668</a:t>
          </a:r>
          <a:r>
            <a:rPr kumimoji="1" lang="ja-JP" altLang="en-US" sz="1400">
              <a:latin typeface="ＭＳ ゴシック" pitchFamily="49" charset="-128"/>
              <a:ea typeface="ＭＳ ゴシック" pitchFamily="49" charset="-128"/>
            </a:rPr>
            <a:t>百万円、令和４年度：</a:t>
          </a:r>
          <a:r>
            <a:rPr kumimoji="1" lang="en-US" altLang="ja-JP" sz="1400">
              <a:latin typeface="ＭＳ ゴシック" pitchFamily="49" charset="-128"/>
              <a:ea typeface="ＭＳ ゴシック" pitchFamily="49" charset="-128"/>
            </a:rPr>
            <a:t>1,023</a:t>
          </a:r>
          <a:r>
            <a:rPr kumimoji="1" lang="ja-JP" altLang="en-US" sz="1400">
              <a:latin typeface="ＭＳ ゴシック" pitchFamily="49" charset="-128"/>
              <a:ea typeface="ＭＳ ゴシック" pitchFamily="49" charset="-128"/>
            </a:rPr>
            <a:t>百万円、令和５年度：</a:t>
          </a:r>
          <a:r>
            <a:rPr kumimoji="1" lang="en-US" altLang="ja-JP" sz="1400">
              <a:latin typeface="ＭＳ ゴシック" pitchFamily="49" charset="-128"/>
              <a:ea typeface="ＭＳ ゴシック" pitchFamily="49" charset="-128"/>
            </a:rPr>
            <a:t>1,124</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国民健康保険事業特別会計（事業勘定）は、令和元年度：</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百万円、令和２年度：</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百万円、令和３年度：</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百万円、令和４年度：</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百万円、令和５年度：</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介護保険事業特別会計は、令和元年度：</a:t>
          </a:r>
          <a:r>
            <a:rPr kumimoji="1" lang="en-US" altLang="ja-JP" sz="1400">
              <a:latin typeface="ＭＳ ゴシック" pitchFamily="49" charset="-128"/>
              <a:ea typeface="ＭＳ ゴシック" pitchFamily="49" charset="-128"/>
            </a:rPr>
            <a:t>439</a:t>
          </a:r>
          <a:r>
            <a:rPr kumimoji="1" lang="ja-JP" altLang="en-US" sz="1400">
              <a:latin typeface="ＭＳ ゴシック" pitchFamily="49" charset="-128"/>
              <a:ea typeface="ＭＳ ゴシック" pitchFamily="49" charset="-128"/>
            </a:rPr>
            <a:t>百万円、令和２年度：</a:t>
          </a:r>
          <a:r>
            <a:rPr kumimoji="1" lang="en-US" altLang="ja-JP" sz="1400">
              <a:latin typeface="ＭＳ ゴシック" pitchFamily="49" charset="-128"/>
              <a:ea typeface="ＭＳ ゴシック" pitchFamily="49" charset="-128"/>
            </a:rPr>
            <a:t>489</a:t>
          </a:r>
          <a:r>
            <a:rPr kumimoji="1" lang="ja-JP" altLang="en-US" sz="1400">
              <a:latin typeface="ＭＳ ゴシック" pitchFamily="49" charset="-128"/>
              <a:ea typeface="ＭＳ ゴシック" pitchFamily="49" charset="-128"/>
            </a:rPr>
            <a:t>百万円、令和３年度：</a:t>
          </a:r>
          <a:r>
            <a:rPr kumimoji="1" lang="en-US" altLang="ja-JP" sz="1400">
              <a:latin typeface="ＭＳ ゴシック" pitchFamily="49" charset="-128"/>
              <a:ea typeface="ＭＳ ゴシック" pitchFamily="49" charset="-128"/>
            </a:rPr>
            <a:t>371</a:t>
          </a:r>
          <a:r>
            <a:rPr kumimoji="1" lang="ja-JP" altLang="en-US" sz="1400">
              <a:latin typeface="ＭＳ ゴシック" pitchFamily="49" charset="-128"/>
              <a:ea typeface="ＭＳ ゴシック" pitchFamily="49" charset="-128"/>
            </a:rPr>
            <a:t>百万円、令和４年度：</a:t>
          </a:r>
          <a:r>
            <a:rPr kumimoji="1" lang="en-US" altLang="ja-JP" sz="1400">
              <a:latin typeface="ＭＳ ゴシック" pitchFamily="49" charset="-128"/>
              <a:ea typeface="ＭＳ ゴシック" pitchFamily="49" charset="-128"/>
            </a:rPr>
            <a:t>549</a:t>
          </a:r>
          <a:r>
            <a:rPr kumimoji="1" lang="ja-JP" altLang="en-US" sz="1400">
              <a:latin typeface="ＭＳ ゴシック" pitchFamily="49" charset="-128"/>
              <a:ea typeface="ＭＳ ゴシック" pitchFamily="49" charset="-128"/>
            </a:rPr>
            <a:t>百万円、令和５年度：</a:t>
          </a:r>
          <a:r>
            <a:rPr kumimoji="1" lang="en-US" altLang="ja-JP" sz="1400">
              <a:latin typeface="ＭＳ ゴシック" pitchFamily="49" charset="-128"/>
              <a:ea typeface="ＭＳ ゴシック" pitchFamily="49" charset="-128"/>
            </a:rPr>
            <a:t>492</a:t>
          </a:r>
          <a:r>
            <a:rPr kumimoji="1" lang="ja-JP" altLang="en-US" sz="1400">
              <a:latin typeface="ＭＳ ゴシック" pitchFamily="49" charset="-128"/>
              <a:ea typeface="ＭＳ ゴシック" pitchFamily="49" charset="-128"/>
            </a:rPr>
            <a:t>百万円となっており、いずれも黒字となっている。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公営企業会計では、水道事業会計で令和元年度：</a:t>
          </a:r>
          <a:r>
            <a:rPr kumimoji="1" lang="en-US" altLang="ja-JP" sz="1400">
              <a:latin typeface="ＭＳ ゴシック" pitchFamily="49" charset="-128"/>
              <a:ea typeface="ＭＳ ゴシック" pitchFamily="49" charset="-128"/>
            </a:rPr>
            <a:t>3,254</a:t>
          </a:r>
          <a:r>
            <a:rPr kumimoji="1" lang="ja-JP" altLang="en-US" sz="1400">
              <a:latin typeface="ＭＳ ゴシック" pitchFamily="49" charset="-128"/>
              <a:ea typeface="ＭＳ ゴシック" pitchFamily="49" charset="-128"/>
            </a:rPr>
            <a:t>百万円、令和２年度：</a:t>
          </a:r>
          <a:r>
            <a:rPr kumimoji="1" lang="en-US" altLang="ja-JP" sz="1400">
              <a:latin typeface="ＭＳ ゴシック" pitchFamily="49" charset="-128"/>
              <a:ea typeface="ＭＳ ゴシック" pitchFamily="49" charset="-128"/>
            </a:rPr>
            <a:t>3,345</a:t>
          </a:r>
          <a:r>
            <a:rPr kumimoji="1" lang="ja-JP" altLang="en-US" sz="1400">
              <a:latin typeface="ＭＳ ゴシック" pitchFamily="49" charset="-128"/>
              <a:ea typeface="ＭＳ ゴシック" pitchFamily="49" charset="-128"/>
            </a:rPr>
            <a:t>百万円、令和３年度：</a:t>
          </a:r>
          <a:r>
            <a:rPr kumimoji="1" lang="en-US" altLang="ja-JP" sz="1400">
              <a:latin typeface="ＭＳ ゴシック" pitchFamily="49" charset="-128"/>
              <a:ea typeface="ＭＳ ゴシック" pitchFamily="49" charset="-128"/>
            </a:rPr>
            <a:t>3,328</a:t>
          </a:r>
          <a:r>
            <a:rPr kumimoji="1" lang="ja-JP" altLang="en-US" sz="1400">
              <a:latin typeface="ＭＳ ゴシック" pitchFamily="49" charset="-128"/>
              <a:ea typeface="ＭＳ ゴシック" pitchFamily="49" charset="-128"/>
            </a:rPr>
            <a:t>百万円、令和４年度：</a:t>
          </a:r>
          <a:r>
            <a:rPr kumimoji="1" lang="en-US" altLang="ja-JP" sz="1400">
              <a:latin typeface="ＭＳ ゴシック" pitchFamily="49" charset="-128"/>
              <a:ea typeface="ＭＳ ゴシック" pitchFamily="49" charset="-128"/>
            </a:rPr>
            <a:t>3,056</a:t>
          </a:r>
          <a:r>
            <a:rPr kumimoji="1" lang="ja-JP" altLang="en-US" sz="1400">
              <a:latin typeface="ＭＳ ゴシック" pitchFamily="49" charset="-128"/>
              <a:ea typeface="ＭＳ ゴシック" pitchFamily="49" charset="-128"/>
            </a:rPr>
            <a:t>百万円、令和５年度：</a:t>
          </a:r>
          <a:r>
            <a:rPr kumimoji="1" lang="en-US" altLang="ja-JP" sz="1400">
              <a:latin typeface="ＭＳ ゴシック" pitchFamily="49" charset="-128"/>
              <a:ea typeface="ＭＳ ゴシック" pitchFamily="49" charset="-128"/>
            </a:rPr>
            <a:t>2,834</a:t>
          </a:r>
          <a:r>
            <a:rPr kumimoji="1" lang="ja-JP" altLang="en-US" sz="1400">
              <a:latin typeface="ＭＳ ゴシック" pitchFamily="49" charset="-128"/>
              <a:ea typeface="ＭＳ ゴシック" pitchFamily="49" charset="-128"/>
            </a:rPr>
            <a:t>百万円の剰余額が発生し、下水道事業会計で令和元年度：</a:t>
          </a:r>
          <a:r>
            <a:rPr kumimoji="1" lang="en-US" altLang="ja-JP" sz="1400">
              <a:latin typeface="ＭＳ ゴシック" pitchFamily="49" charset="-128"/>
              <a:ea typeface="ＭＳ ゴシック" pitchFamily="49" charset="-128"/>
            </a:rPr>
            <a:t>1,532</a:t>
          </a:r>
          <a:r>
            <a:rPr kumimoji="1" lang="ja-JP" altLang="en-US" sz="1400">
              <a:latin typeface="ＭＳ ゴシック" pitchFamily="49" charset="-128"/>
              <a:ea typeface="ＭＳ ゴシック" pitchFamily="49" charset="-128"/>
            </a:rPr>
            <a:t>百万円、令和２年度：</a:t>
          </a:r>
          <a:r>
            <a:rPr kumimoji="1" lang="en-US" altLang="ja-JP" sz="1400">
              <a:latin typeface="ＭＳ ゴシック" pitchFamily="49" charset="-128"/>
              <a:ea typeface="ＭＳ ゴシック" pitchFamily="49" charset="-128"/>
            </a:rPr>
            <a:t>1,907</a:t>
          </a:r>
          <a:r>
            <a:rPr kumimoji="1" lang="ja-JP" altLang="en-US" sz="1400">
              <a:latin typeface="ＭＳ ゴシック" pitchFamily="49" charset="-128"/>
              <a:ea typeface="ＭＳ ゴシック" pitchFamily="49" charset="-128"/>
            </a:rPr>
            <a:t>百万円、令和３年度：</a:t>
          </a:r>
          <a:r>
            <a:rPr kumimoji="1" lang="en-US" altLang="ja-JP" sz="1400">
              <a:latin typeface="ＭＳ ゴシック" pitchFamily="49" charset="-128"/>
              <a:ea typeface="ＭＳ ゴシック" pitchFamily="49" charset="-128"/>
            </a:rPr>
            <a:t>2,089</a:t>
          </a:r>
          <a:r>
            <a:rPr kumimoji="1" lang="ja-JP" altLang="en-US" sz="1400">
              <a:latin typeface="ＭＳ ゴシック" pitchFamily="49" charset="-128"/>
              <a:ea typeface="ＭＳ ゴシック" pitchFamily="49" charset="-128"/>
            </a:rPr>
            <a:t>百万円、令和４年度：</a:t>
          </a:r>
          <a:r>
            <a:rPr kumimoji="1" lang="en-US" altLang="ja-JP" sz="1400">
              <a:latin typeface="ＭＳ ゴシック" pitchFamily="49" charset="-128"/>
              <a:ea typeface="ＭＳ ゴシック" pitchFamily="49" charset="-128"/>
            </a:rPr>
            <a:t>2,216</a:t>
          </a:r>
          <a:r>
            <a:rPr kumimoji="1" lang="ja-JP" altLang="en-US" sz="1400">
              <a:latin typeface="ＭＳ ゴシック" pitchFamily="49" charset="-128"/>
              <a:ea typeface="ＭＳ ゴシック" pitchFamily="49" charset="-128"/>
            </a:rPr>
            <a:t>百万円、令和５年度：</a:t>
          </a:r>
          <a:r>
            <a:rPr kumimoji="1" lang="en-US" altLang="ja-JP" sz="1400">
              <a:latin typeface="ＭＳ ゴシック" pitchFamily="49" charset="-128"/>
              <a:ea typeface="ＭＳ ゴシック" pitchFamily="49" charset="-128"/>
            </a:rPr>
            <a:t>2,299</a:t>
          </a:r>
          <a:r>
            <a:rPr kumimoji="1" lang="ja-JP" altLang="en-US" sz="1400">
              <a:latin typeface="ＭＳ ゴシック" pitchFamily="49" charset="-128"/>
              <a:ea typeface="ＭＳ ゴシック" pitchFamily="49" charset="-128"/>
            </a:rPr>
            <a:t>百万円の剰余額が発生している。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49518641</v>
      </c>
      <c r="BO4" s="358"/>
      <c r="BP4" s="358"/>
      <c r="BQ4" s="358"/>
      <c r="BR4" s="358"/>
      <c r="BS4" s="358"/>
      <c r="BT4" s="358"/>
      <c r="BU4" s="359"/>
      <c r="BV4" s="357">
        <v>52533757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4.2</v>
      </c>
      <c r="CU4" s="364"/>
      <c r="CV4" s="364"/>
      <c r="CW4" s="364"/>
      <c r="CX4" s="364"/>
      <c r="CY4" s="364"/>
      <c r="CZ4" s="364"/>
      <c r="DA4" s="365"/>
      <c r="DB4" s="363">
        <v>3.8</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48058150</v>
      </c>
      <c r="BO5" s="395"/>
      <c r="BP5" s="395"/>
      <c r="BQ5" s="395"/>
      <c r="BR5" s="395"/>
      <c r="BS5" s="395"/>
      <c r="BT5" s="395"/>
      <c r="BU5" s="396"/>
      <c r="BV5" s="394">
        <v>51211808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93.8</v>
      </c>
      <c r="CU5" s="392"/>
      <c r="CV5" s="392"/>
      <c r="CW5" s="392"/>
      <c r="CX5" s="392"/>
      <c r="CY5" s="392"/>
      <c r="CZ5" s="392"/>
      <c r="DA5" s="393"/>
      <c r="DB5" s="391">
        <v>93.1</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1460491</v>
      </c>
      <c r="BO6" s="395"/>
      <c r="BP6" s="395"/>
      <c r="BQ6" s="395"/>
      <c r="BR6" s="395"/>
      <c r="BS6" s="395"/>
      <c r="BT6" s="395"/>
      <c r="BU6" s="396"/>
      <c r="BV6" s="394">
        <v>1321949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93.8</v>
      </c>
      <c r="CU6" s="432"/>
      <c r="CV6" s="432"/>
      <c r="CW6" s="432"/>
      <c r="CX6" s="432"/>
      <c r="CY6" s="432"/>
      <c r="CZ6" s="432"/>
      <c r="DA6" s="433"/>
      <c r="DB6" s="431">
        <v>94.3</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294098</v>
      </c>
      <c r="BO7" s="395"/>
      <c r="BP7" s="395"/>
      <c r="BQ7" s="395"/>
      <c r="BR7" s="395"/>
      <c r="BS7" s="395"/>
      <c r="BT7" s="395"/>
      <c r="BU7" s="396"/>
      <c r="BV7" s="394">
        <v>266261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27517638</v>
      </c>
      <c r="CU7" s="395"/>
      <c r="CV7" s="395"/>
      <c r="CW7" s="395"/>
      <c r="CX7" s="395"/>
      <c r="CY7" s="395"/>
      <c r="CZ7" s="395"/>
      <c r="DA7" s="396"/>
      <c r="DB7" s="394">
        <v>27500974</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1166393</v>
      </c>
      <c r="BO8" s="395"/>
      <c r="BP8" s="395"/>
      <c r="BQ8" s="395"/>
      <c r="BR8" s="395"/>
      <c r="BS8" s="395"/>
      <c r="BT8" s="395"/>
      <c r="BU8" s="396"/>
      <c r="BV8" s="394">
        <v>1055688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0.38</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77489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110705</v>
      </c>
      <c r="BO9" s="395"/>
      <c r="BP9" s="395"/>
      <c r="BQ9" s="395"/>
      <c r="BR9" s="395"/>
      <c r="BS9" s="395"/>
      <c r="BT9" s="395"/>
      <c r="BU9" s="396"/>
      <c r="BV9" s="394">
        <v>-640221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17.7</v>
      </c>
      <c r="CU9" s="392"/>
      <c r="CV9" s="392"/>
      <c r="CW9" s="392"/>
      <c r="CX9" s="392"/>
      <c r="CY9" s="392"/>
      <c r="CZ9" s="392"/>
      <c r="DA9" s="393"/>
      <c r="DB9" s="391">
        <v>17.899999999999999</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82250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111476</v>
      </c>
      <c r="BO10" s="395"/>
      <c r="BP10" s="395"/>
      <c r="BQ10" s="395"/>
      <c r="BR10" s="395"/>
      <c r="BS10" s="395"/>
      <c r="BT10" s="395"/>
      <c r="BU10" s="396"/>
      <c r="BV10" s="394">
        <v>501681</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24471</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76574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104</v>
      </c>
      <c r="AV12" s="427"/>
      <c r="AW12" s="427"/>
      <c r="AX12" s="427"/>
      <c r="AY12" s="428" t="s">
        <v>128</v>
      </c>
      <c r="AZ12" s="429"/>
      <c r="BA12" s="429"/>
      <c r="BB12" s="429"/>
      <c r="BC12" s="429"/>
      <c r="BD12" s="429"/>
      <c r="BE12" s="429"/>
      <c r="BF12" s="429"/>
      <c r="BG12" s="429"/>
      <c r="BH12" s="429"/>
      <c r="BI12" s="429"/>
      <c r="BJ12" s="429"/>
      <c r="BK12" s="429"/>
      <c r="BL12" s="429"/>
      <c r="BM12" s="430"/>
      <c r="BN12" s="394">
        <v>282593</v>
      </c>
      <c r="BO12" s="395"/>
      <c r="BP12" s="395"/>
      <c r="BQ12" s="395"/>
      <c r="BR12" s="395"/>
      <c r="BS12" s="395"/>
      <c r="BT12" s="395"/>
      <c r="BU12" s="396"/>
      <c r="BV12" s="394">
        <v>57468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75469</v>
      </c>
      <c r="S13" s="479"/>
      <c r="T13" s="479"/>
      <c r="U13" s="479"/>
      <c r="V13" s="480"/>
      <c r="W13" s="410" t="s">
        <v>131</v>
      </c>
      <c r="X13" s="411"/>
      <c r="Y13" s="411"/>
      <c r="Z13" s="411"/>
      <c r="AA13" s="411"/>
      <c r="AB13" s="401"/>
      <c r="AC13" s="445">
        <v>2190</v>
      </c>
      <c r="AD13" s="446"/>
      <c r="AE13" s="446"/>
      <c r="AF13" s="446"/>
      <c r="AG13" s="488"/>
      <c r="AH13" s="445">
        <v>2472</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-35941</v>
      </c>
      <c r="BO13" s="395"/>
      <c r="BP13" s="395"/>
      <c r="BQ13" s="395"/>
      <c r="BR13" s="395"/>
      <c r="BS13" s="395"/>
      <c r="BT13" s="395"/>
      <c r="BU13" s="396"/>
      <c r="BV13" s="394">
        <v>-196008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14.1</v>
      </c>
      <c r="CU13" s="392"/>
      <c r="CV13" s="392"/>
      <c r="CW13" s="392"/>
      <c r="CX13" s="392"/>
      <c r="CY13" s="392"/>
      <c r="CZ13" s="392"/>
      <c r="DA13" s="393"/>
      <c r="DB13" s="391">
        <v>14.3</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77758</v>
      </c>
      <c r="S14" s="479"/>
      <c r="T14" s="479"/>
      <c r="U14" s="479"/>
      <c r="V14" s="480"/>
      <c r="W14" s="384"/>
      <c r="X14" s="385"/>
      <c r="Y14" s="385"/>
      <c r="Z14" s="385"/>
      <c r="AA14" s="385"/>
      <c r="AB14" s="374"/>
      <c r="AC14" s="481">
        <v>5.7</v>
      </c>
      <c r="AD14" s="482"/>
      <c r="AE14" s="482"/>
      <c r="AF14" s="482"/>
      <c r="AG14" s="483"/>
      <c r="AH14" s="481">
        <v>6.2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27.2</v>
      </c>
      <c r="CU14" s="493"/>
      <c r="CV14" s="493"/>
      <c r="CW14" s="493"/>
      <c r="CX14" s="493"/>
      <c r="CY14" s="493"/>
      <c r="CZ14" s="493"/>
      <c r="DA14" s="494"/>
      <c r="DB14" s="492">
        <v>44.7</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76810</v>
      </c>
      <c r="S15" s="479"/>
      <c r="T15" s="479"/>
      <c r="U15" s="479"/>
      <c r="V15" s="480"/>
      <c r="W15" s="410" t="s">
        <v>137</v>
      </c>
      <c r="X15" s="411"/>
      <c r="Y15" s="411"/>
      <c r="Z15" s="411"/>
      <c r="AA15" s="411"/>
      <c r="AB15" s="401"/>
      <c r="AC15" s="445">
        <v>10416</v>
      </c>
      <c r="AD15" s="446"/>
      <c r="AE15" s="446"/>
      <c r="AF15" s="446"/>
      <c r="AG15" s="488"/>
      <c r="AH15" s="445">
        <v>10981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9758444</v>
      </c>
      <c r="BO15" s="358"/>
      <c r="BP15" s="358"/>
      <c r="BQ15" s="358"/>
      <c r="BR15" s="358"/>
      <c r="BS15" s="358"/>
      <c r="BT15" s="358"/>
      <c r="BU15" s="359"/>
      <c r="BV15" s="357">
        <v>9446069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26.9</v>
      </c>
      <c r="AD16" s="482"/>
      <c r="AE16" s="482"/>
      <c r="AF16" s="482"/>
      <c r="AG16" s="483"/>
      <c r="AH16" s="481">
        <v>27.5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24889452</v>
      </c>
      <c r="BO16" s="395"/>
      <c r="BP16" s="395"/>
      <c r="BQ16" s="395"/>
      <c r="BR16" s="395"/>
      <c r="BS16" s="395"/>
      <c r="BT16" s="395"/>
      <c r="BU16" s="396"/>
      <c r="BV16" s="394">
        <v>24709902</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26092</v>
      </c>
      <c r="AD17" s="446"/>
      <c r="AE17" s="446"/>
      <c r="AF17" s="446"/>
      <c r="AG17" s="488"/>
      <c r="AH17" s="445">
        <v>26511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12279085</v>
      </c>
      <c r="BO17" s="395"/>
      <c r="BP17" s="395"/>
      <c r="BQ17" s="395"/>
      <c r="BR17" s="395"/>
      <c r="BS17" s="395"/>
      <c r="BT17" s="395"/>
      <c r="BU17" s="396"/>
      <c r="BV17" s="394">
        <v>11891884</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697.55</v>
      </c>
      <c r="M18" s="518"/>
      <c r="N18" s="518"/>
      <c r="O18" s="518"/>
      <c r="P18" s="518"/>
      <c r="Q18" s="518"/>
      <c r="R18" s="519"/>
      <c r="S18" s="519"/>
      <c r="T18" s="519"/>
      <c r="U18" s="519"/>
      <c r="V18" s="520"/>
      <c r="W18" s="412"/>
      <c r="X18" s="413"/>
      <c r="Y18" s="413"/>
      <c r="Z18" s="413"/>
      <c r="AA18" s="413"/>
      <c r="AB18" s="404"/>
      <c r="AC18" s="521">
        <v>67.400000000000006</v>
      </c>
      <c r="AD18" s="522"/>
      <c r="AE18" s="522"/>
      <c r="AF18" s="522"/>
      <c r="AG18" s="523"/>
      <c r="AH18" s="521">
        <v>66.3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26292989</v>
      </c>
      <c r="BO18" s="395"/>
      <c r="BP18" s="395"/>
      <c r="BQ18" s="395"/>
      <c r="BR18" s="395"/>
      <c r="BS18" s="395"/>
      <c r="BT18" s="395"/>
      <c r="BU18" s="396"/>
      <c r="BV18" s="394">
        <v>26491619</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33987785</v>
      </c>
      <c r="BO19" s="395"/>
      <c r="BP19" s="395"/>
      <c r="BQ19" s="395"/>
      <c r="BR19" s="395"/>
      <c r="BS19" s="395"/>
      <c r="BT19" s="395"/>
      <c r="BU19" s="396"/>
      <c r="BV19" s="394">
        <v>34754980</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30180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39117316</v>
      </c>
      <c r="BO22" s="358"/>
      <c r="BP22" s="358"/>
      <c r="BQ22" s="358"/>
      <c r="BR22" s="358"/>
      <c r="BS22" s="358"/>
      <c r="BT22" s="358"/>
      <c r="BU22" s="359"/>
      <c r="BV22" s="357">
        <v>43017773</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17351315</v>
      </c>
      <c r="BO23" s="395"/>
      <c r="BP23" s="395"/>
      <c r="BQ23" s="395"/>
      <c r="BR23" s="395"/>
      <c r="BS23" s="395"/>
      <c r="BT23" s="395"/>
      <c r="BU23" s="396"/>
      <c r="BV23" s="394">
        <v>19451057</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8850</v>
      </c>
      <c r="R24" s="446"/>
      <c r="S24" s="446"/>
      <c r="T24" s="446"/>
      <c r="U24" s="446"/>
      <c r="V24" s="488"/>
      <c r="W24" s="540"/>
      <c r="X24" s="541"/>
      <c r="Y24" s="542"/>
      <c r="Z24" s="444" t="s">
        <v>162</v>
      </c>
      <c r="AA24" s="424"/>
      <c r="AB24" s="424"/>
      <c r="AC24" s="424"/>
      <c r="AD24" s="424"/>
      <c r="AE24" s="424"/>
      <c r="AF24" s="424"/>
      <c r="AG24" s="425"/>
      <c r="AH24" s="445">
        <v>754</v>
      </c>
      <c r="AI24" s="446"/>
      <c r="AJ24" s="446"/>
      <c r="AK24" s="446"/>
      <c r="AL24" s="488"/>
      <c r="AM24" s="445">
        <v>2338908</v>
      </c>
      <c r="AN24" s="446"/>
      <c r="AO24" s="446"/>
      <c r="AP24" s="446"/>
      <c r="AQ24" s="446"/>
      <c r="AR24" s="488"/>
      <c r="AS24" s="445">
        <v>3102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26563386</v>
      </c>
      <c r="BO24" s="395"/>
      <c r="BP24" s="395"/>
      <c r="BQ24" s="395"/>
      <c r="BR24" s="395"/>
      <c r="BS24" s="395"/>
      <c r="BT24" s="395"/>
      <c r="BU24" s="396"/>
      <c r="BV24" s="394">
        <v>29096709</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6950</v>
      </c>
      <c r="R25" s="446"/>
      <c r="S25" s="446"/>
      <c r="T25" s="446"/>
      <c r="U25" s="446"/>
      <c r="V25" s="488"/>
      <c r="W25" s="540"/>
      <c r="X25" s="541"/>
      <c r="Y25" s="542"/>
      <c r="Z25" s="444" t="s">
        <v>165</v>
      </c>
      <c r="AA25" s="424"/>
      <c r="AB25" s="424"/>
      <c r="AC25" s="424"/>
      <c r="AD25" s="424"/>
      <c r="AE25" s="424"/>
      <c r="AF25" s="424"/>
      <c r="AG25" s="425"/>
      <c r="AH25" s="445">
        <v>129</v>
      </c>
      <c r="AI25" s="446"/>
      <c r="AJ25" s="446"/>
      <c r="AK25" s="446"/>
      <c r="AL25" s="488"/>
      <c r="AM25" s="445">
        <v>384807</v>
      </c>
      <c r="AN25" s="446"/>
      <c r="AO25" s="446"/>
      <c r="AP25" s="446"/>
      <c r="AQ25" s="446"/>
      <c r="AR25" s="488"/>
      <c r="AS25" s="445">
        <v>2983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7482121</v>
      </c>
      <c r="BO25" s="358"/>
      <c r="BP25" s="358"/>
      <c r="BQ25" s="358"/>
      <c r="BR25" s="358"/>
      <c r="BS25" s="358"/>
      <c r="BT25" s="358"/>
      <c r="BU25" s="359"/>
      <c r="BV25" s="357">
        <v>11089578</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6150</v>
      </c>
      <c r="R26" s="446"/>
      <c r="S26" s="446"/>
      <c r="T26" s="446"/>
      <c r="U26" s="446"/>
      <c r="V26" s="488"/>
      <c r="W26" s="540"/>
      <c r="X26" s="541"/>
      <c r="Y26" s="542"/>
      <c r="Z26" s="444" t="s">
        <v>168</v>
      </c>
      <c r="AA26" s="546"/>
      <c r="AB26" s="546"/>
      <c r="AC26" s="546"/>
      <c r="AD26" s="546"/>
      <c r="AE26" s="546"/>
      <c r="AF26" s="546"/>
      <c r="AG26" s="547"/>
      <c r="AH26" s="445">
        <v>51</v>
      </c>
      <c r="AI26" s="446"/>
      <c r="AJ26" s="446"/>
      <c r="AK26" s="446"/>
      <c r="AL26" s="488"/>
      <c r="AM26" s="445">
        <v>157641</v>
      </c>
      <c r="AN26" s="446"/>
      <c r="AO26" s="446"/>
      <c r="AP26" s="446"/>
      <c r="AQ26" s="446"/>
      <c r="AR26" s="488"/>
      <c r="AS26" s="445">
        <v>3091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4550</v>
      </c>
      <c r="R27" s="446"/>
      <c r="S27" s="446"/>
      <c r="T27" s="446"/>
      <c r="U27" s="446"/>
      <c r="V27" s="488"/>
      <c r="W27" s="540"/>
      <c r="X27" s="541"/>
      <c r="Y27" s="542"/>
      <c r="Z27" s="444" t="s">
        <v>171</v>
      </c>
      <c r="AA27" s="424"/>
      <c r="AB27" s="424"/>
      <c r="AC27" s="424"/>
      <c r="AD27" s="424"/>
      <c r="AE27" s="424"/>
      <c r="AF27" s="424"/>
      <c r="AG27" s="425"/>
      <c r="AH27" s="445">
        <v>37</v>
      </c>
      <c r="AI27" s="446"/>
      <c r="AJ27" s="446"/>
      <c r="AK27" s="446"/>
      <c r="AL27" s="488"/>
      <c r="AM27" s="445">
        <v>124394</v>
      </c>
      <c r="AN27" s="446"/>
      <c r="AO27" s="446"/>
      <c r="AP27" s="446"/>
      <c r="AQ27" s="446"/>
      <c r="AR27" s="488"/>
      <c r="AS27" s="445">
        <v>3362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1302930</v>
      </c>
      <c r="BO27" s="514"/>
      <c r="BP27" s="514"/>
      <c r="BQ27" s="514"/>
      <c r="BR27" s="514"/>
      <c r="BS27" s="514"/>
      <c r="BT27" s="514"/>
      <c r="BU27" s="515"/>
      <c r="BV27" s="513">
        <v>1302930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3760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5867340</v>
      </c>
      <c r="BO28" s="358"/>
      <c r="BP28" s="358"/>
      <c r="BQ28" s="358"/>
      <c r="BR28" s="358"/>
      <c r="BS28" s="358"/>
      <c r="BT28" s="358"/>
      <c r="BU28" s="359"/>
      <c r="BV28" s="357">
        <v>6038457</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22</v>
      </c>
      <c r="M29" s="446"/>
      <c r="N29" s="446"/>
      <c r="O29" s="446"/>
      <c r="P29" s="488"/>
      <c r="Q29" s="445">
        <v>3600</v>
      </c>
      <c r="R29" s="446"/>
      <c r="S29" s="446"/>
      <c r="T29" s="446"/>
      <c r="U29" s="446"/>
      <c r="V29" s="488"/>
      <c r="W29" s="543"/>
      <c r="X29" s="544"/>
      <c r="Y29" s="545"/>
      <c r="Z29" s="444" t="s">
        <v>177</v>
      </c>
      <c r="AA29" s="424"/>
      <c r="AB29" s="424"/>
      <c r="AC29" s="424"/>
      <c r="AD29" s="424"/>
      <c r="AE29" s="424"/>
      <c r="AF29" s="424"/>
      <c r="AG29" s="425"/>
      <c r="AH29" s="445">
        <v>791</v>
      </c>
      <c r="AI29" s="446"/>
      <c r="AJ29" s="446"/>
      <c r="AK29" s="446"/>
      <c r="AL29" s="488"/>
      <c r="AM29" s="445">
        <v>2463302</v>
      </c>
      <c r="AN29" s="446"/>
      <c r="AO29" s="446"/>
      <c r="AP29" s="446"/>
      <c r="AQ29" s="446"/>
      <c r="AR29" s="488"/>
      <c r="AS29" s="445">
        <v>3114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3435328</v>
      </c>
      <c r="BO29" s="395"/>
      <c r="BP29" s="395"/>
      <c r="BQ29" s="395"/>
      <c r="BR29" s="395"/>
      <c r="BS29" s="395"/>
      <c r="BT29" s="395"/>
      <c r="BU29" s="396"/>
      <c r="BV29" s="394">
        <v>2911382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13458578</v>
      </c>
      <c r="BO30" s="514"/>
      <c r="BP30" s="514"/>
      <c r="BQ30" s="514"/>
      <c r="BR30" s="514"/>
      <c r="BS30" s="514"/>
      <c r="BT30" s="514"/>
      <c r="BU30" s="515"/>
      <c r="BV30" s="513">
        <v>13371369</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75"/>
      <c r="AM34" s="584">
        <f>IF(AO34="","",MAX(C34:D43,U34:V43)+1)</f>
        <v>8</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IF('各会計、関係団体の財政状況及び健全化判断比率'!B34="","",'各会計、関係団体の財政状況及び健全化判断比率'!B34)</f>
        <v>太陽光発電事業特別会計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公立豊岡病院組合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(株)北前館</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診療所事業特別会計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国民健康保険事業特別会計（直診勘定）</v>
      </c>
      <c r="X35" s="585"/>
      <c r="Y35" s="585"/>
      <c r="Z35" s="585"/>
      <c r="AA35" s="585"/>
      <c r="AB35" s="585"/>
      <c r="AC35" s="585"/>
      <c r="AD35" s="585"/>
      <c r="AE35" s="585"/>
      <c r="AF35" s="585"/>
      <c r="AG35" s="585"/>
      <c r="AH35" s="585"/>
      <c r="AI35" s="585"/>
      <c r="AJ35" s="585"/>
      <c r="AK35" s="585"/>
      <c r="AL35" s="175"/>
      <c r="AM35" s="584">
        <f t="shared" ref="AM35:AM43" si="0">IF(AO35="","",AM34+1)</f>
        <v>9</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北但行政事務組合</v>
      </c>
      <c r="BZ35" s="585"/>
      <c r="CA35" s="585"/>
      <c r="CB35" s="585"/>
      <c r="CC35" s="585"/>
      <c r="CD35" s="585"/>
      <c r="CE35" s="585"/>
      <c r="CF35" s="585"/>
      <c r="CG35" s="585"/>
      <c r="CH35" s="585"/>
      <c r="CI35" s="585"/>
      <c r="CJ35" s="585"/>
      <c r="CK35" s="585"/>
      <c r="CL35" s="585"/>
      <c r="CM35" s="585"/>
      <c r="CN35" s="175"/>
      <c r="CO35" s="584">
        <f t="shared" ref="CO35:CO43" si="3">IF(CQ35="","",CO34+1)</f>
        <v>18</v>
      </c>
      <c r="CP35" s="584"/>
      <c r="CQ35" s="585" t="str">
        <f>IF('各会計、関係団体の財政状況及び健全化判断比率'!BS8="","",'各会計、関係団体の財政状況及び健全化判断比率'!BS8)</f>
        <v>(株)日高振興公社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f>IF(E36="","",C35+1)</f>
        <v>3</v>
      </c>
      <c r="D36" s="584"/>
      <c r="E36" s="585" t="str">
        <f>IF('各会計、関係団体の財政状況及び健全化判断比率'!B9="","",'各会計、関係団体の財政状況及び健全化判断比率'!B9)</f>
        <v>霊苑事業特別会計</v>
      </c>
      <c r="F36" s="585"/>
      <c r="G36" s="585"/>
      <c r="H36" s="585"/>
      <c r="I36" s="585"/>
      <c r="J36" s="585"/>
      <c r="K36" s="585"/>
      <c r="L36" s="585"/>
      <c r="M36" s="585"/>
      <c r="N36" s="585"/>
      <c r="O36" s="585"/>
      <c r="P36" s="585"/>
      <c r="Q36" s="585"/>
      <c r="R36" s="585"/>
      <c r="S36" s="585"/>
      <c r="T36" s="175"/>
      <c r="U36" s="584">
        <f t="shared" ref="U36:U43" si="4">IF(W36="","",U35+1)</f>
        <v>6</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但馬広域行政事務組合</v>
      </c>
      <c r="BZ36" s="585"/>
      <c r="CA36" s="585"/>
      <c r="CB36" s="585"/>
      <c r="CC36" s="585"/>
      <c r="CD36" s="585"/>
      <c r="CE36" s="585"/>
      <c r="CF36" s="585"/>
      <c r="CG36" s="585"/>
      <c r="CH36" s="585"/>
      <c r="CI36" s="585"/>
      <c r="CJ36" s="585"/>
      <c r="CK36" s="585"/>
      <c r="CL36" s="585"/>
      <c r="CM36" s="585"/>
      <c r="CN36" s="175"/>
      <c r="CO36" s="584">
        <f t="shared" si="3"/>
        <v>19</v>
      </c>
      <c r="CP36" s="584"/>
      <c r="CQ36" s="585" t="str">
        <f>IF('各会計、関係団体の財政状況及び健全化判断比率'!BS9="","",'各会計、関係団体の財政状況及び健全化判断比率'!BS9)</f>
        <v>(株)シルク温泉やまびこ</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7</v>
      </c>
      <c r="V37" s="584"/>
      <c r="W37" s="585" t="str">
        <f>IF('各会計、関係団体の財政状況及び健全化判断比率'!B31="","",'各会計、関係団体の財政状況及び健全化判断比率'!B31)</f>
        <v>後期高齢者医療事業特別会計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14</v>
      </c>
      <c r="BX37" s="584"/>
      <c r="BY37" s="585" t="str">
        <f>IF('各会計、関係団体の財政状況及び健全化判断比率'!B71="","",'各会計、関係団体の財政状況及び健全化判断比率'!B71)</f>
        <v>兵庫県市町村職員退職手当組合</v>
      </c>
      <c r="BZ37" s="585"/>
      <c r="CA37" s="585"/>
      <c r="CB37" s="585"/>
      <c r="CC37" s="585"/>
      <c r="CD37" s="585"/>
      <c r="CE37" s="585"/>
      <c r="CF37" s="585"/>
      <c r="CG37" s="585"/>
      <c r="CH37" s="585"/>
      <c r="CI37" s="585"/>
      <c r="CJ37" s="585"/>
      <c r="CK37" s="585"/>
      <c r="CL37" s="585"/>
      <c r="CM37" s="585"/>
      <c r="CN37" s="175"/>
      <c r="CO37" s="584">
        <f t="shared" si="3"/>
        <v>20</v>
      </c>
      <c r="CP37" s="584"/>
      <c r="CQ37" s="585" t="str">
        <f>IF('各会計、関係団体の財政状況及び健全化判断比率'!BS10="","",'各会計、関係団体の財政状況及び健全化判断比率'!BS10)</f>
        <v>アイティ豊岡都市開発(株)</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15</v>
      </c>
      <c r="BX38" s="584"/>
      <c r="BY38" s="585" t="str">
        <f>IF('各会計、関係団体の財政状況及び健全化判断比率'!B72="","",'各会計、関係団体の財政状況及び健全化判断比率'!B72)</f>
        <v>兵庫県後期高齢者医療広域連合（一般会計）</v>
      </c>
      <c r="BZ38" s="585"/>
      <c r="CA38" s="585"/>
      <c r="CB38" s="585"/>
      <c r="CC38" s="585"/>
      <c r="CD38" s="585"/>
      <c r="CE38" s="585"/>
      <c r="CF38" s="585"/>
      <c r="CG38" s="585"/>
      <c r="CH38" s="585"/>
      <c r="CI38" s="585"/>
      <c r="CJ38" s="585"/>
      <c r="CK38" s="585"/>
      <c r="CL38" s="585"/>
      <c r="CM38" s="585"/>
      <c r="CN38" s="175"/>
      <c r="CO38" s="584">
        <f t="shared" si="3"/>
        <v>21</v>
      </c>
      <c r="CP38" s="584"/>
      <c r="CQ38" s="585" t="str">
        <f>IF('各会計、関係団体の財政状況及び健全化判断比率'!BS11="","",'各会計、関係団体の財政状況及び健全化判断比率'!BS11)</f>
        <v>豊岡まちづくり(株)</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16</v>
      </c>
      <c r="BX39" s="584"/>
      <c r="BY39" s="585" t="str">
        <f>IF('各会計、関係団体の財政状況及び健全化判断比率'!B73="","",'各会計、関係団体の財政状況及び健全化判断比率'!B73)</f>
        <v>兵庫県後期高齢者医療広域連合（特別会計）</v>
      </c>
      <c r="BZ39" s="585"/>
      <c r="CA39" s="585"/>
      <c r="CB39" s="585"/>
      <c r="CC39" s="585"/>
      <c r="CD39" s="585"/>
      <c r="CE39" s="585"/>
      <c r="CF39" s="585"/>
      <c r="CG39" s="585"/>
      <c r="CH39" s="585"/>
      <c r="CI39" s="585"/>
      <c r="CJ39" s="585"/>
      <c r="CK39" s="585"/>
      <c r="CL39" s="585"/>
      <c r="CM39" s="585"/>
      <c r="CN39" s="175"/>
      <c r="CO39" s="584">
        <f t="shared" si="3"/>
        <v>22</v>
      </c>
      <c r="CP39" s="584"/>
      <c r="CQ39" s="585" t="str">
        <f>IF('各会計、関係団体の財政状況及び健全化判断比率'!BS12="","",'各会計、関係団体の財政状況及び健全化判断比率'!BS12)</f>
        <v>(有)あした</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23</v>
      </c>
      <c r="CP40" s="584"/>
      <c r="CQ40" s="585" t="str">
        <f>IF('各会計、関係団体の財政状況及び健全化判断比率'!BS13="","",'各会計、関係団体の財政状況及び健全化判断比率'!BS13)</f>
        <v>（一財）但馬地域地場産業振興センター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24</v>
      </c>
      <c r="CP41" s="584"/>
      <c r="CQ41" s="585" t="str">
        <f>IF('各会計、関係団体の財政状況及び健全化判断比率'!BS14="","",'各会計、関係団体の財政状況及び健全化判断比率'!BS14)</f>
        <v>（一社）豊岡観光イノベーション</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25</v>
      </c>
      <c r="CP42" s="584"/>
      <c r="CQ42" s="585" t="str">
        <f>IF('各会計、関係団体の財政状況及び健全化判断比率'!BS15="","",'各会計、関係団体の財政状況及び健全化判断比率'!BS15)</f>
        <v>兵庫県信用保証協会</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600aRw776JxKmmiaS+kPZNxn980wXjhiF6o6UZTL1GoVe4LrYFf2JuhJRGc1cUPUtLdzD6aBR5ylWOzvHJ3pg==" saltValue="PHCMQcgaLPZ8MfOVm6Ky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election activeCell="P40" sqref="P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11.8</v>
      </c>
      <c r="G34" s="33">
        <v>12.05</v>
      </c>
      <c r="H34" s="33">
        <v>11.73</v>
      </c>
      <c r="I34" s="33">
        <v>11.11</v>
      </c>
      <c r="J34" s="34">
        <v>10.3</v>
      </c>
      <c r="K34" s="22"/>
      <c r="L34" s="22"/>
      <c r="M34" s="22"/>
      <c r="N34" s="22"/>
      <c r="O34" s="22"/>
      <c r="P34" s="22"/>
    </row>
    <row r="35" spans="1:16" ht="39" customHeight="1" x14ac:dyDescent="0.15">
      <c r="A35" s="22"/>
      <c r="B35" s="35"/>
      <c r="C35" s="1132" t="s">
        <v>537</v>
      </c>
      <c r="D35" s="1132"/>
      <c r="E35" s="1133"/>
      <c r="F35" s="36">
        <v>5.55</v>
      </c>
      <c r="G35" s="37">
        <v>6.87</v>
      </c>
      <c r="H35" s="37">
        <v>7.36</v>
      </c>
      <c r="I35" s="37">
        <v>8.0500000000000007</v>
      </c>
      <c r="J35" s="38">
        <v>8.35</v>
      </c>
      <c r="K35" s="22"/>
      <c r="L35" s="22"/>
      <c r="M35" s="22"/>
      <c r="N35" s="22"/>
      <c r="O35" s="22"/>
      <c r="P35" s="22"/>
    </row>
    <row r="36" spans="1:16" ht="39" customHeight="1" x14ac:dyDescent="0.15">
      <c r="A36" s="22"/>
      <c r="B36" s="35"/>
      <c r="C36" s="1132" t="s">
        <v>538</v>
      </c>
      <c r="D36" s="1132"/>
      <c r="E36" s="1133"/>
      <c r="F36" s="36">
        <v>4.49</v>
      </c>
      <c r="G36" s="37">
        <v>4.21</v>
      </c>
      <c r="H36" s="37">
        <v>5.88</v>
      </c>
      <c r="I36" s="37">
        <v>3.71</v>
      </c>
      <c r="J36" s="38">
        <v>4.08</v>
      </c>
      <c r="K36" s="22"/>
      <c r="L36" s="22"/>
      <c r="M36" s="22"/>
      <c r="N36" s="22"/>
      <c r="O36" s="22"/>
      <c r="P36" s="22"/>
    </row>
    <row r="37" spans="1:16" ht="39" customHeight="1" x14ac:dyDescent="0.15">
      <c r="A37" s="22"/>
      <c r="B37" s="35"/>
      <c r="C37" s="1132" t="s">
        <v>539</v>
      </c>
      <c r="D37" s="1132"/>
      <c r="E37" s="1133"/>
      <c r="F37" s="36">
        <v>1.59</v>
      </c>
      <c r="G37" s="37">
        <v>1.76</v>
      </c>
      <c r="H37" s="37">
        <v>1.3</v>
      </c>
      <c r="I37" s="37">
        <v>1.99</v>
      </c>
      <c r="J37" s="38">
        <v>1.78</v>
      </c>
      <c r="K37" s="22"/>
      <c r="L37" s="22"/>
      <c r="M37" s="22"/>
      <c r="N37" s="22"/>
      <c r="O37" s="22"/>
      <c r="P37" s="22"/>
    </row>
    <row r="38" spans="1:16" ht="39" customHeight="1" x14ac:dyDescent="0.15">
      <c r="A38" s="22"/>
      <c r="B38" s="35"/>
      <c r="C38" s="1132" t="s">
        <v>540</v>
      </c>
      <c r="D38" s="1132"/>
      <c r="E38" s="1133"/>
      <c r="F38" s="36">
        <v>0.36</v>
      </c>
      <c r="G38" s="37">
        <v>0.42</v>
      </c>
      <c r="H38" s="37">
        <v>0.46</v>
      </c>
      <c r="I38" s="37">
        <v>0.32</v>
      </c>
      <c r="J38" s="38">
        <v>0.33</v>
      </c>
      <c r="K38" s="22"/>
      <c r="L38" s="22"/>
      <c r="M38" s="22"/>
      <c r="N38" s="22"/>
      <c r="O38" s="22"/>
      <c r="P38" s="22"/>
    </row>
    <row r="39" spans="1:16" ht="39" customHeight="1" x14ac:dyDescent="0.15">
      <c r="A39" s="22"/>
      <c r="B39" s="35"/>
      <c r="C39" s="1132" t="s">
        <v>541</v>
      </c>
      <c r="D39" s="1132"/>
      <c r="E39" s="1133"/>
      <c r="F39" s="36">
        <v>0.06</v>
      </c>
      <c r="G39" s="37">
        <v>0.13</v>
      </c>
      <c r="H39" s="37">
        <v>0.06</v>
      </c>
      <c r="I39" s="37">
        <v>0.1</v>
      </c>
      <c r="J39" s="38">
        <v>0.14000000000000001</v>
      </c>
      <c r="K39" s="22"/>
      <c r="L39" s="22"/>
      <c r="M39" s="22"/>
      <c r="N39" s="22"/>
      <c r="O39" s="22"/>
      <c r="P39" s="22"/>
    </row>
    <row r="40" spans="1:16" ht="39" customHeight="1" x14ac:dyDescent="0.15">
      <c r="A40" s="22"/>
      <c r="B40" s="35"/>
      <c r="C40" s="1132" t="s">
        <v>542</v>
      </c>
      <c r="D40" s="1132"/>
      <c r="E40" s="1133"/>
      <c r="F40" s="36">
        <v>0.09</v>
      </c>
      <c r="G40" s="37">
        <v>0.1</v>
      </c>
      <c r="H40" s="37">
        <v>0.1</v>
      </c>
      <c r="I40" s="37">
        <v>0.11</v>
      </c>
      <c r="J40" s="38">
        <v>0.11</v>
      </c>
      <c r="K40" s="22"/>
      <c r="L40" s="22"/>
      <c r="M40" s="22"/>
      <c r="N40" s="22"/>
      <c r="O40" s="22"/>
      <c r="P40" s="22"/>
    </row>
    <row r="41" spans="1:16" ht="39" customHeight="1" x14ac:dyDescent="0.15">
      <c r="A41" s="22"/>
      <c r="B41" s="35"/>
      <c r="C41" s="1132" t="s">
        <v>543</v>
      </c>
      <c r="D41" s="1132"/>
      <c r="E41" s="1133"/>
      <c r="F41" s="36">
        <v>0.01</v>
      </c>
      <c r="G41" s="37">
        <v>0.02</v>
      </c>
      <c r="H41" s="37">
        <v>0.02</v>
      </c>
      <c r="I41" s="37">
        <v>0.02</v>
      </c>
      <c r="J41" s="38">
        <v>0.02</v>
      </c>
      <c r="K41" s="22"/>
      <c r="L41" s="22"/>
      <c r="M41" s="22"/>
      <c r="N41" s="22"/>
      <c r="O41" s="22"/>
      <c r="P41" s="22"/>
    </row>
    <row r="42" spans="1:16" ht="39" customHeight="1" x14ac:dyDescent="0.15">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545</v>
      </c>
      <c r="D43" s="1134"/>
      <c r="E43" s="1135"/>
      <c r="F43" s="41">
        <v>0.83</v>
      </c>
      <c r="G43" s="42">
        <v>0.06</v>
      </c>
      <c r="H43" s="42">
        <v>0.05</v>
      </c>
      <c r="I43" s="42">
        <v>0.03</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BQg0AqOe03aj0PTJrqovzJSoJNQlsCa9r+JBS5493sUIgci363J7Q5yo6W1B2PAuw5lagy1W5fqPt987OvhFA==" saltValue="pXA8ywubB8edGnkl9fpA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G63" sqref="G6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6402</v>
      </c>
      <c r="L45" s="58">
        <v>6539</v>
      </c>
      <c r="M45" s="58">
        <v>6624</v>
      </c>
      <c r="N45" s="58">
        <v>6350</v>
      </c>
      <c r="O45" s="59">
        <v>6066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v>30</v>
      </c>
      <c r="L47" s="62">
        <v>20</v>
      </c>
      <c r="M47" s="62">
        <v>10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2864</v>
      </c>
      <c r="L48" s="62">
        <v>2808</v>
      </c>
      <c r="M48" s="62">
        <v>2710</v>
      </c>
      <c r="N48" s="62">
        <v>2687</v>
      </c>
      <c r="O48" s="63">
        <v>2690</v>
      </c>
      <c r="P48" s="46"/>
      <c r="Q48" s="46"/>
      <c r="R48" s="46"/>
      <c r="S48" s="46"/>
      <c r="T48" s="46"/>
      <c r="U48" s="46"/>
    </row>
    <row r="49" spans="1:21" ht="30.75" customHeight="1" x14ac:dyDescent="0.15">
      <c r="A49" s="46"/>
      <c r="B49" s="1140"/>
      <c r="C49" s="1141"/>
      <c r="D49" s="60"/>
      <c r="E49" s="1146" t="s">
        <v>14</v>
      </c>
      <c r="F49" s="1146"/>
      <c r="G49" s="1146"/>
      <c r="H49" s="1146"/>
      <c r="I49" s="1146"/>
      <c r="J49" s="1147"/>
      <c r="K49" s="61">
        <v>915</v>
      </c>
      <c r="L49" s="62">
        <v>908</v>
      </c>
      <c r="M49" s="62">
        <v>872</v>
      </c>
      <c r="N49" s="62">
        <v>853</v>
      </c>
      <c r="O49" s="63">
        <v>852</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490</v>
      </c>
      <c r="L50" s="62" t="s">
        <v>490</v>
      </c>
      <c r="M50" s="62" t="s">
        <v>490</v>
      </c>
      <c r="N50" s="62" t="s">
        <v>490</v>
      </c>
      <c r="O50" s="63" t="s">
        <v>490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7380</v>
      </c>
      <c r="L52" s="62">
        <v>7287</v>
      </c>
      <c r="M52" s="62">
        <v>7229</v>
      </c>
      <c r="N52" s="62">
        <v>6861</v>
      </c>
      <c r="O52" s="63">
        <v>6720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2831</v>
      </c>
      <c r="L53" s="67">
        <v>2988</v>
      </c>
      <c r="M53" s="67">
        <v>2987</v>
      </c>
      <c r="N53" s="67">
        <v>3029</v>
      </c>
      <c r="O53" s="68">
        <v>2888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v>10</v>
      </c>
    </row>
    <row r="60" spans="1:21" ht="31.5" customHeight="1" thickBot="1" x14ac:dyDescent="0.2">
      <c r="B60" s="1158"/>
      <c r="C60" s="1159"/>
      <c r="D60" s="1166" t="s">
        <v>27</v>
      </c>
      <c r="E60" s="1167"/>
      <c r="F60" s="1167"/>
      <c r="G60" s="1167"/>
      <c r="H60" s="1167"/>
      <c r="I60" s="1167"/>
      <c r="J60" s="1168"/>
      <c r="K60" s="87"/>
      <c r="L60" s="88"/>
      <c r="M60" s="88"/>
      <c r="N60" s="88"/>
      <c r="O60" s="89">
        <v>10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MvwvclYYdP4K2h00Je6xru8E/MaEGu5gc4W4B+yuTdo6szY+Y/Mdb1jWxDzPuIHRMhlvXr2v8jA0VbKZDbpdg==" saltValue="4IXyzp8mfFn4xk3atVzc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1" sqref="M41:M4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42">
        <v>51998</v>
      </c>
      <c r="J41" s="343">
        <v>49041</v>
      </c>
      <c r="K41" s="343">
        <v>46256</v>
      </c>
      <c r="L41" s="343">
        <v>43018</v>
      </c>
      <c r="M41" s="344">
        <v>39127</v>
      </c>
    </row>
    <row r="42" spans="2:13" ht="27.75" customHeight="1" x14ac:dyDescent="0.15">
      <c r="B42" s="1171"/>
      <c r="C42" s="1172"/>
      <c r="D42" s="104"/>
      <c r="E42" s="1177" t="s">
        <v>32</v>
      </c>
      <c r="F42" s="1177"/>
      <c r="G42" s="1177"/>
      <c r="H42" s="1178"/>
      <c r="I42" s="345">
        <v>111</v>
      </c>
      <c r="J42" s="346" t="s">
        <v>490</v>
      </c>
      <c r="K42" s="346" t="s">
        <v>490</v>
      </c>
      <c r="L42" s="346" t="s">
        <v>490</v>
      </c>
      <c r="M42" s="347" t="s">
        <v>490</v>
      </c>
    </row>
    <row r="43" spans="2:13" ht="27.75" customHeight="1" x14ac:dyDescent="0.15">
      <c r="B43" s="1171"/>
      <c r="C43" s="1172"/>
      <c r="D43" s="104"/>
      <c r="E43" s="1177" t="s">
        <v>33</v>
      </c>
      <c r="F43" s="1177"/>
      <c r="G43" s="1177"/>
      <c r="H43" s="1178"/>
      <c r="I43" s="345">
        <v>38424</v>
      </c>
      <c r="J43" s="346">
        <v>38596</v>
      </c>
      <c r="K43" s="346">
        <v>37932</v>
      </c>
      <c r="L43" s="346">
        <v>36035</v>
      </c>
      <c r="M43" s="347">
        <v>33142</v>
      </c>
    </row>
    <row r="44" spans="2:13" ht="27.75" customHeight="1" x14ac:dyDescent="0.15">
      <c r="B44" s="1171"/>
      <c r="C44" s="1172"/>
      <c r="D44" s="104"/>
      <c r="E44" s="1177" t="s">
        <v>34</v>
      </c>
      <c r="F44" s="1177"/>
      <c r="G44" s="1177"/>
      <c r="H44" s="1178"/>
      <c r="I44" s="345">
        <v>11323</v>
      </c>
      <c r="J44" s="346">
        <v>10371</v>
      </c>
      <c r="K44" s="346">
        <v>9515</v>
      </c>
      <c r="L44" s="346">
        <v>9343</v>
      </c>
      <c r="M44" s="347">
        <v>9820</v>
      </c>
    </row>
    <row r="45" spans="2:13" ht="27.75" customHeight="1" x14ac:dyDescent="0.15">
      <c r="B45" s="1171"/>
      <c r="C45" s="1172"/>
      <c r="D45" s="104"/>
      <c r="E45" s="1177" t="s">
        <v>35</v>
      </c>
      <c r="F45" s="1177"/>
      <c r="G45" s="1177"/>
      <c r="H45" s="1178"/>
      <c r="I45" s="345">
        <v>6121</v>
      </c>
      <c r="J45" s="346">
        <v>6099</v>
      </c>
      <c r="K45" s="346">
        <v>5722</v>
      </c>
      <c r="L45" s="346">
        <v>5806</v>
      </c>
      <c r="M45" s="347">
        <v>5485</v>
      </c>
    </row>
    <row r="46" spans="2:13" ht="27.75" customHeight="1" x14ac:dyDescent="0.15">
      <c r="B46" s="1171"/>
      <c r="C46" s="1172"/>
      <c r="D46" s="105"/>
      <c r="E46" s="1177" t="s">
        <v>36</v>
      </c>
      <c r="F46" s="1177"/>
      <c r="G46" s="1177"/>
      <c r="H46" s="1178"/>
      <c r="I46" s="345" t="s">
        <v>490</v>
      </c>
      <c r="J46" s="346" t="s">
        <v>490</v>
      </c>
      <c r="K46" s="346" t="s">
        <v>490</v>
      </c>
      <c r="L46" s="346" t="s">
        <v>490</v>
      </c>
      <c r="M46" s="347" t="s">
        <v>490</v>
      </c>
    </row>
    <row r="47" spans="2:13" ht="27.75" customHeight="1" x14ac:dyDescent="0.15">
      <c r="B47" s="1171"/>
      <c r="C47" s="1172"/>
      <c r="D47" s="106"/>
      <c r="E47" s="1179" t="s">
        <v>37</v>
      </c>
      <c r="F47" s="1180"/>
      <c r="G47" s="1180"/>
      <c r="H47" s="1181"/>
      <c r="I47" s="345" t="s">
        <v>490</v>
      </c>
      <c r="J47" s="346" t="s">
        <v>490</v>
      </c>
      <c r="K47" s="346" t="s">
        <v>490</v>
      </c>
      <c r="L47" s="346" t="s">
        <v>490</v>
      </c>
      <c r="M47" s="347" t="s">
        <v>490</v>
      </c>
    </row>
    <row r="48" spans="2:13" ht="27.75" customHeight="1" x14ac:dyDescent="0.15">
      <c r="B48" s="1171"/>
      <c r="C48" s="1172"/>
      <c r="D48" s="104"/>
      <c r="E48" s="1177" t="s">
        <v>38</v>
      </c>
      <c r="F48" s="1177"/>
      <c r="G48" s="1177"/>
      <c r="H48" s="1178"/>
      <c r="I48" s="345" t="s">
        <v>490</v>
      </c>
      <c r="J48" s="346" t="s">
        <v>490</v>
      </c>
      <c r="K48" s="346" t="s">
        <v>490</v>
      </c>
      <c r="L48" s="346" t="s">
        <v>490</v>
      </c>
      <c r="M48" s="347" t="s">
        <v>490</v>
      </c>
    </row>
    <row r="49" spans="2:13" ht="27.75" customHeight="1" x14ac:dyDescent="0.15">
      <c r="B49" s="1173"/>
      <c r="C49" s="1174"/>
      <c r="D49" s="104"/>
      <c r="E49" s="1177" t="s">
        <v>39</v>
      </c>
      <c r="F49" s="1177"/>
      <c r="G49" s="1177"/>
      <c r="H49" s="1178"/>
      <c r="I49" s="345" t="s">
        <v>490</v>
      </c>
      <c r="J49" s="346" t="s">
        <v>490</v>
      </c>
      <c r="K49" s="346" t="s">
        <v>490</v>
      </c>
      <c r="L49" s="346" t="s">
        <v>490</v>
      </c>
      <c r="M49" s="347" t="s">
        <v>490</v>
      </c>
    </row>
    <row r="50" spans="2:13" ht="27.75" customHeight="1" x14ac:dyDescent="0.15">
      <c r="B50" s="1182" t="s">
        <v>40</v>
      </c>
      <c r="C50" s="1183"/>
      <c r="D50" s="107"/>
      <c r="E50" s="1177" t="s">
        <v>41</v>
      </c>
      <c r="F50" s="1177"/>
      <c r="G50" s="1177"/>
      <c r="H50" s="1178"/>
      <c r="I50" s="345">
        <v>18471</v>
      </c>
      <c r="J50" s="346">
        <v>18547</v>
      </c>
      <c r="K50" s="346">
        <v>19226</v>
      </c>
      <c r="L50" s="346">
        <v>20398</v>
      </c>
      <c r="M50" s="347">
        <v>20853</v>
      </c>
    </row>
    <row r="51" spans="2:13" ht="27.75" customHeight="1" x14ac:dyDescent="0.15">
      <c r="B51" s="1171"/>
      <c r="C51" s="1172"/>
      <c r="D51" s="104"/>
      <c r="E51" s="1177" t="s">
        <v>42</v>
      </c>
      <c r="F51" s="1177"/>
      <c r="G51" s="1177"/>
      <c r="H51" s="1178"/>
      <c r="I51" s="345">
        <v>886</v>
      </c>
      <c r="J51" s="346">
        <v>777</v>
      </c>
      <c r="K51" s="346">
        <v>664</v>
      </c>
      <c r="L51" s="346">
        <v>557</v>
      </c>
      <c r="M51" s="347">
        <v>456</v>
      </c>
    </row>
    <row r="52" spans="2:13" ht="27.75" customHeight="1" x14ac:dyDescent="0.15">
      <c r="B52" s="1173"/>
      <c r="C52" s="1174"/>
      <c r="D52" s="104"/>
      <c r="E52" s="1177" t="s">
        <v>43</v>
      </c>
      <c r="F52" s="1177"/>
      <c r="G52" s="1177"/>
      <c r="H52" s="1178"/>
      <c r="I52" s="345">
        <v>73488</v>
      </c>
      <c r="J52" s="346">
        <v>70516</v>
      </c>
      <c r="K52" s="346">
        <v>67569</v>
      </c>
      <c r="L52" s="346">
        <v>63968</v>
      </c>
      <c r="M52" s="347">
        <v>60566</v>
      </c>
    </row>
    <row r="53" spans="2:13" ht="27.75" customHeight="1" thickBot="1" x14ac:dyDescent="0.2">
      <c r="B53" s="1184" t="s">
        <v>19</v>
      </c>
      <c r="C53" s="1185"/>
      <c r="D53" s="108"/>
      <c r="E53" s="1186" t="s">
        <v>44</v>
      </c>
      <c r="F53" s="1186"/>
      <c r="G53" s="1186"/>
      <c r="H53" s="1187"/>
      <c r="I53" s="348">
        <v>15132</v>
      </c>
      <c r="J53" s="349">
        <v>14266</v>
      </c>
      <c r="K53" s="349">
        <v>11965</v>
      </c>
      <c r="L53" s="349">
        <v>9279</v>
      </c>
      <c r="M53" s="350">
        <v>5699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KSWqeqSlEmWK/CmodFO/hxw1C+tZ4HRYem4StdiblOMB6909L/BZF/2YBD4AGuK/SXGxhlBE+rifF7+Ka7X1Q==" saltValue="m6AftXqNs+dDS0zC4QsE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O62" sqref="O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120">
        <v>5594</v>
      </c>
      <c r="G55" s="120">
        <v>6038</v>
      </c>
      <c r="H55" s="121">
        <v>5867</v>
      </c>
    </row>
    <row r="56" spans="2:8" ht="52.5" customHeight="1" x14ac:dyDescent="0.15">
      <c r="B56" s="122"/>
      <c r="C56" s="1198" t="s">
        <v>47</v>
      </c>
      <c r="D56" s="1198"/>
      <c r="E56" s="1199"/>
      <c r="F56" s="123">
        <v>2174</v>
      </c>
      <c r="G56" s="123">
        <v>2911</v>
      </c>
      <c r="H56" s="124">
        <v>3435</v>
      </c>
    </row>
    <row r="57" spans="2:8" ht="53.25" customHeight="1" x14ac:dyDescent="0.15">
      <c r="B57" s="122"/>
      <c r="C57" s="1200" t="s">
        <v>48</v>
      </c>
      <c r="D57" s="1200"/>
      <c r="E57" s="1201"/>
      <c r="F57" s="125">
        <v>13370</v>
      </c>
      <c r="G57" s="125">
        <v>13371</v>
      </c>
      <c r="H57" s="126">
        <v>13459</v>
      </c>
    </row>
    <row r="58" spans="2:8" ht="45.75" customHeight="1" x14ac:dyDescent="0.15">
      <c r="B58" s="127"/>
      <c r="C58" s="1188" t="s">
        <v>568</v>
      </c>
      <c r="D58" s="1189"/>
      <c r="E58" s="1190"/>
      <c r="F58" s="128">
        <v>7353</v>
      </c>
      <c r="G58" s="128">
        <v>7179</v>
      </c>
      <c r="H58" s="129">
        <v>7147</v>
      </c>
    </row>
    <row r="59" spans="2:8" ht="45.75" customHeight="1" x14ac:dyDescent="0.15">
      <c r="B59" s="127"/>
      <c r="C59" s="1188" t="s">
        <v>569</v>
      </c>
      <c r="D59" s="1189"/>
      <c r="E59" s="1190"/>
      <c r="F59" s="128">
        <v>4029</v>
      </c>
      <c r="G59" s="128">
        <v>4182</v>
      </c>
      <c r="H59" s="129">
        <v>4274</v>
      </c>
    </row>
    <row r="60" spans="2:8" ht="45.75" customHeight="1" x14ac:dyDescent="0.15">
      <c r="B60" s="127"/>
      <c r="C60" s="1188" t="s">
        <v>570</v>
      </c>
      <c r="D60" s="1189"/>
      <c r="E60" s="1190"/>
      <c r="F60" s="128">
        <v>1182</v>
      </c>
      <c r="G60" s="128">
        <v>1171</v>
      </c>
      <c r="H60" s="129">
        <v>1171</v>
      </c>
    </row>
    <row r="61" spans="2:8" ht="45.75" customHeight="1" x14ac:dyDescent="0.15">
      <c r="B61" s="127"/>
      <c r="C61" s="1188" t="s">
        <v>571</v>
      </c>
      <c r="D61" s="1189"/>
      <c r="E61" s="1190"/>
      <c r="F61" s="128">
        <v>492</v>
      </c>
      <c r="G61" s="128">
        <v>493</v>
      </c>
      <c r="H61" s="129">
        <v>493</v>
      </c>
    </row>
    <row r="62" spans="2:8" ht="45.75" customHeight="1" thickBot="1" x14ac:dyDescent="0.2">
      <c r="B62" s="130"/>
      <c r="C62" s="1191" t="s">
        <v>572</v>
      </c>
      <c r="D62" s="1192"/>
      <c r="E62" s="1193"/>
      <c r="F62" s="131">
        <v>59</v>
      </c>
      <c r="G62" s="131">
        <v>81</v>
      </c>
      <c r="H62" s="132">
        <v>115</v>
      </c>
    </row>
    <row r="63" spans="2:8" ht="52.5" customHeight="1" thickBot="1" x14ac:dyDescent="0.2">
      <c r="B63" s="133"/>
      <c r="C63" s="1194" t="s">
        <v>49</v>
      </c>
      <c r="D63" s="1194"/>
      <c r="E63" s="1195"/>
      <c r="F63" s="134">
        <v>21138</v>
      </c>
      <c r="G63" s="134">
        <v>22321</v>
      </c>
      <c r="H63" s="135">
        <v>22761</v>
      </c>
    </row>
    <row r="64" spans="2:8" x14ac:dyDescent="0.15"/>
  </sheetData>
  <sheetProtection algorithmName="SHA-512" hashValue="9UQtVk2ab+3O0JcANlTJL0bcw7px/fF3ccmjdPfPp2nYA9rbmtNnzZUWH890HdU1sN6/pmLDMLjO44uVDHzFNw==" saltValue="85p0nfOtichu/4VZI5EL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72693</v>
      </c>
      <c r="E3" s="154"/>
      <c r="F3" s="155">
        <v>45588</v>
      </c>
      <c r="G3" s="156"/>
      <c r="H3" s="157"/>
    </row>
    <row r="4" spans="1:8" x14ac:dyDescent="0.15">
      <c r="A4" s="158"/>
      <c r="B4" s="159"/>
      <c r="C4" s="160"/>
      <c r="D4" s="161">
        <v>51951</v>
      </c>
      <c r="E4" s="162"/>
      <c r="F4" s="163">
        <v>24150</v>
      </c>
      <c r="G4" s="164"/>
      <c r="H4" s="165"/>
    </row>
    <row r="5" spans="1:8" x14ac:dyDescent="0.15">
      <c r="A5" s="146" t="s">
        <v>523</v>
      </c>
      <c r="B5" s="151"/>
      <c r="C5" s="152"/>
      <c r="D5" s="153">
        <v>70363</v>
      </c>
      <c r="E5" s="154"/>
      <c r="F5" s="155">
        <v>45483</v>
      </c>
      <c r="G5" s="156"/>
      <c r="H5" s="157"/>
    </row>
    <row r="6" spans="1:8" x14ac:dyDescent="0.15">
      <c r="A6" s="158"/>
      <c r="B6" s="159"/>
      <c r="C6" s="160"/>
      <c r="D6" s="161">
        <v>39969</v>
      </c>
      <c r="E6" s="162"/>
      <c r="F6" s="163">
        <v>24241</v>
      </c>
      <c r="G6" s="164"/>
      <c r="H6" s="165"/>
    </row>
    <row r="7" spans="1:8" x14ac:dyDescent="0.15">
      <c r="A7" s="146" t="s">
        <v>524</v>
      </c>
      <c r="B7" s="151"/>
      <c r="C7" s="152"/>
      <c r="D7" s="153">
        <v>65971</v>
      </c>
      <c r="E7" s="154"/>
      <c r="F7" s="155">
        <v>45945</v>
      </c>
      <c r="G7" s="156"/>
      <c r="H7" s="157"/>
    </row>
    <row r="8" spans="1:8" x14ac:dyDescent="0.15">
      <c r="A8" s="158"/>
      <c r="B8" s="159"/>
      <c r="C8" s="160"/>
      <c r="D8" s="161">
        <v>45156</v>
      </c>
      <c r="E8" s="162"/>
      <c r="F8" s="163">
        <v>25180</v>
      </c>
      <c r="G8" s="164"/>
      <c r="H8" s="165"/>
    </row>
    <row r="9" spans="1:8" x14ac:dyDescent="0.15">
      <c r="A9" s="146" t="s">
        <v>525</v>
      </c>
      <c r="B9" s="151"/>
      <c r="C9" s="152"/>
      <c r="D9" s="153">
        <v>58288</v>
      </c>
      <c r="E9" s="154"/>
      <c r="F9" s="155">
        <v>44475</v>
      </c>
      <c r="G9" s="156"/>
      <c r="H9" s="157"/>
    </row>
    <row r="10" spans="1:8" x14ac:dyDescent="0.15">
      <c r="A10" s="158"/>
      <c r="B10" s="159"/>
      <c r="C10" s="160"/>
      <c r="D10" s="161">
        <v>36530</v>
      </c>
      <c r="E10" s="162"/>
      <c r="F10" s="163">
        <v>24780</v>
      </c>
      <c r="G10" s="164"/>
      <c r="H10" s="165"/>
    </row>
    <row r="11" spans="1:8" x14ac:dyDescent="0.15">
      <c r="A11" s="146" t="s">
        <v>526</v>
      </c>
      <c r="B11" s="151"/>
      <c r="C11" s="152"/>
      <c r="D11" s="153">
        <v>55143</v>
      </c>
      <c r="E11" s="154"/>
      <c r="F11" s="155">
        <v>45982</v>
      </c>
      <c r="G11" s="156"/>
      <c r="H11" s="157"/>
    </row>
    <row r="12" spans="1:8" x14ac:dyDescent="0.15">
      <c r="A12" s="158"/>
      <c r="B12" s="159"/>
      <c r="C12" s="166"/>
      <c r="D12" s="161">
        <v>33542</v>
      </c>
      <c r="E12" s="162"/>
      <c r="F12" s="163">
        <v>25583</v>
      </c>
      <c r="G12" s="164"/>
      <c r="H12" s="165"/>
    </row>
    <row r="13" spans="1:8" x14ac:dyDescent="0.15">
      <c r="A13" s="146"/>
      <c r="B13" s="151"/>
      <c r="C13" s="152"/>
      <c r="D13" s="153">
        <v>64492</v>
      </c>
      <c r="E13" s="154"/>
      <c r="F13" s="155">
        <v>45495</v>
      </c>
      <c r="G13" s="167"/>
      <c r="H13" s="157"/>
    </row>
    <row r="14" spans="1:8" x14ac:dyDescent="0.15">
      <c r="A14" s="158"/>
      <c r="B14" s="159"/>
      <c r="C14" s="160"/>
      <c r="D14" s="161">
        <v>41430</v>
      </c>
      <c r="E14" s="162"/>
      <c r="F14" s="163">
        <v>24787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4.5999999999999996</v>
      </c>
      <c r="C19" s="168">
        <f>ROUND(VALUE(SUBSTITUTE(実質収支比率等に係る経年分析!G$48,"▲","-")),2)</f>
        <v>4.3600000000000003</v>
      </c>
      <c r="D19" s="168">
        <f>ROUND(VALUE(SUBSTITUTE(実質収支比率等に係る経年分析!H$48,"▲","-")),2)</f>
        <v>5.98</v>
      </c>
      <c r="E19" s="168">
        <f>ROUND(VALUE(SUBSTITUTE(実質収支比率等に係る経年分析!I$48,"▲","-")),2)</f>
        <v>3.84</v>
      </c>
      <c r="F19" s="168">
        <f>ROUND(VALUE(SUBSTITUTE(実質収支比率等に係る経年分析!J$48,"▲","-")),2)</f>
        <v>4.24</v>
      </c>
    </row>
    <row r="20" spans="1:11" x14ac:dyDescent="0.15">
      <c r="A20" s="168" t="s">
        <v>53</v>
      </c>
      <c r="B20" s="168">
        <f>ROUND(VALUE(SUBSTITUTE(実質収支比率等に係る経年分析!F$47,"▲","-")),2)</f>
        <v>18.16</v>
      </c>
      <c r="C20" s="168">
        <f>ROUND(VALUE(SUBSTITUTE(実質収支比率等に係る経年分析!G$47,"▲","-")),2)</f>
        <v>19.22</v>
      </c>
      <c r="D20" s="168">
        <f>ROUND(VALUE(SUBSTITUTE(実質収支比率等に係る経年分析!H$47,"▲","-")),2)</f>
        <v>19.72</v>
      </c>
      <c r="E20" s="168">
        <f>ROUND(VALUE(SUBSTITUTE(実質収支比率等に係る経年分析!I$47,"▲","-")),2)</f>
        <v>21.96</v>
      </c>
      <c r="F20" s="168">
        <f>ROUND(VALUE(SUBSTITUTE(実質収支比率等に係る経年分析!J$47,"▲","-")),2)</f>
        <v>21.32</v>
      </c>
    </row>
    <row r="21" spans="1:11" x14ac:dyDescent="0.15">
      <c r="A21" s="168" t="s">
        <v>54</v>
      </c>
      <c r="B21" s="168">
        <f>IF(ISNUMBER(VALUE(SUBSTITUTE(実質収支比率等に係る経年分析!F$49,"▲","-"))),ROUND(VALUE(SUBSTITUTE(実質収支比率等に係る経年分析!F$49,"▲","-")),2),NA())</f>
        <v>0.61</v>
      </c>
      <c r="C21" s="168">
        <f>IF(ISNUMBER(VALUE(SUBSTITUTE(実質収支比率等に係る経年分析!G$49,"▲","-"))),ROUND(VALUE(SUBSTITUTE(実質収支比率等に係る経年分析!G$49,"▲","-")),2),NA())</f>
        <v>1.01</v>
      </c>
      <c r="D21" s="168">
        <f>IF(ISNUMBER(VALUE(SUBSTITUTE(実質収支比率等に係る経年分析!H$49,"▲","-"))),ROUND(VALUE(SUBSTITUTE(実質収支比率等に係る経年分析!H$49,"▲","-")),2),NA())</f>
        <v>2.64</v>
      </c>
      <c r="E21" s="168">
        <f>IF(ISNUMBER(VALUE(SUBSTITUTE(実質収支比率等に係る経年分析!I$49,"▲","-"))),ROUND(VALUE(SUBSTITUTE(実質収支比率等に係る経年分析!I$49,"▲","-")),2),NA())</f>
        <v>-0.71</v>
      </c>
      <c r="F21" s="168">
        <f>IF(ISNUMBER(VALUE(SUBSTITUTE(実質収支比率等に係る経年分析!J$49,"▲","-"))),ROUND(VALUE(SUBSTITUTE(実質収支比率等に係る経年分析!J$49,"▲","-")),2),NA())</f>
        <v>-0.13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国民健康保険事業特別会計（直診勘定）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15">
      <c r="A31" s="169" t="str">
        <f>IF(連結実質赤字比率に係る赤字・黒字の構成分析!C$39="",NA(),連結実質赤字比率に係る赤字・黒字の構成分析!C$39)</f>
        <v>診療所事業特別会計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0.14000000000000001</v>
      </c>
    </row>
    <row r="32" spans="1:11" x14ac:dyDescent="0.15">
      <c r="A32" s="169" t="str">
        <f>IF(連結実質赤字比率に係る赤字・黒字の構成分析!C$38="",NA(),連結実質赤字比率に係る赤字・黒字の構成分析!C$38)</f>
        <v>国民健康保険事業特別会計（事業勘定）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0.33</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1.76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4.49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5.88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4.08</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5.55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6.87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7.36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8.0500000000000007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8.35</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12.05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11.11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7380</v>
      </c>
      <c r="E42" s="170"/>
      <c r="F42" s="170"/>
      <c r="G42" s="170">
        <f>'実質公債費比率（分子）の構造'!L$52</f>
        <v>7287</v>
      </c>
      <c r="H42" s="170"/>
      <c r="I42" s="170"/>
      <c r="J42" s="170">
        <f>'実質公債費比率（分子）の構造'!M$52</f>
        <v>7229</v>
      </c>
      <c r="K42" s="170"/>
      <c r="L42" s="170"/>
      <c r="M42" s="170">
        <f>'実質公債費比率（分子）の構造'!N$52</f>
        <v>6861</v>
      </c>
      <c r="N42" s="170"/>
      <c r="O42" s="170"/>
      <c r="P42" s="170">
        <f>'実質公債費比率（分子）の構造'!O$52</f>
        <v>6720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915</v>
      </c>
      <c r="C45" s="170"/>
      <c r="D45" s="170"/>
      <c r="E45" s="170">
        <f>'実質公債費比率（分子）の構造'!L$49</f>
        <v>908</v>
      </c>
      <c r="F45" s="170"/>
      <c r="G45" s="170"/>
      <c r="H45" s="170">
        <f>'実質公債費比率（分子）の構造'!M$49</f>
        <v>872</v>
      </c>
      <c r="I45" s="170"/>
      <c r="J45" s="170"/>
      <c r="K45" s="170">
        <f>'実質公債費比率（分子）の構造'!N$49</f>
        <v>853</v>
      </c>
      <c r="L45" s="170"/>
      <c r="M45" s="170"/>
      <c r="N45" s="170">
        <f>'実質公債費比率（分子）の構造'!O$49</f>
        <v>852</v>
      </c>
      <c r="O45" s="170"/>
      <c r="P45" s="170"/>
    </row>
    <row r="46" spans="1:16" x14ac:dyDescent="0.15">
      <c r="A46" s="170" t="s">
        <v>64</v>
      </c>
      <c r="B46" s="170">
        <f>'実質公債費比率（分子）の構造'!K$48</f>
        <v>2864</v>
      </c>
      <c r="C46" s="170"/>
      <c r="D46" s="170"/>
      <c r="E46" s="170">
        <f>'実質公債費比率（分子）の構造'!L$48</f>
        <v>2808</v>
      </c>
      <c r="F46" s="170"/>
      <c r="G46" s="170"/>
      <c r="H46" s="170">
        <f>'実質公債費比率（分子）の構造'!M$48</f>
        <v>2710</v>
      </c>
      <c r="I46" s="170"/>
      <c r="J46" s="170"/>
      <c r="K46" s="170">
        <f>'実質公債費比率（分子）の構造'!N$48</f>
        <v>2687</v>
      </c>
      <c r="L46" s="170"/>
      <c r="M46" s="170"/>
      <c r="N46" s="170">
        <f>'実質公債費比率（分子）の構造'!O$48</f>
        <v>2690</v>
      </c>
      <c r="O46" s="170"/>
      <c r="P46" s="170"/>
    </row>
    <row r="47" spans="1:16" x14ac:dyDescent="0.15">
      <c r="A47" s="170" t="s">
        <v>12</v>
      </c>
      <c r="B47" s="170">
        <f>'実質公債費比率（分子）の構造'!K$47</f>
        <v>30</v>
      </c>
      <c r="C47" s="170"/>
      <c r="D47" s="170"/>
      <c r="E47" s="170">
        <f>'実質公債費比率（分子）の構造'!L$47</f>
        <v>20</v>
      </c>
      <c r="F47" s="170"/>
      <c r="G47" s="170"/>
      <c r="H47" s="170">
        <f>'実質公債費比率（分子）の構造'!M$47</f>
        <v>10</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6402</v>
      </c>
      <c r="C49" s="170"/>
      <c r="D49" s="170"/>
      <c r="E49" s="170">
        <f>'実質公債費比率（分子）の構造'!L$45</f>
        <v>6539</v>
      </c>
      <c r="F49" s="170"/>
      <c r="G49" s="170"/>
      <c r="H49" s="170">
        <f>'実質公債費比率（分子）の構造'!M$45</f>
        <v>6624</v>
      </c>
      <c r="I49" s="170"/>
      <c r="J49" s="170"/>
      <c r="K49" s="170">
        <f>'実質公債費比率（分子）の構造'!N$45</f>
        <v>6350</v>
      </c>
      <c r="L49" s="170"/>
      <c r="M49" s="170"/>
      <c r="N49" s="170">
        <f>'実質公債費比率（分子）の構造'!O$45</f>
        <v>6066</v>
      </c>
      <c r="O49" s="170"/>
      <c r="P49" s="170"/>
    </row>
    <row r="50" spans="1:16" x14ac:dyDescent="0.15">
      <c r="A50" s="170" t="s">
        <v>67</v>
      </c>
      <c r="B50" s="170" t="e">
        <f>NA()</f>
        <v>#N/A</v>
      </c>
      <c r="C50" s="170">
        <f>IF(ISNUMBER('実質公債費比率（分子）の構造'!K$53),'実質公債費比率（分子）の構造'!K$53,NA())</f>
        <v>2831</v>
      </c>
      <c r="D50" s="170" t="e">
        <f>NA()</f>
        <v>#N/A</v>
      </c>
      <c r="E50" s="170" t="e">
        <f>NA()</f>
        <v>#N/A</v>
      </c>
      <c r="F50" s="170">
        <f>IF(ISNUMBER('実質公債費比率（分子）の構造'!L$53),'実質公債費比率（分子）の構造'!L$53,NA())</f>
        <v>2988</v>
      </c>
      <c r="G50" s="170" t="e">
        <f>NA()</f>
        <v>#N/A</v>
      </c>
      <c r="H50" s="170" t="e">
        <f>NA()</f>
        <v>#N/A</v>
      </c>
      <c r="I50" s="170">
        <f>IF(ISNUMBER('実質公債費比率（分子）の構造'!M$53),'実質公債費比率（分子）の構造'!M$53,NA())</f>
        <v>2987</v>
      </c>
      <c r="J50" s="170" t="e">
        <f>NA()</f>
        <v>#N/A</v>
      </c>
      <c r="K50" s="170" t="e">
        <f>NA()</f>
        <v>#N/A</v>
      </c>
      <c r="L50" s="170">
        <f>IF(ISNUMBER('実質公債費比率（分子）の構造'!N$53),'実質公債費比率（分子）の構造'!N$53,NA())</f>
        <v>3029</v>
      </c>
      <c r="M50" s="170" t="e">
        <f>NA()</f>
        <v>#N/A</v>
      </c>
      <c r="N50" s="170" t="e">
        <f>NA()</f>
        <v>#N/A</v>
      </c>
      <c r="O50" s="170">
        <f>IF(ISNUMBER('実質公債費比率（分子）の構造'!O$53),'実質公債費比率（分子）の構造'!O$53,NA())</f>
        <v>2888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73488</v>
      </c>
      <c r="E56" s="169"/>
      <c r="F56" s="169"/>
      <c r="G56" s="169">
        <f>'将来負担比率（分子）の構造'!J$52</f>
        <v>70516</v>
      </c>
      <c r="H56" s="169"/>
      <c r="I56" s="169"/>
      <c r="J56" s="169">
        <f>'将来負担比率（分子）の構造'!K$52</f>
        <v>67569</v>
      </c>
      <c r="K56" s="169"/>
      <c r="L56" s="169"/>
      <c r="M56" s="169">
        <f>'将来負担比率（分子）の構造'!L$52</f>
        <v>63968</v>
      </c>
      <c r="N56" s="169"/>
      <c r="O56" s="169"/>
      <c r="P56" s="169">
        <f>'将来負担比率（分子）の構造'!M$52</f>
        <v>60566</v>
      </c>
    </row>
    <row r="57" spans="1:16" x14ac:dyDescent="0.15">
      <c r="A57" s="169" t="s">
        <v>42</v>
      </c>
      <c r="B57" s="169"/>
      <c r="C57" s="169"/>
      <c r="D57" s="169">
        <f>'将来負担比率（分子）の構造'!I$51</f>
        <v>886</v>
      </c>
      <c r="E57" s="169"/>
      <c r="F57" s="169"/>
      <c r="G57" s="169">
        <f>'将来負担比率（分子）の構造'!J$51</f>
        <v>777</v>
      </c>
      <c r="H57" s="169"/>
      <c r="I57" s="169"/>
      <c r="J57" s="169">
        <f>'将来負担比率（分子）の構造'!K$51</f>
        <v>664</v>
      </c>
      <c r="K57" s="169"/>
      <c r="L57" s="169"/>
      <c r="M57" s="169">
        <f>'将来負担比率（分子）の構造'!L$51</f>
        <v>557</v>
      </c>
      <c r="N57" s="169"/>
      <c r="O57" s="169"/>
      <c r="P57" s="169">
        <f>'将来負担比率（分子）の構造'!M$51</f>
        <v>456</v>
      </c>
    </row>
    <row r="58" spans="1:16" x14ac:dyDescent="0.15">
      <c r="A58" s="169" t="s">
        <v>41</v>
      </c>
      <c r="B58" s="169"/>
      <c r="C58" s="169"/>
      <c r="D58" s="169">
        <f>'将来負担比率（分子）の構造'!I$50</f>
        <v>18471</v>
      </c>
      <c r="E58" s="169"/>
      <c r="F58" s="169"/>
      <c r="G58" s="169">
        <f>'将来負担比率（分子）の構造'!J$50</f>
        <v>18547</v>
      </c>
      <c r="H58" s="169"/>
      <c r="I58" s="169"/>
      <c r="J58" s="169">
        <f>'将来負担比率（分子）の構造'!K$50</f>
        <v>19226</v>
      </c>
      <c r="K58" s="169"/>
      <c r="L58" s="169"/>
      <c r="M58" s="169">
        <f>'将来負担比率（分子）の構造'!L$50</f>
        <v>20398</v>
      </c>
      <c r="N58" s="169"/>
      <c r="O58" s="169"/>
      <c r="P58" s="169">
        <f>'将来負担比率（分子）の構造'!M$50</f>
        <v>20853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6121</v>
      </c>
      <c r="C62" s="169"/>
      <c r="D62" s="169"/>
      <c r="E62" s="169">
        <f>'将来負担比率（分子）の構造'!J$45</f>
        <v>6099</v>
      </c>
      <c r="F62" s="169"/>
      <c r="G62" s="169"/>
      <c r="H62" s="169">
        <f>'将来負担比率（分子）の構造'!K$45</f>
        <v>5722</v>
      </c>
      <c r="I62" s="169"/>
      <c r="J62" s="169"/>
      <c r="K62" s="169">
        <f>'将来負担比率（分子）の構造'!L$45</f>
        <v>5806</v>
      </c>
      <c r="L62" s="169"/>
      <c r="M62" s="169"/>
      <c r="N62" s="169">
        <f>'将来負担比率（分子）の構造'!M$45</f>
        <v>5485</v>
      </c>
      <c r="O62" s="169"/>
      <c r="P62" s="169"/>
    </row>
    <row r="63" spans="1:16" x14ac:dyDescent="0.15">
      <c r="A63" s="169" t="s">
        <v>34</v>
      </c>
      <c r="B63" s="169">
        <f>'将来負担比率（分子）の構造'!I$44</f>
        <v>11323</v>
      </c>
      <c r="C63" s="169"/>
      <c r="D63" s="169"/>
      <c r="E63" s="169">
        <f>'将来負担比率（分子）の構造'!J$44</f>
        <v>10371</v>
      </c>
      <c r="F63" s="169"/>
      <c r="G63" s="169"/>
      <c r="H63" s="169">
        <f>'将来負担比率（分子）の構造'!K$44</f>
        <v>9515</v>
      </c>
      <c r="I63" s="169"/>
      <c r="J63" s="169"/>
      <c r="K63" s="169">
        <f>'将来負担比率（分子）の構造'!L$44</f>
        <v>9343</v>
      </c>
      <c r="L63" s="169"/>
      <c r="M63" s="169"/>
      <c r="N63" s="169">
        <f>'将来負担比率（分子）の構造'!M$44</f>
        <v>9820</v>
      </c>
      <c r="O63" s="169"/>
      <c r="P63" s="169"/>
    </row>
    <row r="64" spans="1:16" x14ac:dyDescent="0.15">
      <c r="A64" s="169" t="s">
        <v>33</v>
      </c>
      <c r="B64" s="169">
        <f>'将来負担比率（分子）の構造'!I$43</f>
        <v>38424</v>
      </c>
      <c r="C64" s="169"/>
      <c r="D64" s="169"/>
      <c r="E64" s="169">
        <f>'将来負担比率（分子）の構造'!J$43</f>
        <v>38596</v>
      </c>
      <c r="F64" s="169"/>
      <c r="G64" s="169"/>
      <c r="H64" s="169">
        <f>'将来負担比率（分子）の構造'!K$43</f>
        <v>37932</v>
      </c>
      <c r="I64" s="169"/>
      <c r="J64" s="169"/>
      <c r="K64" s="169">
        <f>'将来負担比率（分子）の構造'!L$43</f>
        <v>36035</v>
      </c>
      <c r="L64" s="169"/>
      <c r="M64" s="169"/>
      <c r="N64" s="169">
        <f>'将来負担比率（分子）の構造'!M$43</f>
        <v>33142</v>
      </c>
      <c r="O64" s="169"/>
      <c r="P64" s="169"/>
    </row>
    <row r="65" spans="1:16" x14ac:dyDescent="0.15">
      <c r="A65" s="169" t="s">
        <v>32</v>
      </c>
      <c r="B65" s="169">
        <f>'将来負担比率（分子）の構造'!I$42</f>
        <v>111</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51998</v>
      </c>
      <c r="C66" s="169"/>
      <c r="D66" s="169"/>
      <c r="E66" s="169">
        <f>'将来負担比率（分子）の構造'!J$41</f>
        <v>49041</v>
      </c>
      <c r="F66" s="169"/>
      <c r="G66" s="169"/>
      <c r="H66" s="169">
        <f>'将来負担比率（分子）の構造'!K$41</f>
        <v>46256</v>
      </c>
      <c r="I66" s="169"/>
      <c r="J66" s="169"/>
      <c r="K66" s="169">
        <f>'将来負担比率（分子）の構造'!L$41</f>
        <v>43018</v>
      </c>
      <c r="L66" s="169"/>
      <c r="M66" s="169"/>
      <c r="N66" s="169">
        <f>'将来負担比率（分子）の構造'!M$41</f>
        <v>39127</v>
      </c>
      <c r="O66" s="169"/>
      <c r="P66" s="169"/>
    </row>
    <row r="67" spans="1:16" x14ac:dyDescent="0.15">
      <c r="A67" s="169" t="s">
        <v>71</v>
      </c>
      <c r="B67" s="169" t="e">
        <f>NA()</f>
        <v>#N/A</v>
      </c>
      <c r="C67" s="169">
        <f>IF(ISNUMBER('将来負担比率（分子）の構造'!I$53), IF('将来負担比率（分子）の構造'!I$53 &lt; 0, 0, '将来負担比率（分子）の構造'!I$53), NA())</f>
        <v>15132</v>
      </c>
      <c r="D67" s="169" t="e">
        <f>NA()</f>
        <v>#N/A</v>
      </c>
      <c r="E67" s="169" t="e">
        <f>NA()</f>
        <v>#N/A</v>
      </c>
      <c r="F67" s="169">
        <f>IF(ISNUMBER('将来負担比率（分子）の構造'!J$53), IF('将来負担比率（分子）の構造'!J$53 &lt; 0, 0, '将来負担比率（分子）の構造'!J$53), NA())</f>
        <v>14266</v>
      </c>
      <c r="G67" s="169" t="e">
        <f>NA()</f>
        <v>#N/A</v>
      </c>
      <c r="H67" s="169" t="e">
        <f>NA()</f>
        <v>#N/A</v>
      </c>
      <c r="I67" s="169">
        <f>IF(ISNUMBER('将来負担比率（分子）の構造'!K$53), IF('将来負担比率（分子）の構造'!K$53 &lt; 0, 0, '将来負担比率（分子）の構造'!K$53), NA())</f>
        <v>11965</v>
      </c>
      <c r="J67" s="169" t="e">
        <f>NA()</f>
        <v>#N/A</v>
      </c>
      <c r="K67" s="169" t="e">
        <f>NA()</f>
        <v>#N/A</v>
      </c>
      <c r="L67" s="169">
        <f>IF(ISNUMBER('将来負担比率（分子）の構造'!L$53), IF('将来負担比率（分子）の構造'!L$53 &lt; 0, 0, '将来負担比率（分子）の構造'!L$53), NA())</f>
        <v>9279</v>
      </c>
      <c r="M67" s="169" t="e">
        <f>NA()</f>
        <v>#N/A</v>
      </c>
      <c r="N67" s="169" t="e">
        <f>NA()</f>
        <v>#N/A</v>
      </c>
      <c r="O67" s="169">
        <f>IF(ISNUMBER('将来負担比率（分子）の構造'!M$53), IF('将来負担比率（分子）の構造'!M$53 &lt; 0, 0, '将来負担比率（分子）の構造'!M$53), NA())</f>
        <v>5699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5594</v>
      </c>
      <c r="C72" s="173">
        <f>基金残高に係る経年分析!G55</f>
        <v>6038</v>
      </c>
      <c r="D72" s="173">
        <f>基金残高に係る経年分析!H55</f>
        <v>5867</v>
      </c>
    </row>
    <row r="73" spans="1:16" x14ac:dyDescent="0.15">
      <c r="A73" s="172" t="s">
        <v>74</v>
      </c>
      <c r="B73" s="173">
        <f>基金残高に係る経年分析!F56</f>
        <v>2174</v>
      </c>
      <c r="C73" s="173">
        <f>基金残高に係る経年分析!G56</f>
        <v>2911</v>
      </c>
      <c r="D73" s="173">
        <f>基金残高に係る経年分析!H56</f>
        <v>3435</v>
      </c>
    </row>
    <row r="74" spans="1:16" x14ac:dyDescent="0.15">
      <c r="A74" s="172" t="s">
        <v>75</v>
      </c>
      <c r="B74" s="173">
        <f>基金残高に係る経年分析!F57</f>
        <v>13370</v>
      </c>
      <c r="C74" s="173">
        <f>基金残高に係る経年分析!G57</f>
        <v>13371</v>
      </c>
      <c r="D74" s="173">
        <f>基金残高に係る経年分析!H57</f>
        <v>13459</v>
      </c>
    </row>
  </sheetData>
  <sheetProtection algorithmName="SHA-512" hashValue="z8Q+lyA76TidZZqPSaTsxT1SgVi+uokoNkNRx6cinRoeMr9imFNcSL5XavKqCCVweYhwRMW06szwzObiqwgC0Q==" saltValue="TTOY+oItDcvXv732auME9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9989708</v>
      </c>
      <c r="S5" s="600"/>
      <c r="T5" s="600"/>
      <c r="U5" s="600"/>
      <c r="V5" s="600"/>
      <c r="W5" s="600"/>
      <c r="X5" s="600"/>
      <c r="Y5" s="601"/>
      <c r="Z5" s="602">
        <v>20.2</v>
      </c>
      <c r="AA5" s="602"/>
      <c r="AB5" s="602"/>
      <c r="AC5" s="602"/>
      <c r="AD5" s="603">
        <v>9989469</v>
      </c>
      <c r="AE5" s="603"/>
      <c r="AF5" s="603"/>
      <c r="AG5" s="603"/>
      <c r="AH5" s="603"/>
      <c r="AI5" s="603"/>
      <c r="AJ5" s="603"/>
      <c r="AK5" s="603"/>
      <c r="AL5" s="604">
        <v>35.6</v>
      </c>
      <c r="AM5" s="605"/>
      <c r="AN5" s="605"/>
      <c r="AO5" s="606"/>
      <c r="AP5" s="596" t="s">
        <v>216</v>
      </c>
      <c r="AQ5" s="597"/>
      <c r="AR5" s="597"/>
      <c r="AS5" s="597"/>
      <c r="AT5" s="597"/>
      <c r="AU5" s="597"/>
      <c r="AV5" s="597"/>
      <c r="AW5" s="597"/>
      <c r="AX5" s="597"/>
      <c r="AY5" s="597"/>
      <c r="AZ5" s="597"/>
      <c r="BA5" s="597"/>
      <c r="BB5" s="597"/>
      <c r="BC5" s="597"/>
      <c r="BD5" s="597"/>
      <c r="BE5" s="597"/>
      <c r="BF5" s="598"/>
      <c r="BG5" s="610">
        <v>9892833</v>
      </c>
      <c r="BH5" s="611"/>
      <c r="BI5" s="611"/>
      <c r="BJ5" s="611"/>
      <c r="BK5" s="611"/>
      <c r="BL5" s="611"/>
      <c r="BM5" s="611"/>
      <c r="BN5" s="612"/>
      <c r="BO5" s="613">
        <v>99</v>
      </c>
      <c r="BP5" s="613"/>
      <c r="BQ5" s="613"/>
      <c r="BR5" s="613"/>
      <c r="BS5" s="614">
        <v>506861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436837</v>
      </c>
      <c r="S6" s="611"/>
      <c r="T6" s="611"/>
      <c r="U6" s="611"/>
      <c r="V6" s="611"/>
      <c r="W6" s="611"/>
      <c r="X6" s="611"/>
      <c r="Y6" s="612"/>
      <c r="Z6" s="613">
        <v>0.9</v>
      </c>
      <c r="AA6" s="613"/>
      <c r="AB6" s="613"/>
      <c r="AC6" s="613"/>
      <c r="AD6" s="614">
        <v>436837</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9892833</v>
      </c>
      <c r="BH6" s="611"/>
      <c r="BI6" s="611"/>
      <c r="BJ6" s="611"/>
      <c r="BK6" s="611"/>
      <c r="BL6" s="611"/>
      <c r="BM6" s="611"/>
      <c r="BN6" s="612"/>
      <c r="BO6" s="613">
        <v>99</v>
      </c>
      <c r="BP6" s="613"/>
      <c r="BQ6" s="613"/>
      <c r="BR6" s="613"/>
      <c r="BS6" s="614">
        <v>506861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253198</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253198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4720</v>
      </c>
      <c r="S7" s="611"/>
      <c r="T7" s="611"/>
      <c r="U7" s="611"/>
      <c r="V7" s="611"/>
      <c r="W7" s="611"/>
      <c r="X7" s="611"/>
      <c r="Y7" s="612"/>
      <c r="Z7" s="613">
        <v>0</v>
      </c>
      <c r="AA7" s="613"/>
      <c r="AB7" s="613"/>
      <c r="AC7" s="613"/>
      <c r="AD7" s="614">
        <v>4720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4034462</v>
      </c>
      <c r="BH7" s="611"/>
      <c r="BI7" s="611"/>
      <c r="BJ7" s="611"/>
      <c r="BK7" s="611"/>
      <c r="BL7" s="611"/>
      <c r="BM7" s="611"/>
      <c r="BN7" s="612"/>
      <c r="BO7" s="613">
        <v>40.4</v>
      </c>
      <c r="BP7" s="613"/>
      <c r="BQ7" s="613"/>
      <c r="BR7" s="613"/>
      <c r="BS7" s="614">
        <v>180964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7165555</v>
      </c>
      <c r="CS7" s="611"/>
      <c r="CT7" s="611"/>
      <c r="CU7" s="611"/>
      <c r="CV7" s="611"/>
      <c r="CW7" s="611"/>
      <c r="CX7" s="611"/>
      <c r="CY7" s="612"/>
      <c r="CZ7" s="613">
        <v>14.9</v>
      </c>
      <c r="DA7" s="613"/>
      <c r="DB7" s="613"/>
      <c r="DC7" s="613"/>
      <c r="DD7" s="619">
        <v>325260</v>
      </c>
      <c r="DE7" s="611"/>
      <c r="DF7" s="611"/>
      <c r="DG7" s="611"/>
      <c r="DH7" s="611"/>
      <c r="DI7" s="611"/>
      <c r="DJ7" s="611"/>
      <c r="DK7" s="611"/>
      <c r="DL7" s="611"/>
      <c r="DM7" s="611"/>
      <c r="DN7" s="611"/>
      <c r="DO7" s="611"/>
      <c r="DP7" s="612"/>
      <c r="DQ7" s="619">
        <v>4941223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86530</v>
      </c>
      <c r="S8" s="611"/>
      <c r="T8" s="611"/>
      <c r="U8" s="611"/>
      <c r="V8" s="611"/>
      <c r="W8" s="611"/>
      <c r="X8" s="611"/>
      <c r="Y8" s="612"/>
      <c r="Z8" s="613">
        <v>0.2</v>
      </c>
      <c r="AA8" s="613"/>
      <c r="AB8" s="613"/>
      <c r="AC8" s="613"/>
      <c r="AD8" s="614">
        <v>86530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140405</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14652556</v>
      </c>
      <c r="CS8" s="611"/>
      <c r="CT8" s="611"/>
      <c r="CU8" s="611"/>
      <c r="CV8" s="611"/>
      <c r="CW8" s="611"/>
      <c r="CX8" s="611"/>
      <c r="CY8" s="612"/>
      <c r="CZ8" s="613">
        <v>30.5</v>
      </c>
      <c r="DA8" s="613"/>
      <c r="DB8" s="613"/>
      <c r="DC8" s="613"/>
      <c r="DD8" s="619">
        <v>586744</v>
      </c>
      <c r="DE8" s="611"/>
      <c r="DF8" s="611"/>
      <c r="DG8" s="611"/>
      <c r="DH8" s="611"/>
      <c r="DI8" s="611"/>
      <c r="DJ8" s="611"/>
      <c r="DK8" s="611"/>
      <c r="DL8" s="611"/>
      <c r="DM8" s="611"/>
      <c r="DN8" s="611"/>
      <c r="DO8" s="611"/>
      <c r="DP8" s="612"/>
      <c r="DQ8" s="619">
        <v>7548387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92424</v>
      </c>
      <c r="S9" s="611"/>
      <c r="T9" s="611"/>
      <c r="U9" s="611"/>
      <c r="V9" s="611"/>
      <c r="W9" s="611"/>
      <c r="X9" s="611"/>
      <c r="Y9" s="612"/>
      <c r="Z9" s="613">
        <v>0.2</v>
      </c>
      <c r="AA9" s="613"/>
      <c r="AB9" s="613"/>
      <c r="AC9" s="613"/>
      <c r="AD9" s="614">
        <v>92424</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3333406</v>
      </c>
      <c r="BH9" s="611"/>
      <c r="BI9" s="611"/>
      <c r="BJ9" s="611"/>
      <c r="BK9" s="611"/>
      <c r="BL9" s="611"/>
      <c r="BM9" s="611"/>
      <c r="BN9" s="612"/>
      <c r="BO9" s="613">
        <v>33.4</v>
      </c>
      <c r="BP9" s="613"/>
      <c r="BQ9" s="613"/>
      <c r="BR9" s="613"/>
      <c r="BS9" s="614">
        <v>53773</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5294850</v>
      </c>
      <c r="CS9" s="611"/>
      <c r="CT9" s="611"/>
      <c r="CU9" s="611"/>
      <c r="CV9" s="611"/>
      <c r="CW9" s="611"/>
      <c r="CX9" s="611"/>
      <c r="CY9" s="612"/>
      <c r="CZ9" s="613">
        <v>11</v>
      </c>
      <c r="DA9" s="613"/>
      <c r="DB9" s="613"/>
      <c r="DC9" s="613"/>
      <c r="DD9" s="619">
        <v>18453</v>
      </c>
      <c r="DE9" s="611"/>
      <c r="DF9" s="611"/>
      <c r="DG9" s="611"/>
      <c r="DH9" s="611"/>
      <c r="DI9" s="611"/>
      <c r="DJ9" s="611"/>
      <c r="DK9" s="611"/>
      <c r="DL9" s="611"/>
      <c r="DM9" s="611"/>
      <c r="DN9" s="611"/>
      <c r="DO9" s="611"/>
      <c r="DP9" s="612"/>
      <c r="DQ9" s="619">
        <v>4356943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275906</v>
      </c>
      <c r="BH10" s="611"/>
      <c r="BI10" s="611"/>
      <c r="BJ10" s="611"/>
      <c r="BK10" s="611"/>
      <c r="BL10" s="611"/>
      <c r="BM10" s="611"/>
      <c r="BN10" s="612"/>
      <c r="BO10" s="613">
        <v>2.8</v>
      </c>
      <c r="BP10" s="613"/>
      <c r="BQ10" s="613"/>
      <c r="BR10" s="613"/>
      <c r="BS10" s="614">
        <v>45804</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17643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17643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1897650</v>
      </c>
      <c r="S11" s="611"/>
      <c r="T11" s="611"/>
      <c r="U11" s="611"/>
      <c r="V11" s="611"/>
      <c r="W11" s="611"/>
      <c r="X11" s="611"/>
      <c r="Y11" s="612"/>
      <c r="Z11" s="615">
        <v>3.8</v>
      </c>
      <c r="AA11" s="616"/>
      <c r="AB11" s="616"/>
      <c r="AC11" s="622"/>
      <c r="AD11" s="619">
        <v>1897650</v>
      </c>
      <c r="AE11" s="611"/>
      <c r="AF11" s="611"/>
      <c r="AG11" s="611"/>
      <c r="AH11" s="611"/>
      <c r="AI11" s="611"/>
      <c r="AJ11" s="611"/>
      <c r="AK11" s="612"/>
      <c r="AL11" s="615">
        <v>6.8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284745</v>
      </c>
      <c r="BH11" s="611"/>
      <c r="BI11" s="611"/>
      <c r="BJ11" s="611"/>
      <c r="BK11" s="611"/>
      <c r="BL11" s="611"/>
      <c r="BM11" s="611"/>
      <c r="BN11" s="612"/>
      <c r="BO11" s="613">
        <v>2.9</v>
      </c>
      <c r="BP11" s="613"/>
      <c r="BQ11" s="613"/>
      <c r="BR11" s="613"/>
      <c r="BS11" s="614">
        <v>81387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1932966</v>
      </c>
      <c r="CS11" s="611"/>
      <c r="CT11" s="611"/>
      <c r="CU11" s="611"/>
      <c r="CV11" s="611"/>
      <c r="CW11" s="611"/>
      <c r="CX11" s="611"/>
      <c r="CY11" s="612"/>
      <c r="CZ11" s="613">
        <v>4</v>
      </c>
      <c r="DA11" s="613"/>
      <c r="DB11" s="613"/>
      <c r="DC11" s="613"/>
      <c r="DD11" s="619">
        <v>667763</v>
      </c>
      <c r="DE11" s="611"/>
      <c r="DF11" s="611"/>
      <c r="DG11" s="611"/>
      <c r="DH11" s="611"/>
      <c r="DI11" s="611"/>
      <c r="DJ11" s="611"/>
      <c r="DK11" s="611"/>
      <c r="DL11" s="611"/>
      <c r="DM11" s="611"/>
      <c r="DN11" s="611"/>
      <c r="DO11" s="611"/>
      <c r="DP11" s="612"/>
      <c r="DQ11" s="619">
        <v>716437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10122</v>
      </c>
      <c r="S12" s="611"/>
      <c r="T12" s="611"/>
      <c r="U12" s="611"/>
      <c r="V12" s="611"/>
      <c r="W12" s="611"/>
      <c r="X12" s="611"/>
      <c r="Y12" s="612"/>
      <c r="Z12" s="613">
        <v>0</v>
      </c>
      <c r="AA12" s="613"/>
      <c r="AB12" s="613"/>
      <c r="AC12" s="613"/>
      <c r="AD12" s="614">
        <v>10122</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4959970</v>
      </c>
      <c r="BH12" s="611"/>
      <c r="BI12" s="611"/>
      <c r="BJ12" s="611"/>
      <c r="BK12" s="611"/>
      <c r="BL12" s="611"/>
      <c r="BM12" s="611"/>
      <c r="BN12" s="612"/>
      <c r="BO12" s="613">
        <v>49.7</v>
      </c>
      <c r="BP12" s="613"/>
      <c r="BQ12" s="613"/>
      <c r="BR12" s="613"/>
      <c r="BS12" s="614">
        <v>325897</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1353895</v>
      </c>
      <c r="CS12" s="611"/>
      <c r="CT12" s="611"/>
      <c r="CU12" s="611"/>
      <c r="CV12" s="611"/>
      <c r="CW12" s="611"/>
      <c r="CX12" s="611"/>
      <c r="CY12" s="612"/>
      <c r="CZ12" s="613">
        <v>2.8</v>
      </c>
      <c r="DA12" s="613"/>
      <c r="DB12" s="613"/>
      <c r="DC12" s="613"/>
      <c r="DD12" s="619">
        <v>62639</v>
      </c>
      <c r="DE12" s="611"/>
      <c r="DF12" s="611"/>
      <c r="DG12" s="611"/>
      <c r="DH12" s="611"/>
      <c r="DI12" s="611"/>
      <c r="DJ12" s="611"/>
      <c r="DK12" s="611"/>
      <c r="DL12" s="611"/>
      <c r="DM12" s="611"/>
      <c r="DN12" s="611"/>
      <c r="DO12" s="611"/>
      <c r="DP12" s="612"/>
      <c r="DQ12" s="619">
        <v>536594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4939532</v>
      </c>
      <c r="BH13" s="611"/>
      <c r="BI13" s="611"/>
      <c r="BJ13" s="611"/>
      <c r="BK13" s="611"/>
      <c r="BL13" s="611"/>
      <c r="BM13" s="611"/>
      <c r="BN13" s="612"/>
      <c r="BO13" s="613">
        <v>49.4</v>
      </c>
      <c r="BP13" s="613"/>
      <c r="BQ13" s="613"/>
      <c r="BR13" s="613"/>
      <c r="BS13" s="614">
        <v>325897</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5329120</v>
      </c>
      <c r="CS13" s="611"/>
      <c r="CT13" s="611"/>
      <c r="CU13" s="611"/>
      <c r="CV13" s="611"/>
      <c r="CW13" s="611"/>
      <c r="CX13" s="611"/>
      <c r="CY13" s="612"/>
      <c r="CZ13" s="613">
        <v>11.1</v>
      </c>
      <c r="DA13" s="613"/>
      <c r="DB13" s="613"/>
      <c r="DC13" s="613"/>
      <c r="DD13" s="619">
        <v>1691137</v>
      </c>
      <c r="DE13" s="611"/>
      <c r="DF13" s="611"/>
      <c r="DG13" s="611"/>
      <c r="DH13" s="611"/>
      <c r="DI13" s="611"/>
      <c r="DJ13" s="611"/>
      <c r="DK13" s="611"/>
      <c r="DL13" s="611"/>
      <c r="DM13" s="611"/>
      <c r="DN13" s="611"/>
      <c r="DO13" s="611"/>
      <c r="DP13" s="612"/>
      <c r="DQ13" s="619">
        <v>3806128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3858</v>
      </c>
      <c r="S14" s="611"/>
      <c r="T14" s="611"/>
      <c r="U14" s="611"/>
      <c r="V14" s="611"/>
      <c r="W14" s="611"/>
      <c r="X14" s="611"/>
      <c r="Y14" s="612"/>
      <c r="Z14" s="613">
        <v>0</v>
      </c>
      <c r="AA14" s="613"/>
      <c r="AB14" s="613"/>
      <c r="AC14" s="613"/>
      <c r="AD14" s="614">
        <v>3858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344005</v>
      </c>
      <c r="BH14" s="611"/>
      <c r="BI14" s="611"/>
      <c r="BJ14" s="611"/>
      <c r="BK14" s="611"/>
      <c r="BL14" s="611"/>
      <c r="BM14" s="611"/>
      <c r="BN14" s="612"/>
      <c r="BO14" s="613">
        <v>3.4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1469557</v>
      </c>
      <c r="CS14" s="611"/>
      <c r="CT14" s="611"/>
      <c r="CU14" s="611"/>
      <c r="CV14" s="611"/>
      <c r="CW14" s="611"/>
      <c r="CX14" s="611"/>
      <c r="CY14" s="612"/>
      <c r="CZ14" s="613">
        <v>3.1</v>
      </c>
      <c r="DA14" s="613"/>
      <c r="DB14" s="613"/>
      <c r="DC14" s="613"/>
      <c r="DD14" s="619">
        <v>61803</v>
      </c>
      <c r="DE14" s="611"/>
      <c r="DF14" s="611"/>
      <c r="DG14" s="611"/>
      <c r="DH14" s="611"/>
      <c r="DI14" s="611"/>
      <c r="DJ14" s="611"/>
      <c r="DK14" s="611"/>
      <c r="DL14" s="611"/>
      <c r="DM14" s="611"/>
      <c r="DN14" s="611"/>
      <c r="DO14" s="611"/>
      <c r="DP14" s="612"/>
      <c r="DQ14" s="619">
        <v>1347734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554396</v>
      </c>
      <c r="BH15" s="611"/>
      <c r="BI15" s="611"/>
      <c r="BJ15" s="611"/>
      <c r="BK15" s="611"/>
      <c r="BL15" s="611"/>
      <c r="BM15" s="611"/>
      <c r="BN15" s="612"/>
      <c r="BO15" s="613">
        <v>5.5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4362747</v>
      </c>
      <c r="CS15" s="611"/>
      <c r="CT15" s="611"/>
      <c r="CU15" s="611"/>
      <c r="CV15" s="611"/>
      <c r="CW15" s="611"/>
      <c r="CX15" s="611"/>
      <c r="CY15" s="612"/>
      <c r="CZ15" s="613">
        <v>9.1</v>
      </c>
      <c r="DA15" s="613"/>
      <c r="DB15" s="613"/>
      <c r="DC15" s="613"/>
      <c r="DD15" s="619">
        <v>784840</v>
      </c>
      <c r="DE15" s="611"/>
      <c r="DF15" s="611"/>
      <c r="DG15" s="611"/>
      <c r="DH15" s="611"/>
      <c r="DI15" s="611"/>
      <c r="DJ15" s="611"/>
      <c r="DK15" s="611"/>
      <c r="DL15" s="611"/>
      <c r="DM15" s="611"/>
      <c r="DN15" s="611"/>
      <c r="DO15" s="611"/>
      <c r="DP15" s="612"/>
      <c r="DQ15" s="619">
        <v>2963541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70241</v>
      </c>
      <c r="S16" s="611"/>
      <c r="T16" s="611"/>
      <c r="U16" s="611"/>
      <c r="V16" s="611"/>
      <c r="W16" s="611"/>
      <c r="X16" s="611"/>
      <c r="Y16" s="612"/>
      <c r="Z16" s="613">
        <v>0.1</v>
      </c>
      <c r="AA16" s="613"/>
      <c r="AB16" s="613"/>
      <c r="AC16" s="613"/>
      <c r="AD16" s="614">
        <v>70241</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101281</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39185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185845</v>
      </c>
      <c r="S17" s="611"/>
      <c r="T17" s="611"/>
      <c r="U17" s="611"/>
      <c r="V17" s="611"/>
      <c r="W17" s="611"/>
      <c r="X17" s="611"/>
      <c r="Y17" s="612"/>
      <c r="Z17" s="613">
        <v>0.4</v>
      </c>
      <c r="AA17" s="613"/>
      <c r="AB17" s="613"/>
      <c r="AC17" s="613"/>
      <c r="AD17" s="614">
        <v>185845</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6100864</v>
      </c>
      <c r="CS17" s="611"/>
      <c r="CT17" s="611"/>
      <c r="CU17" s="611"/>
      <c r="CV17" s="611"/>
      <c r="CW17" s="611"/>
      <c r="CX17" s="611"/>
      <c r="CY17" s="612"/>
      <c r="CZ17" s="613">
        <v>12.7</v>
      </c>
      <c r="DA17" s="613"/>
      <c r="DB17" s="613"/>
      <c r="DC17" s="613"/>
      <c r="DD17" s="619" t="s">
        <v>122</v>
      </c>
      <c r="DE17" s="611"/>
      <c r="DF17" s="611"/>
      <c r="DG17" s="611"/>
      <c r="DH17" s="611"/>
      <c r="DI17" s="611"/>
      <c r="DJ17" s="611"/>
      <c r="DK17" s="611"/>
      <c r="DL17" s="611"/>
      <c r="DM17" s="611"/>
      <c r="DN17" s="611"/>
      <c r="DO17" s="611"/>
      <c r="DP17" s="612"/>
      <c r="DQ17" s="619">
        <v>6000281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63594</v>
      </c>
      <c r="S18" s="611"/>
      <c r="T18" s="611"/>
      <c r="U18" s="611"/>
      <c r="V18" s="611"/>
      <c r="W18" s="611"/>
      <c r="X18" s="611"/>
      <c r="Y18" s="612"/>
      <c r="Z18" s="613">
        <v>0.1</v>
      </c>
      <c r="AA18" s="613"/>
      <c r="AB18" s="613"/>
      <c r="AC18" s="613"/>
      <c r="AD18" s="614">
        <v>63594</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23918</v>
      </c>
      <c r="CS18" s="611"/>
      <c r="CT18" s="611"/>
      <c r="CU18" s="611"/>
      <c r="CV18" s="611"/>
      <c r="CW18" s="611"/>
      <c r="CX18" s="611"/>
      <c r="CY18" s="612"/>
      <c r="CZ18" s="613">
        <v>0</v>
      </c>
      <c r="DA18" s="613"/>
      <c r="DB18" s="613"/>
      <c r="DC18" s="613"/>
      <c r="DD18" s="619">
        <v>23918</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55273</v>
      </c>
      <c r="S19" s="611"/>
      <c r="T19" s="611"/>
      <c r="U19" s="611"/>
      <c r="V19" s="611"/>
      <c r="W19" s="611"/>
      <c r="X19" s="611"/>
      <c r="Y19" s="612"/>
      <c r="Z19" s="613">
        <v>0.1</v>
      </c>
      <c r="AA19" s="613"/>
      <c r="AB19" s="613"/>
      <c r="AC19" s="613"/>
      <c r="AD19" s="614">
        <v>55273</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96875</v>
      </c>
      <c r="BH19" s="611"/>
      <c r="BI19" s="611"/>
      <c r="BJ19" s="611"/>
      <c r="BK19" s="611"/>
      <c r="BL19" s="611"/>
      <c r="BM19" s="611"/>
      <c r="BN19" s="612"/>
      <c r="BO19" s="613">
        <v>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8321</v>
      </c>
      <c r="S20" s="611"/>
      <c r="T20" s="611"/>
      <c r="U20" s="611"/>
      <c r="V20" s="611"/>
      <c r="W20" s="611"/>
      <c r="X20" s="611"/>
      <c r="Y20" s="612"/>
      <c r="Z20" s="613">
        <v>0</v>
      </c>
      <c r="AA20" s="613"/>
      <c r="AB20" s="613"/>
      <c r="AC20" s="613"/>
      <c r="AD20" s="614">
        <v>8321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96875</v>
      </c>
      <c r="BH20" s="611"/>
      <c r="BI20" s="611"/>
      <c r="BJ20" s="611"/>
      <c r="BK20" s="611"/>
      <c r="BL20" s="611"/>
      <c r="BM20" s="611"/>
      <c r="BN20" s="612"/>
      <c r="BO20" s="613">
        <v>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48058150</v>
      </c>
      <c r="CS20" s="611"/>
      <c r="CT20" s="611"/>
      <c r="CU20" s="611"/>
      <c r="CV20" s="611"/>
      <c r="CW20" s="611"/>
      <c r="CX20" s="611"/>
      <c r="CY20" s="612"/>
      <c r="CZ20" s="613">
        <v>100</v>
      </c>
      <c r="DA20" s="613"/>
      <c r="DB20" s="613"/>
      <c r="DC20" s="613"/>
      <c r="DD20" s="619">
        <v>4222557</v>
      </c>
      <c r="DE20" s="611"/>
      <c r="DF20" s="611"/>
      <c r="DG20" s="611"/>
      <c r="DH20" s="611"/>
      <c r="DI20" s="611"/>
      <c r="DJ20" s="611"/>
      <c r="DK20" s="611"/>
      <c r="DL20" s="611"/>
      <c r="DM20" s="611"/>
      <c r="DN20" s="611"/>
      <c r="DO20" s="611"/>
      <c r="DP20" s="612"/>
      <c r="DQ20" s="619">
        <v>32527294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17915864</v>
      </c>
      <c r="S21" s="611"/>
      <c r="T21" s="611"/>
      <c r="U21" s="611"/>
      <c r="V21" s="611"/>
      <c r="W21" s="611"/>
      <c r="X21" s="611"/>
      <c r="Y21" s="612"/>
      <c r="Z21" s="613">
        <v>36.200000000000003</v>
      </c>
      <c r="AA21" s="613"/>
      <c r="AB21" s="613"/>
      <c r="AC21" s="613"/>
      <c r="AD21" s="614">
        <v>15085168</v>
      </c>
      <c r="AE21" s="614"/>
      <c r="AF21" s="614"/>
      <c r="AG21" s="614"/>
      <c r="AH21" s="614"/>
      <c r="AI21" s="614"/>
      <c r="AJ21" s="614"/>
      <c r="AK21" s="614"/>
      <c r="AL21" s="615">
        <v>53.8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96636</v>
      </c>
      <c r="BH21" s="611"/>
      <c r="BI21" s="611"/>
      <c r="BJ21" s="611"/>
      <c r="BK21" s="611"/>
      <c r="BL21" s="611"/>
      <c r="BM21" s="611"/>
      <c r="BN21" s="612"/>
      <c r="BO21" s="613">
        <v>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15085168</v>
      </c>
      <c r="S22" s="611"/>
      <c r="T22" s="611"/>
      <c r="U22" s="611"/>
      <c r="V22" s="611"/>
      <c r="W22" s="611"/>
      <c r="X22" s="611"/>
      <c r="Y22" s="612"/>
      <c r="Z22" s="613">
        <v>30.5</v>
      </c>
      <c r="AA22" s="613"/>
      <c r="AB22" s="613"/>
      <c r="AC22" s="613"/>
      <c r="AD22" s="614">
        <v>15085168</v>
      </c>
      <c r="AE22" s="614"/>
      <c r="AF22" s="614"/>
      <c r="AG22" s="614"/>
      <c r="AH22" s="614"/>
      <c r="AI22" s="614"/>
      <c r="AJ22" s="614"/>
      <c r="AK22" s="614"/>
      <c r="AL22" s="615">
        <v>53.8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2830696</v>
      </c>
      <c r="S23" s="611"/>
      <c r="T23" s="611"/>
      <c r="U23" s="611"/>
      <c r="V23" s="611"/>
      <c r="W23" s="611"/>
      <c r="X23" s="611"/>
      <c r="Y23" s="612"/>
      <c r="Z23" s="613">
        <v>5.7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239</v>
      </c>
      <c r="BH23" s="611"/>
      <c r="BI23" s="611"/>
      <c r="BJ23" s="611"/>
      <c r="BK23" s="611"/>
      <c r="BL23" s="611"/>
      <c r="BM23" s="611"/>
      <c r="BN23" s="612"/>
      <c r="BO23" s="613">
        <v>0</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22226007</v>
      </c>
      <c r="CS24" s="600"/>
      <c r="CT24" s="600"/>
      <c r="CU24" s="600"/>
      <c r="CV24" s="600"/>
      <c r="CW24" s="600"/>
      <c r="CX24" s="600"/>
      <c r="CY24" s="601"/>
      <c r="CZ24" s="604">
        <v>46.2</v>
      </c>
      <c r="DA24" s="605"/>
      <c r="DB24" s="605"/>
      <c r="DC24" s="621"/>
      <c r="DD24" s="642">
        <v>15989816</v>
      </c>
      <c r="DE24" s="600"/>
      <c r="DF24" s="600"/>
      <c r="DG24" s="600"/>
      <c r="DH24" s="600"/>
      <c r="DI24" s="600"/>
      <c r="DJ24" s="600"/>
      <c r="DK24" s="601"/>
      <c r="DL24" s="642">
        <v>15147710</v>
      </c>
      <c r="DM24" s="600"/>
      <c r="DN24" s="600"/>
      <c r="DO24" s="600"/>
      <c r="DP24" s="600"/>
      <c r="DQ24" s="600"/>
      <c r="DR24" s="600"/>
      <c r="DS24" s="600"/>
      <c r="DT24" s="600"/>
      <c r="DU24" s="600"/>
      <c r="DV24" s="601"/>
      <c r="DW24" s="604">
        <v>54.1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30757393</v>
      </c>
      <c r="S25" s="611"/>
      <c r="T25" s="611"/>
      <c r="U25" s="611"/>
      <c r="V25" s="611"/>
      <c r="W25" s="611"/>
      <c r="X25" s="611"/>
      <c r="Y25" s="612"/>
      <c r="Z25" s="613">
        <v>62.1</v>
      </c>
      <c r="AA25" s="613"/>
      <c r="AB25" s="613"/>
      <c r="AC25" s="613"/>
      <c r="AD25" s="614">
        <v>27926458</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7929760</v>
      </c>
      <c r="CS25" s="631"/>
      <c r="CT25" s="631"/>
      <c r="CU25" s="631"/>
      <c r="CV25" s="631"/>
      <c r="CW25" s="631"/>
      <c r="CX25" s="631"/>
      <c r="CY25" s="632"/>
      <c r="CZ25" s="615">
        <v>16.5</v>
      </c>
      <c r="DA25" s="643"/>
      <c r="DB25" s="643"/>
      <c r="DC25" s="645"/>
      <c r="DD25" s="619">
        <v>7082121</v>
      </c>
      <c r="DE25" s="631"/>
      <c r="DF25" s="631"/>
      <c r="DG25" s="631"/>
      <c r="DH25" s="631"/>
      <c r="DI25" s="631"/>
      <c r="DJ25" s="631"/>
      <c r="DK25" s="632"/>
      <c r="DL25" s="619">
        <v>7038176</v>
      </c>
      <c r="DM25" s="631"/>
      <c r="DN25" s="631"/>
      <c r="DO25" s="631"/>
      <c r="DP25" s="631"/>
      <c r="DQ25" s="631"/>
      <c r="DR25" s="631"/>
      <c r="DS25" s="631"/>
      <c r="DT25" s="631"/>
      <c r="DU25" s="631"/>
      <c r="DV25" s="632"/>
      <c r="DW25" s="615">
        <v>25.1</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8385</v>
      </c>
      <c r="S26" s="611"/>
      <c r="T26" s="611"/>
      <c r="U26" s="611"/>
      <c r="V26" s="611"/>
      <c r="W26" s="611"/>
      <c r="X26" s="611"/>
      <c r="Y26" s="612"/>
      <c r="Z26" s="613">
        <v>0</v>
      </c>
      <c r="AA26" s="613"/>
      <c r="AB26" s="613"/>
      <c r="AC26" s="613"/>
      <c r="AD26" s="614">
        <v>8385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4543478</v>
      </c>
      <c r="CS26" s="611"/>
      <c r="CT26" s="611"/>
      <c r="CU26" s="611"/>
      <c r="CV26" s="611"/>
      <c r="CW26" s="611"/>
      <c r="CX26" s="611"/>
      <c r="CY26" s="612"/>
      <c r="CZ26" s="615">
        <v>9.5</v>
      </c>
      <c r="DA26" s="643"/>
      <c r="DB26" s="643"/>
      <c r="DC26" s="645"/>
      <c r="DD26" s="619">
        <v>4116129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130780</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9989708</v>
      </c>
      <c r="BH27" s="611"/>
      <c r="BI27" s="611"/>
      <c r="BJ27" s="611"/>
      <c r="BK27" s="611"/>
      <c r="BL27" s="611"/>
      <c r="BM27" s="611"/>
      <c r="BN27" s="612"/>
      <c r="BO27" s="613">
        <v>100</v>
      </c>
      <c r="BP27" s="613"/>
      <c r="BQ27" s="613"/>
      <c r="BR27" s="613"/>
      <c r="BS27" s="614">
        <v>506861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8195658</v>
      </c>
      <c r="CS27" s="631"/>
      <c r="CT27" s="631"/>
      <c r="CU27" s="631"/>
      <c r="CV27" s="631"/>
      <c r="CW27" s="631"/>
      <c r="CX27" s="631"/>
      <c r="CY27" s="632"/>
      <c r="CZ27" s="615">
        <v>17.100000000000001</v>
      </c>
      <c r="DA27" s="643"/>
      <c r="DB27" s="643"/>
      <c r="DC27" s="645"/>
      <c r="DD27" s="619">
        <v>2907689</v>
      </c>
      <c r="DE27" s="631"/>
      <c r="DF27" s="631"/>
      <c r="DG27" s="631"/>
      <c r="DH27" s="631"/>
      <c r="DI27" s="631"/>
      <c r="DJ27" s="631"/>
      <c r="DK27" s="632"/>
      <c r="DL27" s="619">
        <v>2133999</v>
      </c>
      <c r="DM27" s="631"/>
      <c r="DN27" s="631"/>
      <c r="DO27" s="631"/>
      <c r="DP27" s="631"/>
      <c r="DQ27" s="631"/>
      <c r="DR27" s="631"/>
      <c r="DS27" s="631"/>
      <c r="DT27" s="631"/>
      <c r="DU27" s="631"/>
      <c r="DV27" s="632"/>
      <c r="DW27" s="615">
        <v>7.6</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843854</v>
      </c>
      <c r="S28" s="611"/>
      <c r="T28" s="611"/>
      <c r="U28" s="611"/>
      <c r="V28" s="611"/>
      <c r="W28" s="611"/>
      <c r="X28" s="611"/>
      <c r="Y28" s="612"/>
      <c r="Z28" s="613">
        <v>1.7</v>
      </c>
      <c r="AA28" s="613"/>
      <c r="AB28" s="613"/>
      <c r="AC28" s="613"/>
      <c r="AD28" s="614">
        <v>62793</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6100589</v>
      </c>
      <c r="CS28" s="611"/>
      <c r="CT28" s="611"/>
      <c r="CU28" s="611"/>
      <c r="CV28" s="611"/>
      <c r="CW28" s="611"/>
      <c r="CX28" s="611"/>
      <c r="CY28" s="612"/>
      <c r="CZ28" s="615">
        <v>12.7</v>
      </c>
      <c r="DA28" s="643"/>
      <c r="DB28" s="643"/>
      <c r="DC28" s="645"/>
      <c r="DD28" s="619">
        <v>6000006</v>
      </c>
      <c r="DE28" s="611"/>
      <c r="DF28" s="611"/>
      <c r="DG28" s="611"/>
      <c r="DH28" s="611"/>
      <c r="DI28" s="611"/>
      <c r="DJ28" s="611"/>
      <c r="DK28" s="612"/>
      <c r="DL28" s="619">
        <v>5975535</v>
      </c>
      <c r="DM28" s="611"/>
      <c r="DN28" s="611"/>
      <c r="DO28" s="611"/>
      <c r="DP28" s="611"/>
      <c r="DQ28" s="611"/>
      <c r="DR28" s="611"/>
      <c r="DS28" s="611"/>
      <c r="DT28" s="611"/>
      <c r="DU28" s="611"/>
      <c r="DV28" s="612"/>
      <c r="DW28" s="615">
        <v>21.3</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198361</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6100589</v>
      </c>
      <c r="CS29" s="631"/>
      <c r="CT29" s="631"/>
      <c r="CU29" s="631"/>
      <c r="CV29" s="631"/>
      <c r="CW29" s="631"/>
      <c r="CX29" s="631"/>
      <c r="CY29" s="632"/>
      <c r="CZ29" s="615">
        <v>12.7</v>
      </c>
      <c r="DA29" s="643"/>
      <c r="DB29" s="643"/>
      <c r="DC29" s="645"/>
      <c r="DD29" s="619">
        <v>6000006</v>
      </c>
      <c r="DE29" s="631"/>
      <c r="DF29" s="631"/>
      <c r="DG29" s="631"/>
      <c r="DH29" s="631"/>
      <c r="DI29" s="631"/>
      <c r="DJ29" s="631"/>
      <c r="DK29" s="632"/>
      <c r="DL29" s="619">
        <v>5975535</v>
      </c>
      <c r="DM29" s="631"/>
      <c r="DN29" s="631"/>
      <c r="DO29" s="631"/>
      <c r="DP29" s="631"/>
      <c r="DQ29" s="631"/>
      <c r="DR29" s="631"/>
      <c r="DS29" s="631"/>
      <c r="DT29" s="631"/>
      <c r="DU29" s="631"/>
      <c r="DV29" s="632"/>
      <c r="DW29" s="615">
        <v>21.3</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6543096</v>
      </c>
      <c r="S30" s="611"/>
      <c r="T30" s="611"/>
      <c r="U30" s="611"/>
      <c r="V30" s="611"/>
      <c r="W30" s="611"/>
      <c r="X30" s="611"/>
      <c r="Y30" s="612"/>
      <c r="Z30" s="613">
        <v>13.2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5937857</v>
      </c>
      <c r="CS30" s="611"/>
      <c r="CT30" s="611"/>
      <c r="CU30" s="611"/>
      <c r="CV30" s="611"/>
      <c r="CW30" s="611"/>
      <c r="CX30" s="611"/>
      <c r="CY30" s="612"/>
      <c r="CZ30" s="615">
        <v>12.4</v>
      </c>
      <c r="DA30" s="643"/>
      <c r="DB30" s="643"/>
      <c r="DC30" s="645"/>
      <c r="DD30" s="619">
        <v>5845699</v>
      </c>
      <c r="DE30" s="611"/>
      <c r="DF30" s="611"/>
      <c r="DG30" s="611"/>
      <c r="DH30" s="611"/>
      <c r="DI30" s="611"/>
      <c r="DJ30" s="611"/>
      <c r="DK30" s="612"/>
      <c r="DL30" s="619">
        <v>5821228</v>
      </c>
      <c r="DM30" s="611"/>
      <c r="DN30" s="611"/>
      <c r="DO30" s="611"/>
      <c r="DP30" s="611"/>
      <c r="DQ30" s="611"/>
      <c r="DR30" s="611"/>
      <c r="DS30" s="611"/>
      <c r="DT30" s="611"/>
      <c r="DU30" s="611"/>
      <c r="DV30" s="612"/>
      <c r="DW30" s="615">
        <v>20.8</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99.3</v>
      </c>
      <c r="BH31" s="654"/>
      <c r="BI31" s="654"/>
      <c r="BJ31" s="654"/>
      <c r="BK31" s="654"/>
      <c r="BL31" s="654"/>
      <c r="BM31" s="605">
        <v>97</v>
      </c>
      <c r="BN31" s="654"/>
      <c r="BO31" s="654"/>
      <c r="BP31" s="654"/>
      <c r="BQ31" s="655"/>
      <c r="BR31" s="657">
        <v>99.2</v>
      </c>
      <c r="BS31" s="654"/>
      <c r="BT31" s="654"/>
      <c r="BU31" s="654"/>
      <c r="BV31" s="654"/>
      <c r="BW31" s="654"/>
      <c r="BX31" s="605">
        <v>96.6</v>
      </c>
      <c r="BY31" s="654"/>
      <c r="BZ31" s="654"/>
      <c r="CA31" s="654"/>
      <c r="CB31" s="655"/>
      <c r="CD31" s="650"/>
      <c r="CE31" s="651"/>
      <c r="CF31" s="607" t="s">
        <v>300</v>
      </c>
      <c r="CG31" s="608"/>
      <c r="CH31" s="608"/>
      <c r="CI31" s="608"/>
      <c r="CJ31" s="608"/>
      <c r="CK31" s="608"/>
      <c r="CL31" s="608"/>
      <c r="CM31" s="608"/>
      <c r="CN31" s="608"/>
      <c r="CO31" s="608"/>
      <c r="CP31" s="608"/>
      <c r="CQ31" s="609"/>
      <c r="CR31" s="610">
        <v>162732</v>
      </c>
      <c r="CS31" s="631"/>
      <c r="CT31" s="631"/>
      <c r="CU31" s="631"/>
      <c r="CV31" s="631"/>
      <c r="CW31" s="631"/>
      <c r="CX31" s="631"/>
      <c r="CY31" s="632"/>
      <c r="CZ31" s="615">
        <v>0.3</v>
      </c>
      <c r="DA31" s="643"/>
      <c r="DB31" s="643"/>
      <c r="DC31" s="645"/>
      <c r="DD31" s="619">
        <v>154307</v>
      </c>
      <c r="DE31" s="631"/>
      <c r="DF31" s="631"/>
      <c r="DG31" s="631"/>
      <c r="DH31" s="631"/>
      <c r="DI31" s="631"/>
      <c r="DJ31" s="631"/>
      <c r="DK31" s="632"/>
      <c r="DL31" s="619">
        <v>154307</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3612843</v>
      </c>
      <c r="S32" s="611"/>
      <c r="T32" s="611"/>
      <c r="U32" s="611"/>
      <c r="V32" s="611"/>
      <c r="W32" s="611"/>
      <c r="X32" s="611"/>
      <c r="Y32" s="612"/>
      <c r="Z32" s="613">
        <v>7.3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99.3</v>
      </c>
      <c r="BH32" s="631"/>
      <c r="BI32" s="631"/>
      <c r="BJ32" s="631"/>
      <c r="BK32" s="631"/>
      <c r="BL32" s="631"/>
      <c r="BM32" s="616">
        <v>97.6</v>
      </c>
      <c r="BN32" s="631"/>
      <c r="BO32" s="631"/>
      <c r="BP32" s="631"/>
      <c r="BQ32" s="656"/>
      <c r="BR32" s="667">
        <v>99.2</v>
      </c>
      <c r="BS32" s="631"/>
      <c r="BT32" s="631"/>
      <c r="BU32" s="631"/>
      <c r="BV32" s="631"/>
      <c r="BW32" s="631"/>
      <c r="BX32" s="616">
        <v>97.5</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82610</v>
      </c>
      <c r="S33" s="611"/>
      <c r="T33" s="611"/>
      <c r="U33" s="611"/>
      <c r="V33" s="611"/>
      <c r="W33" s="611"/>
      <c r="X33" s="611"/>
      <c r="Y33" s="612"/>
      <c r="Z33" s="613">
        <v>0.2</v>
      </c>
      <c r="AA33" s="613"/>
      <c r="AB33" s="613"/>
      <c r="AC33" s="613"/>
      <c r="AD33" s="614">
        <v>24842</v>
      </c>
      <c r="AE33" s="614"/>
      <c r="AF33" s="614"/>
      <c r="AG33" s="614"/>
      <c r="AH33" s="614"/>
      <c r="AI33" s="614"/>
      <c r="AJ33" s="614"/>
      <c r="AK33" s="614"/>
      <c r="AL33" s="615">
        <v>0.1</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99.3</v>
      </c>
      <c r="BH33" s="669"/>
      <c r="BI33" s="669"/>
      <c r="BJ33" s="669"/>
      <c r="BK33" s="669"/>
      <c r="BL33" s="669"/>
      <c r="BM33" s="670">
        <v>96.1</v>
      </c>
      <c r="BN33" s="669"/>
      <c r="BO33" s="669"/>
      <c r="BP33" s="669"/>
      <c r="BQ33" s="671"/>
      <c r="BR33" s="668">
        <v>99.2</v>
      </c>
      <c r="BS33" s="669"/>
      <c r="BT33" s="669"/>
      <c r="BU33" s="669"/>
      <c r="BV33" s="669"/>
      <c r="BW33" s="669"/>
      <c r="BX33" s="670">
        <v>95.6</v>
      </c>
      <c r="BY33" s="669"/>
      <c r="BZ33" s="669"/>
      <c r="CA33" s="669"/>
      <c r="CB33" s="671"/>
      <c r="CD33" s="607" t="s">
        <v>307</v>
      </c>
      <c r="CE33" s="608"/>
      <c r="CF33" s="608"/>
      <c r="CG33" s="608"/>
      <c r="CH33" s="608"/>
      <c r="CI33" s="608"/>
      <c r="CJ33" s="608"/>
      <c r="CK33" s="608"/>
      <c r="CL33" s="608"/>
      <c r="CM33" s="608"/>
      <c r="CN33" s="608"/>
      <c r="CO33" s="608"/>
      <c r="CP33" s="608"/>
      <c r="CQ33" s="609"/>
      <c r="CR33" s="610">
        <v>21508305</v>
      </c>
      <c r="CS33" s="631"/>
      <c r="CT33" s="631"/>
      <c r="CU33" s="631"/>
      <c r="CV33" s="631"/>
      <c r="CW33" s="631"/>
      <c r="CX33" s="631"/>
      <c r="CY33" s="632"/>
      <c r="CZ33" s="615">
        <v>44.8</v>
      </c>
      <c r="DA33" s="643"/>
      <c r="DB33" s="643"/>
      <c r="DC33" s="645"/>
      <c r="DD33" s="619">
        <v>15569726</v>
      </c>
      <c r="DE33" s="631"/>
      <c r="DF33" s="631"/>
      <c r="DG33" s="631"/>
      <c r="DH33" s="631"/>
      <c r="DI33" s="631"/>
      <c r="DJ33" s="631"/>
      <c r="DK33" s="632"/>
      <c r="DL33" s="619">
        <v>11145279</v>
      </c>
      <c r="DM33" s="631"/>
      <c r="DN33" s="631"/>
      <c r="DO33" s="631"/>
      <c r="DP33" s="631"/>
      <c r="DQ33" s="631"/>
      <c r="DR33" s="631"/>
      <c r="DS33" s="631"/>
      <c r="DT33" s="631"/>
      <c r="DU33" s="631"/>
      <c r="DV33" s="632"/>
      <c r="DW33" s="615">
        <v>39.799999999999997</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1355482</v>
      </c>
      <c r="S34" s="611"/>
      <c r="T34" s="611"/>
      <c r="U34" s="611"/>
      <c r="V34" s="611"/>
      <c r="W34" s="611"/>
      <c r="X34" s="611"/>
      <c r="Y34" s="612"/>
      <c r="Z34" s="613">
        <v>2.7</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6224029</v>
      </c>
      <c r="CS34" s="611"/>
      <c r="CT34" s="611"/>
      <c r="CU34" s="611"/>
      <c r="CV34" s="611"/>
      <c r="CW34" s="611"/>
      <c r="CX34" s="611"/>
      <c r="CY34" s="612"/>
      <c r="CZ34" s="615">
        <v>13</v>
      </c>
      <c r="DA34" s="643"/>
      <c r="DB34" s="643"/>
      <c r="DC34" s="645"/>
      <c r="DD34" s="619">
        <v>3851986</v>
      </c>
      <c r="DE34" s="611"/>
      <c r="DF34" s="611"/>
      <c r="DG34" s="611"/>
      <c r="DH34" s="611"/>
      <c r="DI34" s="611"/>
      <c r="DJ34" s="611"/>
      <c r="DK34" s="612"/>
      <c r="DL34" s="619">
        <v>3262600</v>
      </c>
      <c r="DM34" s="611"/>
      <c r="DN34" s="611"/>
      <c r="DO34" s="611"/>
      <c r="DP34" s="611"/>
      <c r="DQ34" s="611"/>
      <c r="DR34" s="611"/>
      <c r="DS34" s="611"/>
      <c r="DT34" s="611"/>
      <c r="DU34" s="611"/>
      <c r="DV34" s="612"/>
      <c r="DW34" s="615">
        <v>11.6</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1181580</v>
      </c>
      <c r="S35" s="611"/>
      <c r="T35" s="611"/>
      <c r="U35" s="611"/>
      <c r="V35" s="611"/>
      <c r="W35" s="611"/>
      <c r="X35" s="611"/>
      <c r="Y35" s="612"/>
      <c r="Z35" s="613">
        <v>2.4</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581646</v>
      </c>
      <c r="CS35" s="631"/>
      <c r="CT35" s="631"/>
      <c r="CU35" s="631"/>
      <c r="CV35" s="631"/>
      <c r="CW35" s="631"/>
      <c r="CX35" s="631"/>
      <c r="CY35" s="632"/>
      <c r="CZ35" s="615">
        <v>1.2</v>
      </c>
      <c r="DA35" s="643"/>
      <c r="DB35" s="643"/>
      <c r="DC35" s="645"/>
      <c r="DD35" s="619">
        <v>399970</v>
      </c>
      <c r="DE35" s="631"/>
      <c r="DF35" s="631"/>
      <c r="DG35" s="631"/>
      <c r="DH35" s="631"/>
      <c r="DI35" s="631"/>
      <c r="DJ35" s="631"/>
      <c r="DK35" s="632"/>
      <c r="DL35" s="619">
        <v>399970</v>
      </c>
      <c r="DM35" s="631"/>
      <c r="DN35" s="631"/>
      <c r="DO35" s="631"/>
      <c r="DP35" s="631"/>
      <c r="DQ35" s="631"/>
      <c r="DR35" s="631"/>
      <c r="DS35" s="631"/>
      <c r="DT35" s="631"/>
      <c r="DU35" s="631"/>
      <c r="DV35" s="632"/>
      <c r="DW35" s="615">
        <v>1.4</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1321949</v>
      </c>
      <c r="S36" s="611"/>
      <c r="T36" s="611"/>
      <c r="U36" s="611"/>
      <c r="V36" s="611"/>
      <c r="W36" s="611"/>
      <c r="X36" s="611"/>
      <c r="Y36" s="612"/>
      <c r="Z36" s="613">
        <v>2.7</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9190384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90920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8944953</v>
      </c>
      <c r="CS36" s="611"/>
      <c r="CT36" s="611"/>
      <c r="CU36" s="611"/>
      <c r="CV36" s="611"/>
      <c r="CW36" s="611"/>
      <c r="CX36" s="611"/>
      <c r="CY36" s="612"/>
      <c r="CZ36" s="615">
        <v>18.600000000000001</v>
      </c>
      <c r="DA36" s="643"/>
      <c r="DB36" s="643"/>
      <c r="DC36" s="645"/>
      <c r="DD36" s="619">
        <v>7606122</v>
      </c>
      <c r="DE36" s="611"/>
      <c r="DF36" s="611"/>
      <c r="DG36" s="611"/>
      <c r="DH36" s="611"/>
      <c r="DI36" s="611"/>
      <c r="DJ36" s="611"/>
      <c r="DK36" s="612"/>
      <c r="DL36" s="619">
        <v>4704821</v>
      </c>
      <c r="DM36" s="611"/>
      <c r="DN36" s="611"/>
      <c r="DO36" s="611"/>
      <c r="DP36" s="611"/>
      <c r="DQ36" s="611"/>
      <c r="DR36" s="611"/>
      <c r="DS36" s="611"/>
      <c r="DT36" s="611"/>
      <c r="DU36" s="611"/>
      <c r="DV36" s="612"/>
      <c r="DW36" s="615">
        <v>16.8</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1444908</v>
      </c>
      <c r="S37" s="611"/>
      <c r="T37" s="611"/>
      <c r="U37" s="611"/>
      <c r="V37" s="611"/>
      <c r="W37" s="611"/>
      <c r="X37" s="611"/>
      <c r="Y37" s="612"/>
      <c r="Z37" s="613">
        <v>2.9</v>
      </c>
      <c r="AA37" s="613"/>
      <c r="AB37" s="613"/>
      <c r="AC37" s="613"/>
      <c r="AD37" s="614">
        <v>33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2651428</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53324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242093</v>
      </c>
      <c r="CS37" s="631"/>
      <c r="CT37" s="631"/>
      <c r="CU37" s="631"/>
      <c r="CV37" s="631"/>
      <c r="CW37" s="631"/>
      <c r="CX37" s="631"/>
      <c r="CY37" s="632"/>
      <c r="CZ37" s="615">
        <v>0.5</v>
      </c>
      <c r="DA37" s="643"/>
      <c r="DB37" s="643"/>
      <c r="DC37" s="645"/>
      <c r="DD37" s="619">
        <v>214850</v>
      </c>
      <c r="DE37" s="631"/>
      <c r="DF37" s="631"/>
      <c r="DG37" s="631"/>
      <c r="DH37" s="631"/>
      <c r="DI37" s="631"/>
      <c r="DJ37" s="631"/>
      <c r="DK37" s="632"/>
      <c r="DL37" s="619">
        <v>213761</v>
      </c>
      <c r="DM37" s="631"/>
      <c r="DN37" s="631"/>
      <c r="DO37" s="631"/>
      <c r="DP37" s="631"/>
      <c r="DQ37" s="631"/>
      <c r="DR37" s="631"/>
      <c r="DS37" s="631"/>
      <c r="DT37" s="631"/>
      <c r="DU37" s="631"/>
      <c r="DV37" s="632"/>
      <c r="DW37" s="615">
        <v>0.8</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2037400</v>
      </c>
      <c r="S38" s="611"/>
      <c r="T38" s="611"/>
      <c r="U38" s="611"/>
      <c r="V38" s="611"/>
      <c r="W38" s="611"/>
      <c r="X38" s="611"/>
      <c r="Y38" s="612"/>
      <c r="Z38" s="613">
        <v>4.0999999999999996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2516585</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10144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3697579</v>
      </c>
      <c r="CS38" s="611"/>
      <c r="CT38" s="611"/>
      <c r="CU38" s="611"/>
      <c r="CV38" s="611"/>
      <c r="CW38" s="611"/>
      <c r="CX38" s="611"/>
      <c r="CY38" s="612"/>
      <c r="CZ38" s="615">
        <v>7.7</v>
      </c>
      <c r="DA38" s="643"/>
      <c r="DB38" s="643"/>
      <c r="DC38" s="645"/>
      <c r="DD38" s="619">
        <v>2916066</v>
      </c>
      <c r="DE38" s="611"/>
      <c r="DF38" s="611"/>
      <c r="DG38" s="611"/>
      <c r="DH38" s="611"/>
      <c r="DI38" s="611"/>
      <c r="DJ38" s="611"/>
      <c r="DK38" s="612"/>
      <c r="DL38" s="619">
        <v>2777888</v>
      </c>
      <c r="DM38" s="611"/>
      <c r="DN38" s="611"/>
      <c r="DO38" s="611"/>
      <c r="DP38" s="611"/>
      <c r="DQ38" s="611"/>
      <c r="DR38" s="611"/>
      <c r="DS38" s="611"/>
      <c r="DT38" s="611"/>
      <c r="DU38" s="611"/>
      <c r="DV38" s="612"/>
      <c r="DW38" s="615">
        <v>9.9</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324792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15470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1484458</v>
      </c>
      <c r="CS39" s="631"/>
      <c r="CT39" s="631"/>
      <c r="CU39" s="631"/>
      <c r="CV39" s="631"/>
      <c r="CW39" s="631"/>
      <c r="CX39" s="631"/>
      <c r="CY39" s="632"/>
      <c r="CZ39" s="615">
        <v>3.1</v>
      </c>
      <c r="DA39" s="643"/>
      <c r="DB39" s="643"/>
      <c r="DC39" s="645"/>
      <c r="DD39" s="619">
        <v>785832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4"/>
      <c r="BM40" s="608" t="s">
        <v>333</v>
      </c>
      <c r="BN40" s="608"/>
      <c r="BO40" s="608"/>
      <c r="BP40" s="608"/>
      <c r="BQ40" s="608"/>
      <c r="BR40" s="608"/>
      <c r="BS40" s="608"/>
      <c r="BT40" s="608"/>
      <c r="BU40" s="609"/>
      <c r="BV40" s="610">
        <v>92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575640</v>
      </c>
      <c r="CS40" s="611"/>
      <c r="CT40" s="611"/>
      <c r="CU40" s="611"/>
      <c r="CV40" s="611"/>
      <c r="CW40" s="611"/>
      <c r="CX40" s="611"/>
      <c r="CY40" s="612"/>
      <c r="CZ40" s="615">
        <v>1.2</v>
      </c>
      <c r="DA40" s="643"/>
      <c r="DB40" s="643"/>
      <c r="DC40" s="645"/>
      <c r="DD40" s="619">
        <v>9750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49518641</v>
      </c>
      <c r="S41" s="683"/>
      <c r="T41" s="683"/>
      <c r="U41" s="683"/>
      <c r="V41" s="683"/>
      <c r="W41" s="683"/>
      <c r="X41" s="683"/>
      <c r="Y41" s="687"/>
      <c r="Z41" s="688">
        <v>100</v>
      </c>
      <c r="AA41" s="688"/>
      <c r="AB41" s="688"/>
      <c r="AC41" s="688"/>
      <c r="AD41" s="689">
        <v>28022511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681305</v>
      </c>
      <c r="BA41" s="611"/>
      <c r="BB41" s="611"/>
      <c r="BC41" s="611"/>
      <c r="BD41" s="631"/>
      <c r="BE41" s="631"/>
      <c r="BF41" s="656"/>
      <c r="BG41" s="660"/>
      <c r="BH41" s="661"/>
      <c r="BI41" s="661"/>
      <c r="BJ41" s="661"/>
      <c r="BK41" s="661"/>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3016274</v>
      </c>
      <c r="BA42" s="683"/>
      <c r="BB42" s="683"/>
      <c r="BC42" s="683"/>
      <c r="BD42" s="669"/>
      <c r="BE42" s="669"/>
      <c r="BF42" s="671"/>
      <c r="BG42" s="662"/>
      <c r="BH42" s="663"/>
      <c r="BI42" s="663"/>
      <c r="BJ42" s="663"/>
      <c r="BK42" s="663"/>
      <c r="BL42" s="215"/>
      <c r="BM42" s="634" t="s">
        <v>340</v>
      </c>
      <c r="BN42" s="634"/>
      <c r="BO42" s="634"/>
      <c r="BP42" s="634"/>
      <c r="BQ42" s="634"/>
      <c r="BR42" s="634"/>
      <c r="BS42" s="634"/>
      <c r="BT42" s="634"/>
      <c r="BU42" s="635"/>
      <c r="BV42" s="682">
        <v>381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4323838</v>
      </c>
      <c r="CS42" s="631"/>
      <c r="CT42" s="631"/>
      <c r="CU42" s="631"/>
      <c r="CV42" s="631"/>
      <c r="CW42" s="631"/>
      <c r="CX42" s="631"/>
      <c r="CY42" s="632"/>
      <c r="CZ42" s="615">
        <v>9</v>
      </c>
      <c r="DA42" s="643"/>
      <c r="DB42" s="643"/>
      <c r="DC42" s="645"/>
      <c r="DD42" s="619">
        <v>967752</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268055</v>
      </c>
      <c r="CS43" s="631"/>
      <c r="CT43" s="631"/>
      <c r="CU43" s="631"/>
      <c r="CV43" s="631"/>
      <c r="CW43" s="631"/>
      <c r="CX43" s="631"/>
      <c r="CY43" s="632"/>
      <c r="CZ43" s="615">
        <v>0.6</v>
      </c>
      <c r="DA43" s="643"/>
      <c r="DB43" s="643"/>
      <c r="DC43" s="645"/>
      <c r="DD43" s="619">
        <v>268055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4222557</v>
      </c>
      <c r="CS44" s="611"/>
      <c r="CT44" s="611"/>
      <c r="CU44" s="611"/>
      <c r="CV44" s="611"/>
      <c r="CW44" s="611"/>
      <c r="CX44" s="611"/>
      <c r="CY44" s="612"/>
      <c r="CZ44" s="615">
        <v>8.8000000000000007</v>
      </c>
      <c r="DA44" s="616"/>
      <c r="DB44" s="616"/>
      <c r="DC44" s="622"/>
      <c r="DD44" s="619">
        <v>928567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1552973</v>
      </c>
      <c r="CS45" s="631"/>
      <c r="CT45" s="631"/>
      <c r="CU45" s="631"/>
      <c r="CV45" s="631"/>
      <c r="CW45" s="631"/>
      <c r="CX45" s="631"/>
      <c r="CY45" s="632"/>
      <c r="CZ45" s="615">
        <v>3.2</v>
      </c>
      <c r="DA45" s="643"/>
      <c r="DB45" s="643"/>
      <c r="DC45" s="645"/>
      <c r="DD45" s="619">
        <v>72943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2568472</v>
      </c>
      <c r="CS46" s="611"/>
      <c r="CT46" s="611"/>
      <c r="CU46" s="611"/>
      <c r="CV46" s="611"/>
      <c r="CW46" s="611"/>
      <c r="CX46" s="611"/>
      <c r="CY46" s="612"/>
      <c r="CZ46" s="615">
        <v>5.3</v>
      </c>
      <c r="DA46" s="616"/>
      <c r="DB46" s="616"/>
      <c r="DC46" s="622"/>
      <c r="DD46" s="619">
        <v>851722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101281</v>
      </c>
      <c r="CS47" s="631"/>
      <c r="CT47" s="631"/>
      <c r="CU47" s="631"/>
      <c r="CV47" s="631"/>
      <c r="CW47" s="631"/>
      <c r="CX47" s="631"/>
      <c r="CY47" s="632"/>
      <c r="CZ47" s="615">
        <v>0.2</v>
      </c>
      <c r="DA47" s="643"/>
      <c r="DB47" s="643"/>
      <c r="DC47" s="645"/>
      <c r="DD47" s="619">
        <v>39185</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351</v>
      </c>
      <c r="CE49" s="634"/>
      <c r="CF49" s="634"/>
      <c r="CG49" s="634"/>
      <c r="CH49" s="634"/>
      <c r="CI49" s="634"/>
      <c r="CJ49" s="634"/>
      <c r="CK49" s="634"/>
      <c r="CL49" s="634"/>
      <c r="CM49" s="634"/>
      <c r="CN49" s="634"/>
      <c r="CO49" s="634"/>
      <c r="CP49" s="634"/>
      <c r="CQ49" s="635"/>
      <c r="CR49" s="682">
        <v>48058150</v>
      </c>
      <c r="CS49" s="669"/>
      <c r="CT49" s="669"/>
      <c r="CU49" s="669"/>
      <c r="CV49" s="669"/>
      <c r="CW49" s="669"/>
      <c r="CX49" s="669"/>
      <c r="CY49" s="698"/>
      <c r="CZ49" s="690">
        <v>100</v>
      </c>
      <c r="DA49" s="699"/>
      <c r="DB49" s="699"/>
      <c r="DC49" s="700"/>
      <c r="DD49" s="701">
        <v>32527294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Vcu7Vj7FUdLnU1fb6+60hAPIXp76dD6nHfOd+VrJrauOgBeoBo0KPUQon2gkok36HT29WAnsXwzvQmS1ugREQ==" saltValue="bQawL08q1oyfbo75qnNq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374</v>
      </c>
      <c r="C7" s="737"/>
      <c r="D7" s="737"/>
      <c r="E7" s="737"/>
      <c r="F7" s="737"/>
      <c r="G7" s="737"/>
      <c r="H7" s="737"/>
      <c r="I7" s="737"/>
      <c r="J7" s="737"/>
      <c r="K7" s="737"/>
      <c r="L7" s="737"/>
      <c r="M7" s="737"/>
      <c r="N7" s="737"/>
      <c r="O7" s="737"/>
      <c r="P7" s="738"/>
      <c r="Q7" s="739">
        <v>49362</v>
      </c>
      <c r="R7" s="740"/>
      <c r="S7" s="740"/>
      <c r="T7" s="740"/>
      <c r="U7" s="740"/>
      <c r="V7" s="740">
        <v>47944</v>
      </c>
      <c r="W7" s="740"/>
      <c r="X7" s="740"/>
      <c r="Y7" s="740"/>
      <c r="Z7" s="740"/>
      <c r="AA7" s="740">
        <v>1418</v>
      </c>
      <c r="AB7" s="740"/>
      <c r="AC7" s="740"/>
      <c r="AD7" s="740"/>
      <c r="AE7" s="741"/>
      <c r="AF7" s="742">
        <v>1124</v>
      </c>
      <c r="AG7" s="743"/>
      <c r="AH7" s="743"/>
      <c r="AI7" s="743"/>
      <c r="AJ7" s="744"/>
      <c r="AK7" s="745">
        <v>1211</v>
      </c>
      <c r="AL7" s="746"/>
      <c r="AM7" s="746"/>
      <c r="AN7" s="746"/>
      <c r="AO7" s="746"/>
      <c r="AP7" s="746">
        <v>39070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551</v>
      </c>
      <c r="BT7" s="734"/>
      <c r="BU7" s="734"/>
      <c r="BV7" s="734"/>
      <c r="BW7" s="734"/>
      <c r="BX7" s="734"/>
      <c r="BY7" s="734"/>
      <c r="BZ7" s="734"/>
      <c r="CA7" s="734"/>
      <c r="CB7" s="734"/>
      <c r="CC7" s="734"/>
      <c r="CD7" s="734"/>
      <c r="CE7" s="734"/>
      <c r="CF7" s="734"/>
      <c r="CG7" s="749"/>
      <c r="CH7" s="730">
        <v>1</v>
      </c>
      <c r="CI7" s="731"/>
      <c r="CJ7" s="731"/>
      <c r="CK7" s="731"/>
      <c r="CL7" s="732"/>
      <c r="CM7" s="730">
        <v>-19</v>
      </c>
      <c r="CN7" s="731"/>
      <c r="CO7" s="731"/>
      <c r="CP7" s="731"/>
      <c r="CQ7" s="732"/>
      <c r="CR7" s="730">
        <v>13</v>
      </c>
      <c r="CS7" s="731"/>
      <c r="CT7" s="731"/>
      <c r="CU7" s="731"/>
      <c r="CV7" s="732"/>
      <c r="CW7" s="730" t="s">
        <v>567</v>
      </c>
      <c r="CX7" s="731"/>
      <c r="CY7" s="731"/>
      <c r="CZ7" s="731"/>
      <c r="DA7" s="732"/>
      <c r="DB7" s="730" t="s">
        <v>567</v>
      </c>
      <c r="DC7" s="731"/>
      <c r="DD7" s="731"/>
      <c r="DE7" s="731"/>
      <c r="DF7" s="732"/>
      <c r="DG7" s="730" t="s">
        <v>567</v>
      </c>
      <c r="DH7" s="731"/>
      <c r="DI7" s="731"/>
      <c r="DJ7" s="731"/>
      <c r="DK7" s="732"/>
      <c r="DL7" s="730" t="s">
        <v>567</v>
      </c>
      <c r="DM7" s="731"/>
      <c r="DN7" s="731"/>
      <c r="DO7" s="731"/>
      <c r="DP7" s="732"/>
      <c r="DQ7" s="730" t="s">
        <v>567</v>
      </c>
      <c r="DR7" s="731"/>
      <c r="DS7" s="731"/>
      <c r="DT7" s="731"/>
      <c r="DU7" s="732"/>
      <c r="DV7" s="733"/>
      <c r="DW7" s="734"/>
      <c r="DX7" s="734"/>
      <c r="DY7" s="734"/>
      <c r="DZ7" s="735"/>
      <c r="EA7" s="229"/>
    </row>
    <row r="8" spans="1:131" s="230" customFormat="1" ht="26.25" customHeight="1" x14ac:dyDescent="0.15">
      <c r="A8" s="233">
        <v>2</v>
      </c>
      <c r="B8" s="767" t="s">
        <v>375</v>
      </c>
      <c r="C8" s="768"/>
      <c r="D8" s="768"/>
      <c r="E8" s="768"/>
      <c r="F8" s="768"/>
      <c r="G8" s="768"/>
      <c r="H8" s="768"/>
      <c r="I8" s="768"/>
      <c r="J8" s="768"/>
      <c r="K8" s="768"/>
      <c r="L8" s="768"/>
      <c r="M8" s="768"/>
      <c r="N8" s="768"/>
      <c r="O8" s="768"/>
      <c r="P8" s="769"/>
      <c r="Q8" s="770">
        <v>301</v>
      </c>
      <c r="R8" s="771"/>
      <c r="S8" s="771"/>
      <c r="T8" s="771"/>
      <c r="U8" s="771"/>
      <c r="V8" s="771">
        <v>261</v>
      </c>
      <c r="W8" s="771"/>
      <c r="X8" s="771"/>
      <c r="Y8" s="771"/>
      <c r="Z8" s="771"/>
      <c r="AA8" s="771">
        <v>40</v>
      </c>
      <c r="AB8" s="771"/>
      <c r="AC8" s="771"/>
      <c r="AD8" s="771"/>
      <c r="AE8" s="772"/>
      <c r="AF8" s="773">
        <v>40</v>
      </c>
      <c r="AG8" s="774"/>
      <c r="AH8" s="774"/>
      <c r="AI8" s="774"/>
      <c r="AJ8" s="775"/>
      <c r="AK8" s="756">
        <v>92</v>
      </c>
      <c r="AL8" s="757"/>
      <c r="AM8" s="757"/>
      <c r="AN8" s="757"/>
      <c r="AO8" s="757"/>
      <c r="AP8" s="757">
        <v>57</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552</v>
      </c>
      <c r="BT8" s="761"/>
      <c r="BU8" s="761"/>
      <c r="BV8" s="761"/>
      <c r="BW8" s="761"/>
      <c r="BX8" s="761"/>
      <c r="BY8" s="761"/>
      <c r="BZ8" s="761"/>
      <c r="CA8" s="761"/>
      <c r="CB8" s="761"/>
      <c r="CC8" s="761"/>
      <c r="CD8" s="761"/>
      <c r="CE8" s="761"/>
      <c r="CF8" s="761"/>
      <c r="CG8" s="762"/>
      <c r="CH8" s="763">
        <v>-6</v>
      </c>
      <c r="CI8" s="764"/>
      <c r="CJ8" s="764"/>
      <c r="CK8" s="764"/>
      <c r="CL8" s="765"/>
      <c r="CM8" s="763">
        <v>19</v>
      </c>
      <c r="CN8" s="764"/>
      <c r="CO8" s="764"/>
      <c r="CP8" s="764"/>
      <c r="CQ8" s="765"/>
      <c r="CR8" s="763">
        <v>20</v>
      </c>
      <c r="CS8" s="764"/>
      <c r="CT8" s="764"/>
      <c r="CU8" s="764"/>
      <c r="CV8" s="765"/>
      <c r="CW8" s="763" t="s">
        <v>567</v>
      </c>
      <c r="CX8" s="764"/>
      <c r="CY8" s="764"/>
      <c r="CZ8" s="764"/>
      <c r="DA8" s="765"/>
      <c r="DB8" s="763" t="s">
        <v>567</v>
      </c>
      <c r="DC8" s="764"/>
      <c r="DD8" s="764"/>
      <c r="DE8" s="764"/>
      <c r="DF8" s="765"/>
      <c r="DG8" s="763" t="s">
        <v>567</v>
      </c>
      <c r="DH8" s="764"/>
      <c r="DI8" s="764"/>
      <c r="DJ8" s="764"/>
      <c r="DK8" s="765"/>
      <c r="DL8" s="763" t="s">
        <v>567</v>
      </c>
      <c r="DM8" s="764"/>
      <c r="DN8" s="764"/>
      <c r="DO8" s="764"/>
      <c r="DP8" s="765"/>
      <c r="DQ8" s="763" t="s">
        <v>567</v>
      </c>
      <c r="DR8" s="764"/>
      <c r="DS8" s="764"/>
      <c r="DT8" s="764"/>
      <c r="DU8" s="765"/>
      <c r="DV8" s="760"/>
      <c r="DW8" s="761"/>
      <c r="DX8" s="761"/>
      <c r="DY8" s="761"/>
      <c r="DZ8" s="766"/>
      <c r="EA8" s="229"/>
    </row>
    <row r="9" spans="1:131" s="230" customFormat="1" ht="26.25" customHeight="1" x14ac:dyDescent="0.15">
      <c r="A9" s="233">
        <v>3</v>
      </c>
      <c r="B9" s="767" t="s">
        <v>376</v>
      </c>
      <c r="C9" s="768"/>
      <c r="D9" s="768"/>
      <c r="E9" s="768"/>
      <c r="F9" s="768"/>
      <c r="G9" s="768"/>
      <c r="H9" s="768"/>
      <c r="I9" s="768"/>
      <c r="J9" s="768"/>
      <c r="K9" s="768"/>
      <c r="L9" s="768"/>
      <c r="M9" s="768"/>
      <c r="N9" s="768"/>
      <c r="O9" s="768"/>
      <c r="P9" s="769"/>
      <c r="Q9" s="770">
        <v>11</v>
      </c>
      <c r="R9" s="771"/>
      <c r="S9" s="771"/>
      <c r="T9" s="771"/>
      <c r="U9" s="771"/>
      <c r="V9" s="771">
        <v>8</v>
      </c>
      <c r="W9" s="771"/>
      <c r="X9" s="771"/>
      <c r="Y9" s="771"/>
      <c r="Z9" s="771"/>
      <c r="AA9" s="771">
        <v>3</v>
      </c>
      <c r="AB9" s="771"/>
      <c r="AC9" s="771"/>
      <c r="AD9" s="771"/>
      <c r="AE9" s="772"/>
      <c r="AF9" s="773">
        <v>3</v>
      </c>
      <c r="AG9" s="774"/>
      <c r="AH9" s="774"/>
      <c r="AI9" s="774"/>
      <c r="AJ9" s="775"/>
      <c r="AK9" s="756" t="s">
        <v>573</v>
      </c>
      <c r="AL9" s="757"/>
      <c r="AM9" s="757"/>
      <c r="AN9" s="757"/>
      <c r="AO9" s="757"/>
      <c r="AP9" s="757" t="s">
        <v>567</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553</v>
      </c>
      <c r="BT9" s="761"/>
      <c r="BU9" s="761"/>
      <c r="BV9" s="761"/>
      <c r="BW9" s="761"/>
      <c r="BX9" s="761"/>
      <c r="BY9" s="761"/>
      <c r="BZ9" s="761"/>
      <c r="CA9" s="761"/>
      <c r="CB9" s="761"/>
      <c r="CC9" s="761"/>
      <c r="CD9" s="761"/>
      <c r="CE9" s="761"/>
      <c r="CF9" s="761"/>
      <c r="CG9" s="762"/>
      <c r="CH9" s="763">
        <v>7</v>
      </c>
      <c r="CI9" s="764"/>
      <c r="CJ9" s="764"/>
      <c r="CK9" s="764"/>
      <c r="CL9" s="765"/>
      <c r="CM9" s="763">
        <v>101</v>
      </c>
      <c r="CN9" s="764"/>
      <c r="CO9" s="764"/>
      <c r="CP9" s="764"/>
      <c r="CQ9" s="765"/>
      <c r="CR9" s="763">
        <v>26</v>
      </c>
      <c r="CS9" s="764"/>
      <c r="CT9" s="764"/>
      <c r="CU9" s="764"/>
      <c r="CV9" s="765"/>
      <c r="CW9" s="763" t="s">
        <v>567</v>
      </c>
      <c r="CX9" s="764"/>
      <c r="CY9" s="764"/>
      <c r="CZ9" s="764"/>
      <c r="DA9" s="765"/>
      <c r="DB9" s="763" t="s">
        <v>567</v>
      </c>
      <c r="DC9" s="764"/>
      <c r="DD9" s="764"/>
      <c r="DE9" s="764"/>
      <c r="DF9" s="765"/>
      <c r="DG9" s="763" t="s">
        <v>567</v>
      </c>
      <c r="DH9" s="764"/>
      <c r="DI9" s="764"/>
      <c r="DJ9" s="764"/>
      <c r="DK9" s="765"/>
      <c r="DL9" s="763" t="s">
        <v>567</v>
      </c>
      <c r="DM9" s="764"/>
      <c r="DN9" s="764"/>
      <c r="DO9" s="764"/>
      <c r="DP9" s="765"/>
      <c r="DQ9" s="763" t="s">
        <v>567</v>
      </c>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554</v>
      </c>
      <c r="BT10" s="761"/>
      <c r="BU10" s="761"/>
      <c r="BV10" s="761"/>
      <c r="BW10" s="761"/>
      <c r="BX10" s="761"/>
      <c r="BY10" s="761"/>
      <c r="BZ10" s="761"/>
      <c r="CA10" s="761"/>
      <c r="CB10" s="761"/>
      <c r="CC10" s="761"/>
      <c r="CD10" s="761"/>
      <c r="CE10" s="761"/>
      <c r="CF10" s="761"/>
      <c r="CG10" s="762"/>
      <c r="CH10" s="763">
        <v>13</v>
      </c>
      <c r="CI10" s="764"/>
      <c r="CJ10" s="764"/>
      <c r="CK10" s="764"/>
      <c r="CL10" s="765"/>
      <c r="CM10" s="763">
        <v>213</v>
      </c>
      <c r="CN10" s="764"/>
      <c r="CO10" s="764"/>
      <c r="CP10" s="764"/>
      <c r="CQ10" s="765"/>
      <c r="CR10" s="763">
        <v>80</v>
      </c>
      <c r="CS10" s="764"/>
      <c r="CT10" s="764"/>
      <c r="CU10" s="764"/>
      <c r="CV10" s="765"/>
      <c r="CW10" s="763" t="s">
        <v>567</v>
      </c>
      <c r="CX10" s="764"/>
      <c r="CY10" s="764"/>
      <c r="CZ10" s="764"/>
      <c r="DA10" s="765"/>
      <c r="DB10" s="763">
        <v>700</v>
      </c>
      <c r="DC10" s="764"/>
      <c r="DD10" s="764"/>
      <c r="DE10" s="764"/>
      <c r="DF10" s="765"/>
      <c r="DG10" s="763" t="s">
        <v>567</v>
      </c>
      <c r="DH10" s="764"/>
      <c r="DI10" s="764"/>
      <c r="DJ10" s="764"/>
      <c r="DK10" s="765"/>
      <c r="DL10" s="763" t="s">
        <v>567</v>
      </c>
      <c r="DM10" s="764"/>
      <c r="DN10" s="764"/>
      <c r="DO10" s="764"/>
      <c r="DP10" s="765"/>
      <c r="DQ10" s="763" t="s">
        <v>567</v>
      </c>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555</v>
      </c>
      <c r="BT11" s="761"/>
      <c r="BU11" s="761"/>
      <c r="BV11" s="761"/>
      <c r="BW11" s="761"/>
      <c r="BX11" s="761"/>
      <c r="BY11" s="761"/>
      <c r="BZ11" s="761"/>
      <c r="CA11" s="761"/>
      <c r="CB11" s="761"/>
      <c r="CC11" s="761"/>
      <c r="CD11" s="761"/>
      <c r="CE11" s="761"/>
      <c r="CF11" s="761"/>
      <c r="CG11" s="762"/>
      <c r="CH11" s="763">
        <v>0</v>
      </c>
      <c r="CI11" s="764"/>
      <c r="CJ11" s="764"/>
      <c r="CK11" s="764"/>
      <c r="CL11" s="765"/>
      <c r="CM11" s="763">
        <v>122</v>
      </c>
      <c r="CN11" s="764"/>
      <c r="CO11" s="764"/>
      <c r="CP11" s="764"/>
      <c r="CQ11" s="765"/>
      <c r="CR11" s="763">
        <v>46</v>
      </c>
      <c r="CS11" s="764"/>
      <c r="CT11" s="764"/>
      <c r="CU11" s="764"/>
      <c r="CV11" s="765"/>
      <c r="CW11" s="763" t="s">
        <v>567</v>
      </c>
      <c r="CX11" s="764"/>
      <c r="CY11" s="764"/>
      <c r="CZ11" s="764"/>
      <c r="DA11" s="765"/>
      <c r="DB11" s="763" t="s">
        <v>567</v>
      </c>
      <c r="DC11" s="764"/>
      <c r="DD11" s="764"/>
      <c r="DE11" s="764"/>
      <c r="DF11" s="765"/>
      <c r="DG11" s="763" t="s">
        <v>567</v>
      </c>
      <c r="DH11" s="764"/>
      <c r="DI11" s="764"/>
      <c r="DJ11" s="764"/>
      <c r="DK11" s="765"/>
      <c r="DL11" s="763" t="s">
        <v>567</v>
      </c>
      <c r="DM11" s="764"/>
      <c r="DN11" s="764"/>
      <c r="DO11" s="764"/>
      <c r="DP11" s="765"/>
      <c r="DQ11" s="763" t="s">
        <v>567</v>
      </c>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t="s">
        <v>556</v>
      </c>
      <c r="BT12" s="761"/>
      <c r="BU12" s="761"/>
      <c r="BV12" s="761"/>
      <c r="BW12" s="761"/>
      <c r="BX12" s="761"/>
      <c r="BY12" s="761"/>
      <c r="BZ12" s="761"/>
      <c r="CA12" s="761"/>
      <c r="CB12" s="761"/>
      <c r="CC12" s="761"/>
      <c r="CD12" s="761"/>
      <c r="CE12" s="761"/>
      <c r="CF12" s="761"/>
      <c r="CG12" s="762"/>
      <c r="CH12" s="763">
        <v>-10</v>
      </c>
      <c r="CI12" s="764"/>
      <c r="CJ12" s="764"/>
      <c r="CK12" s="764"/>
      <c r="CL12" s="765"/>
      <c r="CM12" s="763">
        <v>16</v>
      </c>
      <c r="CN12" s="764"/>
      <c r="CO12" s="764"/>
      <c r="CP12" s="764"/>
      <c r="CQ12" s="765"/>
      <c r="CR12" s="763">
        <v>5</v>
      </c>
      <c r="CS12" s="764"/>
      <c r="CT12" s="764"/>
      <c r="CU12" s="764"/>
      <c r="CV12" s="765"/>
      <c r="CW12" s="763" t="s">
        <v>567</v>
      </c>
      <c r="CX12" s="764"/>
      <c r="CY12" s="764"/>
      <c r="CZ12" s="764"/>
      <c r="DA12" s="765"/>
      <c r="DB12" s="763" t="s">
        <v>567</v>
      </c>
      <c r="DC12" s="764"/>
      <c r="DD12" s="764"/>
      <c r="DE12" s="764"/>
      <c r="DF12" s="765"/>
      <c r="DG12" s="763" t="s">
        <v>567</v>
      </c>
      <c r="DH12" s="764"/>
      <c r="DI12" s="764"/>
      <c r="DJ12" s="764"/>
      <c r="DK12" s="765"/>
      <c r="DL12" s="763" t="s">
        <v>567</v>
      </c>
      <c r="DM12" s="764"/>
      <c r="DN12" s="764"/>
      <c r="DO12" s="764"/>
      <c r="DP12" s="765"/>
      <c r="DQ12" s="763" t="s">
        <v>567</v>
      </c>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t="s">
        <v>557</v>
      </c>
      <c r="BT13" s="761"/>
      <c r="BU13" s="761"/>
      <c r="BV13" s="761"/>
      <c r="BW13" s="761"/>
      <c r="BX13" s="761"/>
      <c r="BY13" s="761"/>
      <c r="BZ13" s="761"/>
      <c r="CA13" s="761"/>
      <c r="CB13" s="761"/>
      <c r="CC13" s="761"/>
      <c r="CD13" s="761"/>
      <c r="CE13" s="761"/>
      <c r="CF13" s="761"/>
      <c r="CG13" s="762"/>
      <c r="CH13" s="763">
        <v>-14</v>
      </c>
      <c r="CI13" s="764"/>
      <c r="CJ13" s="764"/>
      <c r="CK13" s="764"/>
      <c r="CL13" s="765"/>
      <c r="CM13" s="763">
        <v>427</v>
      </c>
      <c r="CN13" s="764"/>
      <c r="CO13" s="764"/>
      <c r="CP13" s="764"/>
      <c r="CQ13" s="765"/>
      <c r="CR13" s="763">
        <v>13</v>
      </c>
      <c r="CS13" s="764"/>
      <c r="CT13" s="764"/>
      <c r="CU13" s="764"/>
      <c r="CV13" s="765"/>
      <c r="CW13" s="763" t="s">
        <v>567</v>
      </c>
      <c r="CX13" s="764"/>
      <c r="CY13" s="764"/>
      <c r="CZ13" s="764"/>
      <c r="DA13" s="765"/>
      <c r="DB13" s="763" t="s">
        <v>567</v>
      </c>
      <c r="DC13" s="764"/>
      <c r="DD13" s="764"/>
      <c r="DE13" s="764"/>
      <c r="DF13" s="765"/>
      <c r="DG13" s="763" t="s">
        <v>567</v>
      </c>
      <c r="DH13" s="764"/>
      <c r="DI13" s="764"/>
      <c r="DJ13" s="764"/>
      <c r="DK13" s="765"/>
      <c r="DL13" s="763" t="s">
        <v>567</v>
      </c>
      <c r="DM13" s="764"/>
      <c r="DN13" s="764"/>
      <c r="DO13" s="764"/>
      <c r="DP13" s="765"/>
      <c r="DQ13" s="763" t="s">
        <v>567</v>
      </c>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t="s">
        <v>558</v>
      </c>
      <c r="BT14" s="761"/>
      <c r="BU14" s="761"/>
      <c r="BV14" s="761"/>
      <c r="BW14" s="761"/>
      <c r="BX14" s="761"/>
      <c r="BY14" s="761"/>
      <c r="BZ14" s="761"/>
      <c r="CA14" s="761"/>
      <c r="CB14" s="761"/>
      <c r="CC14" s="761"/>
      <c r="CD14" s="761"/>
      <c r="CE14" s="761"/>
      <c r="CF14" s="761"/>
      <c r="CG14" s="762"/>
      <c r="CH14" s="763">
        <v>26</v>
      </c>
      <c r="CI14" s="764"/>
      <c r="CJ14" s="764"/>
      <c r="CK14" s="764"/>
      <c r="CL14" s="765"/>
      <c r="CM14" s="763">
        <v>84</v>
      </c>
      <c r="CN14" s="764"/>
      <c r="CO14" s="764"/>
      <c r="CP14" s="764"/>
      <c r="CQ14" s="765"/>
      <c r="CR14" s="763">
        <v>20</v>
      </c>
      <c r="CS14" s="764"/>
      <c r="CT14" s="764"/>
      <c r="CU14" s="764"/>
      <c r="CV14" s="765"/>
      <c r="CW14" s="763" t="s">
        <v>567</v>
      </c>
      <c r="CX14" s="764"/>
      <c r="CY14" s="764"/>
      <c r="CZ14" s="764"/>
      <c r="DA14" s="765"/>
      <c r="DB14" s="763" t="s">
        <v>567</v>
      </c>
      <c r="DC14" s="764"/>
      <c r="DD14" s="764"/>
      <c r="DE14" s="764"/>
      <c r="DF14" s="765"/>
      <c r="DG14" s="763" t="s">
        <v>567</v>
      </c>
      <c r="DH14" s="764"/>
      <c r="DI14" s="764"/>
      <c r="DJ14" s="764"/>
      <c r="DK14" s="765"/>
      <c r="DL14" s="763" t="s">
        <v>567</v>
      </c>
      <c r="DM14" s="764"/>
      <c r="DN14" s="764"/>
      <c r="DO14" s="764"/>
      <c r="DP14" s="765"/>
      <c r="DQ14" s="763" t="s">
        <v>567</v>
      </c>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t="s">
        <v>560</v>
      </c>
      <c r="BS15" s="760" t="s">
        <v>559</v>
      </c>
      <c r="BT15" s="761"/>
      <c r="BU15" s="761"/>
      <c r="BV15" s="761"/>
      <c r="BW15" s="761"/>
      <c r="BX15" s="761"/>
      <c r="BY15" s="761"/>
      <c r="BZ15" s="761"/>
      <c r="CA15" s="761"/>
      <c r="CB15" s="761"/>
      <c r="CC15" s="761"/>
      <c r="CD15" s="761"/>
      <c r="CE15" s="761"/>
      <c r="CF15" s="761"/>
      <c r="CG15" s="762"/>
      <c r="CH15" s="763" t="s">
        <v>567</v>
      </c>
      <c r="CI15" s="764"/>
      <c r="CJ15" s="764"/>
      <c r="CK15" s="764"/>
      <c r="CL15" s="765"/>
      <c r="CM15" s="763" t="s">
        <v>567</v>
      </c>
      <c r="CN15" s="764"/>
      <c r="CO15" s="764"/>
      <c r="CP15" s="764"/>
      <c r="CQ15" s="765"/>
      <c r="CR15" s="763" t="s">
        <v>567</v>
      </c>
      <c r="CS15" s="764"/>
      <c r="CT15" s="764"/>
      <c r="CU15" s="764"/>
      <c r="CV15" s="765"/>
      <c r="CW15" s="763" t="s">
        <v>567</v>
      </c>
      <c r="CX15" s="764"/>
      <c r="CY15" s="764"/>
      <c r="CZ15" s="764"/>
      <c r="DA15" s="765"/>
      <c r="DB15" s="763" t="s">
        <v>567</v>
      </c>
      <c r="DC15" s="764"/>
      <c r="DD15" s="764"/>
      <c r="DE15" s="764"/>
      <c r="DF15" s="765"/>
      <c r="DG15" s="763" t="s">
        <v>567</v>
      </c>
      <c r="DH15" s="764"/>
      <c r="DI15" s="764"/>
      <c r="DJ15" s="764"/>
      <c r="DK15" s="765"/>
      <c r="DL15" s="763">
        <v>484</v>
      </c>
      <c r="DM15" s="764"/>
      <c r="DN15" s="764"/>
      <c r="DO15" s="764"/>
      <c r="DP15" s="765"/>
      <c r="DQ15" s="763" t="s">
        <v>567</v>
      </c>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378</v>
      </c>
      <c r="B23" s="776" t="s">
        <v>379</v>
      </c>
      <c r="C23" s="777"/>
      <c r="D23" s="777"/>
      <c r="E23" s="777"/>
      <c r="F23" s="777"/>
      <c r="G23" s="777"/>
      <c r="H23" s="777"/>
      <c r="I23" s="777"/>
      <c r="J23" s="777"/>
      <c r="K23" s="777"/>
      <c r="L23" s="777"/>
      <c r="M23" s="777"/>
      <c r="N23" s="777"/>
      <c r="O23" s="777"/>
      <c r="P23" s="778"/>
      <c r="Q23" s="779">
        <v>49518</v>
      </c>
      <c r="R23" s="780"/>
      <c r="S23" s="780"/>
      <c r="T23" s="780"/>
      <c r="U23" s="780"/>
      <c r="V23" s="780">
        <v>48058</v>
      </c>
      <c r="W23" s="780"/>
      <c r="X23" s="780"/>
      <c r="Y23" s="780"/>
      <c r="Z23" s="780"/>
      <c r="AA23" s="780">
        <v>1460</v>
      </c>
      <c r="AB23" s="780"/>
      <c r="AC23" s="780"/>
      <c r="AD23" s="780"/>
      <c r="AE23" s="781"/>
      <c r="AF23" s="782">
        <v>1166</v>
      </c>
      <c r="AG23" s="780"/>
      <c r="AH23" s="780"/>
      <c r="AI23" s="780"/>
      <c r="AJ23" s="783"/>
      <c r="AK23" s="784"/>
      <c r="AL23" s="785"/>
      <c r="AM23" s="785"/>
      <c r="AN23" s="785"/>
      <c r="AO23" s="785"/>
      <c r="AP23" s="780">
        <v>39127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390</v>
      </c>
      <c r="C28" s="737"/>
      <c r="D28" s="737"/>
      <c r="E28" s="737"/>
      <c r="F28" s="737"/>
      <c r="G28" s="737"/>
      <c r="H28" s="737"/>
      <c r="I28" s="737"/>
      <c r="J28" s="737"/>
      <c r="K28" s="737"/>
      <c r="L28" s="737"/>
      <c r="M28" s="737"/>
      <c r="N28" s="737"/>
      <c r="O28" s="737"/>
      <c r="P28" s="738"/>
      <c r="Q28" s="809">
        <v>8740</v>
      </c>
      <c r="R28" s="810"/>
      <c r="S28" s="810"/>
      <c r="T28" s="810"/>
      <c r="U28" s="810"/>
      <c r="V28" s="810">
        <v>8649</v>
      </c>
      <c r="W28" s="810"/>
      <c r="X28" s="810"/>
      <c r="Y28" s="810"/>
      <c r="Z28" s="810"/>
      <c r="AA28" s="810">
        <v>91</v>
      </c>
      <c r="AB28" s="810"/>
      <c r="AC28" s="810"/>
      <c r="AD28" s="810"/>
      <c r="AE28" s="811"/>
      <c r="AF28" s="812">
        <v>91</v>
      </c>
      <c r="AG28" s="810"/>
      <c r="AH28" s="810"/>
      <c r="AI28" s="810"/>
      <c r="AJ28" s="813"/>
      <c r="AK28" s="814">
        <v>848</v>
      </c>
      <c r="AL28" s="815"/>
      <c r="AM28" s="815"/>
      <c r="AN28" s="815"/>
      <c r="AO28" s="815"/>
      <c r="AP28" s="815" t="s">
        <v>567</v>
      </c>
      <c r="AQ28" s="815"/>
      <c r="AR28" s="815"/>
      <c r="AS28" s="815"/>
      <c r="AT28" s="815"/>
      <c r="AU28" s="815" t="s">
        <v>567</v>
      </c>
      <c r="AV28" s="815"/>
      <c r="AW28" s="815"/>
      <c r="AX28" s="815"/>
      <c r="AY28" s="815"/>
      <c r="AZ28" s="816" t="s">
        <v>567</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391</v>
      </c>
      <c r="C29" s="768"/>
      <c r="D29" s="768"/>
      <c r="E29" s="768"/>
      <c r="F29" s="768"/>
      <c r="G29" s="768"/>
      <c r="H29" s="768"/>
      <c r="I29" s="768"/>
      <c r="J29" s="768"/>
      <c r="K29" s="768"/>
      <c r="L29" s="768"/>
      <c r="M29" s="768"/>
      <c r="N29" s="768"/>
      <c r="O29" s="768"/>
      <c r="P29" s="769"/>
      <c r="Q29" s="770">
        <v>79</v>
      </c>
      <c r="R29" s="771"/>
      <c r="S29" s="771"/>
      <c r="T29" s="771"/>
      <c r="U29" s="771"/>
      <c r="V29" s="771">
        <v>71</v>
      </c>
      <c r="W29" s="771"/>
      <c r="X29" s="771"/>
      <c r="Y29" s="771"/>
      <c r="Z29" s="771"/>
      <c r="AA29" s="771">
        <v>8</v>
      </c>
      <c r="AB29" s="771"/>
      <c r="AC29" s="771"/>
      <c r="AD29" s="771"/>
      <c r="AE29" s="772"/>
      <c r="AF29" s="773">
        <v>8</v>
      </c>
      <c r="AG29" s="774"/>
      <c r="AH29" s="774"/>
      <c r="AI29" s="774"/>
      <c r="AJ29" s="775"/>
      <c r="AK29" s="821">
        <v>19</v>
      </c>
      <c r="AL29" s="817"/>
      <c r="AM29" s="817"/>
      <c r="AN29" s="817"/>
      <c r="AO29" s="817"/>
      <c r="AP29" s="817">
        <v>6</v>
      </c>
      <c r="AQ29" s="817"/>
      <c r="AR29" s="817"/>
      <c r="AS29" s="817"/>
      <c r="AT29" s="817"/>
      <c r="AU29" s="817">
        <v>1</v>
      </c>
      <c r="AV29" s="817"/>
      <c r="AW29" s="817"/>
      <c r="AX29" s="817"/>
      <c r="AY29" s="817"/>
      <c r="AZ29" s="818" t="s">
        <v>567</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392</v>
      </c>
      <c r="C30" s="768"/>
      <c r="D30" s="768"/>
      <c r="E30" s="768"/>
      <c r="F30" s="768"/>
      <c r="G30" s="768"/>
      <c r="H30" s="768"/>
      <c r="I30" s="768"/>
      <c r="J30" s="768"/>
      <c r="K30" s="768"/>
      <c r="L30" s="768"/>
      <c r="M30" s="768"/>
      <c r="N30" s="768"/>
      <c r="O30" s="768"/>
      <c r="P30" s="769"/>
      <c r="Q30" s="770">
        <v>10320</v>
      </c>
      <c r="R30" s="771"/>
      <c r="S30" s="771"/>
      <c r="T30" s="771"/>
      <c r="U30" s="771"/>
      <c r="V30" s="771">
        <v>9828</v>
      </c>
      <c r="W30" s="771"/>
      <c r="X30" s="771"/>
      <c r="Y30" s="771"/>
      <c r="Z30" s="771"/>
      <c r="AA30" s="771">
        <v>492</v>
      </c>
      <c r="AB30" s="771"/>
      <c r="AC30" s="771"/>
      <c r="AD30" s="771"/>
      <c r="AE30" s="772"/>
      <c r="AF30" s="773">
        <v>492</v>
      </c>
      <c r="AG30" s="774"/>
      <c r="AH30" s="774"/>
      <c r="AI30" s="774"/>
      <c r="AJ30" s="775"/>
      <c r="AK30" s="821">
        <v>1713</v>
      </c>
      <c r="AL30" s="817"/>
      <c r="AM30" s="817"/>
      <c r="AN30" s="817"/>
      <c r="AO30" s="817"/>
      <c r="AP30" s="817" t="s">
        <v>567</v>
      </c>
      <c r="AQ30" s="817"/>
      <c r="AR30" s="817"/>
      <c r="AS30" s="817"/>
      <c r="AT30" s="817"/>
      <c r="AU30" s="817" t="s">
        <v>567</v>
      </c>
      <c r="AV30" s="817"/>
      <c r="AW30" s="817"/>
      <c r="AX30" s="817"/>
      <c r="AY30" s="817"/>
      <c r="AZ30" s="818" t="s">
        <v>567</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393</v>
      </c>
      <c r="C31" s="768"/>
      <c r="D31" s="768"/>
      <c r="E31" s="768"/>
      <c r="F31" s="768"/>
      <c r="G31" s="768"/>
      <c r="H31" s="768"/>
      <c r="I31" s="768"/>
      <c r="J31" s="768"/>
      <c r="K31" s="768"/>
      <c r="L31" s="768"/>
      <c r="M31" s="768"/>
      <c r="N31" s="768"/>
      <c r="O31" s="768"/>
      <c r="P31" s="769"/>
      <c r="Q31" s="770">
        <v>1348</v>
      </c>
      <c r="R31" s="771"/>
      <c r="S31" s="771"/>
      <c r="T31" s="771"/>
      <c r="U31" s="771"/>
      <c r="V31" s="771">
        <v>1316</v>
      </c>
      <c r="W31" s="771"/>
      <c r="X31" s="771"/>
      <c r="Y31" s="771"/>
      <c r="Z31" s="771"/>
      <c r="AA31" s="771">
        <v>32</v>
      </c>
      <c r="AB31" s="771"/>
      <c r="AC31" s="771"/>
      <c r="AD31" s="771"/>
      <c r="AE31" s="772"/>
      <c r="AF31" s="773">
        <v>32</v>
      </c>
      <c r="AG31" s="774"/>
      <c r="AH31" s="774"/>
      <c r="AI31" s="774"/>
      <c r="AJ31" s="775"/>
      <c r="AK31" s="821">
        <v>335</v>
      </c>
      <c r="AL31" s="817"/>
      <c r="AM31" s="817"/>
      <c r="AN31" s="817"/>
      <c r="AO31" s="817"/>
      <c r="AP31" s="817" t="s">
        <v>567</v>
      </c>
      <c r="AQ31" s="817"/>
      <c r="AR31" s="817"/>
      <c r="AS31" s="817"/>
      <c r="AT31" s="817"/>
      <c r="AU31" s="817" t="s">
        <v>567</v>
      </c>
      <c r="AV31" s="817"/>
      <c r="AW31" s="817"/>
      <c r="AX31" s="817"/>
      <c r="AY31" s="817"/>
      <c r="AZ31" s="818" t="s">
        <v>567</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394</v>
      </c>
      <c r="C32" s="768"/>
      <c r="D32" s="768"/>
      <c r="E32" s="768"/>
      <c r="F32" s="768"/>
      <c r="G32" s="768"/>
      <c r="H32" s="768"/>
      <c r="I32" s="768"/>
      <c r="J32" s="768"/>
      <c r="K32" s="768"/>
      <c r="L32" s="768"/>
      <c r="M32" s="768"/>
      <c r="N32" s="768"/>
      <c r="O32" s="768"/>
      <c r="P32" s="769"/>
      <c r="Q32" s="770">
        <v>2359</v>
      </c>
      <c r="R32" s="771"/>
      <c r="S32" s="771"/>
      <c r="T32" s="771"/>
      <c r="U32" s="771"/>
      <c r="V32" s="771">
        <v>2031</v>
      </c>
      <c r="W32" s="771"/>
      <c r="X32" s="771"/>
      <c r="Y32" s="771"/>
      <c r="Z32" s="771"/>
      <c r="AA32" s="771">
        <v>328</v>
      </c>
      <c r="AB32" s="771"/>
      <c r="AC32" s="771"/>
      <c r="AD32" s="771"/>
      <c r="AE32" s="772"/>
      <c r="AF32" s="773">
        <v>2834</v>
      </c>
      <c r="AG32" s="774"/>
      <c r="AH32" s="774"/>
      <c r="AI32" s="774"/>
      <c r="AJ32" s="775"/>
      <c r="AK32" s="821">
        <v>92</v>
      </c>
      <c r="AL32" s="817"/>
      <c r="AM32" s="817"/>
      <c r="AN32" s="817"/>
      <c r="AO32" s="817"/>
      <c r="AP32" s="817">
        <v>9599</v>
      </c>
      <c r="AQ32" s="817"/>
      <c r="AR32" s="817"/>
      <c r="AS32" s="817"/>
      <c r="AT32" s="817"/>
      <c r="AU32" s="817">
        <v>1392</v>
      </c>
      <c r="AV32" s="817"/>
      <c r="AW32" s="817"/>
      <c r="AX32" s="817"/>
      <c r="AY32" s="817"/>
      <c r="AZ32" s="818" t="s">
        <v>567</v>
      </c>
      <c r="BA32" s="818"/>
      <c r="BB32" s="818"/>
      <c r="BC32" s="818"/>
      <c r="BD32" s="818"/>
      <c r="BE32" s="819" t="s">
        <v>395</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396</v>
      </c>
      <c r="C33" s="768"/>
      <c r="D33" s="768"/>
      <c r="E33" s="768"/>
      <c r="F33" s="768"/>
      <c r="G33" s="768"/>
      <c r="H33" s="768"/>
      <c r="I33" s="768"/>
      <c r="J33" s="768"/>
      <c r="K33" s="768"/>
      <c r="L33" s="768"/>
      <c r="M33" s="768"/>
      <c r="N33" s="768"/>
      <c r="O33" s="768"/>
      <c r="P33" s="769"/>
      <c r="Q33" s="770">
        <v>5477</v>
      </c>
      <c r="R33" s="771"/>
      <c r="S33" s="771"/>
      <c r="T33" s="771"/>
      <c r="U33" s="771"/>
      <c r="V33" s="771">
        <v>4748</v>
      </c>
      <c r="W33" s="771"/>
      <c r="X33" s="771"/>
      <c r="Y33" s="771"/>
      <c r="Z33" s="771"/>
      <c r="AA33" s="771">
        <v>729</v>
      </c>
      <c r="AB33" s="771"/>
      <c r="AC33" s="771"/>
      <c r="AD33" s="771"/>
      <c r="AE33" s="772"/>
      <c r="AF33" s="773">
        <v>2299</v>
      </c>
      <c r="AG33" s="774"/>
      <c r="AH33" s="774"/>
      <c r="AI33" s="774"/>
      <c r="AJ33" s="775"/>
      <c r="AK33" s="821">
        <v>2514</v>
      </c>
      <c r="AL33" s="817"/>
      <c r="AM33" s="817"/>
      <c r="AN33" s="817"/>
      <c r="AO33" s="817"/>
      <c r="AP33" s="817">
        <v>39391</v>
      </c>
      <c r="AQ33" s="817"/>
      <c r="AR33" s="817"/>
      <c r="AS33" s="817"/>
      <c r="AT33" s="817"/>
      <c r="AU33" s="817">
        <v>31749</v>
      </c>
      <c r="AV33" s="817"/>
      <c r="AW33" s="817"/>
      <c r="AX33" s="817"/>
      <c r="AY33" s="817"/>
      <c r="AZ33" s="818" t="s">
        <v>567</v>
      </c>
      <c r="BA33" s="818"/>
      <c r="BB33" s="818"/>
      <c r="BC33" s="818"/>
      <c r="BD33" s="818"/>
      <c r="BE33" s="819" t="s">
        <v>395</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397</v>
      </c>
      <c r="C34" s="768"/>
      <c r="D34" s="768"/>
      <c r="E34" s="768"/>
      <c r="F34" s="768"/>
      <c r="G34" s="768"/>
      <c r="H34" s="768"/>
      <c r="I34" s="768"/>
      <c r="J34" s="768"/>
      <c r="K34" s="768"/>
      <c r="L34" s="768"/>
      <c r="M34" s="768"/>
      <c r="N34" s="768"/>
      <c r="O34" s="768"/>
      <c r="P34" s="769"/>
      <c r="Q34" s="770">
        <v>114</v>
      </c>
      <c r="R34" s="771"/>
      <c r="S34" s="771"/>
      <c r="T34" s="771"/>
      <c r="U34" s="771"/>
      <c r="V34" s="771">
        <v>99</v>
      </c>
      <c r="W34" s="771"/>
      <c r="X34" s="771"/>
      <c r="Y34" s="771"/>
      <c r="Z34" s="771"/>
      <c r="AA34" s="771">
        <v>15</v>
      </c>
      <c r="AB34" s="771"/>
      <c r="AC34" s="771"/>
      <c r="AD34" s="771"/>
      <c r="AE34" s="772"/>
      <c r="AF34" s="773">
        <v>5</v>
      </c>
      <c r="AG34" s="774"/>
      <c r="AH34" s="774"/>
      <c r="AI34" s="774"/>
      <c r="AJ34" s="775"/>
      <c r="AK34" s="821" t="s">
        <v>573</v>
      </c>
      <c r="AL34" s="817"/>
      <c r="AM34" s="817"/>
      <c r="AN34" s="817"/>
      <c r="AO34" s="817"/>
      <c r="AP34" s="817">
        <v>4</v>
      </c>
      <c r="AQ34" s="817"/>
      <c r="AR34" s="817"/>
      <c r="AS34" s="817"/>
      <c r="AT34" s="817"/>
      <c r="AU34" s="817" t="s">
        <v>567</v>
      </c>
      <c r="AV34" s="817"/>
      <c r="AW34" s="817"/>
      <c r="AX34" s="817"/>
      <c r="AY34" s="817"/>
      <c r="AZ34" s="818" t="s">
        <v>567</v>
      </c>
      <c r="BA34" s="818"/>
      <c r="BB34" s="818"/>
      <c r="BC34" s="818"/>
      <c r="BD34" s="818"/>
      <c r="BE34" s="819" t="s">
        <v>398</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378</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5761</v>
      </c>
      <c r="AG63" s="831"/>
      <c r="AH63" s="831"/>
      <c r="AI63" s="831"/>
      <c r="AJ63" s="832"/>
      <c r="AK63" s="833"/>
      <c r="AL63" s="828"/>
      <c r="AM63" s="828"/>
      <c r="AN63" s="828"/>
      <c r="AO63" s="828"/>
      <c r="AP63" s="831">
        <v>49000</v>
      </c>
      <c r="AQ63" s="831"/>
      <c r="AR63" s="831"/>
      <c r="AS63" s="831"/>
      <c r="AT63" s="831"/>
      <c r="AU63" s="831">
        <v>33142</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403</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561</v>
      </c>
      <c r="C68" s="857"/>
      <c r="D68" s="857"/>
      <c r="E68" s="857"/>
      <c r="F68" s="857"/>
      <c r="G68" s="857"/>
      <c r="H68" s="857"/>
      <c r="I68" s="857"/>
      <c r="J68" s="857"/>
      <c r="K68" s="857"/>
      <c r="L68" s="857"/>
      <c r="M68" s="857"/>
      <c r="N68" s="857"/>
      <c r="O68" s="857"/>
      <c r="P68" s="858"/>
      <c r="Q68" s="859">
        <v>22067</v>
      </c>
      <c r="R68" s="853"/>
      <c r="S68" s="853"/>
      <c r="T68" s="853"/>
      <c r="U68" s="853"/>
      <c r="V68" s="853">
        <v>22647</v>
      </c>
      <c r="W68" s="853"/>
      <c r="X68" s="853"/>
      <c r="Y68" s="853"/>
      <c r="Z68" s="853"/>
      <c r="AA68" s="853">
        <v>-580</v>
      </c>
      <c r="AB68" s="853"/>
      <c r="AC68" s="853"/>
      <c r="AD68" s="853"/>
      <c r="AE68" s="853"/>
      <c r="AF68" s="853">
        <v>762</v>
      </c>
      <c r="AG68" s="853"/>
      <c r="AH68" s="853"/>
      <c r="AI68" s="853"/>
      <c r="AJ68" s="853"/>
      <c r="AK68" s="853" t="s">
        <v>567</v>
      </c>
      <c r="AL68" s="853"/>
      <c r="AM68" s="853"/>
      <c r="AN68" s="853"/>
      <c r="AO68" s="853"/>
      <c r="AP68" s="853">
        <v>20319</v>
      </c>
      <c r="AQ68" s="853"/>
      <c r="AR68" s="853"/>
      <c r="AS68" s="853"/>
      <c r="AT68" s="853"/>
      <c r="AU68" s="853">
        <v>9820</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562</v>
      </c>
      <c r="C69" s="861"/>
      <c r="D69" s="861"/>
      <c r="E69" s="861"/>
      <c r="F69" s="861"/>
      <c r="G69" s="861"/>
      <c r="H69" s="861"/>
      <c r="I69" s="861"/>
      <c r="J69" s="861"/>
      <c r="K69" s="861"/>
      <c r="L69" s="861"/>
      <c r="M69" s="861"/>
      <c r="N69" s="861"/>
      <c r="O69" s="861"/>
      <c r="P69" s="862"/>
      <c r="Q69" s="863">
        <v>812</v>
      </c>
      <c r="R69" s="817"/>
      <c r="S69" s="817"/>
      <c r="T69" s="817"/>
      <c r="U69" s="817"/>
      <c r="V69" s="817">
        <v>755</v>
      </c>
      <c r="W69" s="817"/>
      <c r="X69" s="817"/>
      <c r="Y69" s="817"/>
      <c r="Z69" s="817"/>
      <c r="AA69" s="817">
        <v>57</v>
      </c>
      <c r="AB69" s="817"/>
      <c r="AC69" s="817"/>
      <c r="AD69" s="817"/>
      <c r="AE69" s="817"/>
      <c r="AF69" s="817">
        <v>56</v>
      </c>
      <c r="AG69" s="817"/>
      <c r="AH69" s="817"/>
      <c r="AI69" s="817"/>
      <c r="AJ69" s="817"/>
      <c r="AK69" s="817" t="s">
        <v>567</v>
      </c>
      <c r="AL69" s="817"/>
      <c r="AM69" s="817"/>
      <c r="AN69" s="817"/>
      <c r="AO69" s="817"/>
      <c r="AP69" s="817" t="s">
        <v>567</v>
      </c>
      <c r="AQ69" s="817"/>
      <c r="AR69" s="817"/>
      <c r="AS69" s="817"/>
      <c r="AT69" s="817"/>
      <c r="AU69" s="817" t="s">
        <v>567</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563</v>
      </c>
      <c r="C70" s="861"/>
      <c r="D70" s="861"/>
      <c r="E70" s="861"/>
      <c r="F70" s="861"/>
      <c r="G70" s="861"/>
      <c r="H70" s="861"/>
      <c r="I70" s="861"/>
      <c r="J70" s="861"/>
      <c r="K70" s="861"/>
      <c r="L70" s="861"/>
      <c r="M70" s="861"/>
      <c r="N70" s="861"/>
      <c r="O70" s="861"/>
      <c r="P70" s="862"/>
      <c r="Q70" s="863">
        <v>112</v>
      </c>
      <c r="R70" s="817"/>
      <c r="S70" s="817"/>
      <c r="T70" s="817"/>
      <c r="U70" s="817"/>
      <c r="V70" s="817">
        <v>110</v>
      </c>
      <c r="W70" s="817"/>
      <c r="X70" s="817"/>
      <c r="Y70" s="817"/>
      <c r="Z70" s="817"/>
      <c r="AA70" s="817">
        <v>2</v>
      </c>
      <c r="AB70" s="817"/>
      <c r="AC70" s="817"/>
      <c r="AD70" s="817"/>
      <c r="AE70" s="817"/>
      <c r="AF70" s="817">
        <v>2</v>
      </c>
      <c r="AG70" s="817"/>
      <c r="AH70" s="817"/>
      <c r="AI70" s="817"/>
      <c r="AJ70" s="817"/>
      <c r="AK70" s="817" t="s">
        <v>567</v>
      </c>
      <c r="AL70" s="817"/>
      <c r="AM70" s="817"/>
      <c r="AN70" s="817"/>
      <c r="AO70" s="817"/>
      <c r="AP70" s="817" t="s">
        <v>567</v>
      </c>
      <c r="AQ70" s="817"/>
      <c r="AR70" s="817"/>
      <c r="AS70" s="817"/>
      <c r="AT70" s="817"/>
      <c r="AU70" s="817" t="s">
        <v>567</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564</v>
      </c>
      <c r="C71" s="861"/>
      <c r="D71" s="861"/>
      <c r="E71" s="861"/>
      <c r="F71" s="861"/>
      <c r="G71" s="861"/>
      <c r="H71" s="861"/>
      <c r="I71" s="861"/>
      <c r="J71" s="861"/>
      <c r="K71" s="861"/>
      <c r="L71" s="861"/>
      <c r="M71" s="861"/>
      <c r="N71" s="861"/>
      <c r="O71" s="861"/>
      <c r="P71" s="862"/>
      <c r="Q71" s="863">
        <v>11414</v>
      </c>
      <c r="R71" s="817"/>
      <c r="S71" s="817"/>
      <c r="T71" s="817"/>
      <c r="U71" s="817"/>
      <c r="V71" s="817">
        <v>7873</v>
      </c>
      <c r="W71" s="817"/>
      <c r="X71" s="817"/>
      <c r="Y71" s="817"/>
      <c r="Z71" s="817"/>
      <c r="AA71" s="817">
        <v>3541</v>
      </c>
      <c r="AB71" s="817"/>
      <c r="AC71" s="817"/>
      <c r="AD71" s="817"/>
      <c r="AE71" s="817"/>
      <c r="AF71" s="817">
        <v>3541</v>
      </c>
      <c r="AG71" s="817"/>
      <c r="AH71" s="817"/>
      <c r="AI71" s="817"/>
      <c r="AJ71" s="817"/>
      <c r="AK71" s="817" t="s">
        <v>567</v>
      </c>
      <c r="AL71" s="817"/>
      <c r="AM71" s="817"/>
      <c r="AN71" s="817"/>
      <c r="AO71" s="817"/>
      <c r="AP71" s="817" t="s">
        <v>567</v>
      </c>
      <c r="AQ71" s="817"/>
      <c r="AR71" s="817"/>
      <c r="AS71" s="817"/>
      <c r="AT71" s="817"/>
      <c r="AU71" s="817" t="s">
        <v>567</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565</v>
      </c>
      <c r="C72" s="861"/>
      <c r="D72" s="861"/>
      <c r="E72" s="861"/>
      <c r="F72" s="861"/>
      <c r="G72" s="861"/>
      <c r="H72" s="861"/>
      <c r="I72" s="861"/>
      <c r="J72" s="861"/>
      <c r="K72" s="861"/>
      <c r="L72" s="861"/>
      <c r="M72" s="861"/>
      <c r="N72" s="861"/>
      <c r="O72" s="861"/>
      <c r="P72" s="862"/>
      <c r="Q72" s="863">
        <v>684</v>
      </c>
      <c r="R72" s="817"/>
      <c r="S72" s="817"/>
      <c r="T72" s="817"/>
      <c r="U72" s="817"/>
      <c r="V72" s="817">
        <v>181</v>
      </c>
      <c r="W72" s="817"/>
      <c r="X72" s="817"/>
      <c r="Y72" s="817"/>
      <c r="Z72" s="817"/>
      <c r="AA72" s="817">
        <v>503</v>
      </c>
      <c r="AB72" s="817"/>
      <c r="AC72" s="817"/>
      <c r="AD72" s="817"/>
      <c r="AE72" s="817"/>
      <c r="AF72" s="817">
        <v>503</v>
      </c>
      <c r="AG72" s="817"/>
      <c r="AH72" s="817"/>
      <c r="AI72" s="817"/>
      <c r="AJ72" s="817"/>
      <c r="AK72" s="817" t="s">
        <v>567</v>
      </c>
      <c r="AL72" s="817"/>
      <c r="AM72" s="817"/>
      <c r="AN72" s="817"/>
      <c r="AO72" s="817"/>
      <c r="AP72" s="817" t="s">
        <v>567</v>
      </c>
      <c r="AQ72" s="817"/>
      <c r="AR72" s="817"/>
      <c r="AS72" s="817"/>
      <c r="AT72" s="817"/>
      <c r="AU72" s="817" t="s">
        <v>567</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566</v>
      </c>
      <c r="C73" s="861"/>
      <c r="D73" s="861"/>
      <c r="E73" s="861"/>
      <c r="F73" s="861"/>
      <c r="G73" s="861"/>
      <c r="H73" s="861"/>
      <c r="I73" s="861"/>
      <c r="J73" s="861"/>
      <c r="K73" s="861"/>
      <c r="L73" s="861"/>
      <c r="M73" s="861"/>
      <c r="N73" s="861"/>
      <c r="O73" s="861"/>
      <c r="P73" s="862"/>
      <c r="Q73" s="863">
        <v>871279</v>
      </c>
      <c r="R73" s="817"/>
      <c r="S73" s="817"/>
      <c r="T73" s="817"/>
      <c r="U73" s="817"/>
      <c r="V73" s="817">
        <v>850651</v>
      </c>
      <c r="W73" s="817"/>
      <c r="X73" s="817"/>
      <c r="Y73" s="817"/>
      <c r="Z73" s="817"/>
      <c r="AA73" s="817">
        <v>20628</v>
      </c>
      <c r="AB73" s="817"/>
      <c r="AC73" s="817"/>
      <c r="AD73" s="817"/>
      <c r="AE73" s="817"/>
      <c r="AF73" s="817">
        <v>20628</v>
      </c>
      <c r="AG73" s="817"/>
      <c r="AH73" s="817"/>
      <c r="AI73" s="817"/>
      <c r="AJ73" s="817"/>
      <c r="AK73" s="817" t="s">
        <v>567</v>
      </c>
      <c r="AL73" s="817"/>
      <c r="AM73" s="817"/>
      <c r="AN73" s="817"/>
      <c r="AO73" s="817"/>
      <c r="AP73" s="817" t="s">
        <v>567</v>
      </c>
      <c r="AQ73" s="817"/>
      <c r="AR73" s="817"/>
      <c r="AS73" s="817"/>
      <c r="AT73" s="817"/>
      <c r="AU73" s="817" t="s">
        <v>567</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378</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25492</v>
      </c>
      <c r="AG88" s="831"/>
      <c r="AH88" s="831"/>
      <c r="AI88" s="831"/>
      <c r="AJ88" s="831"/>
      <c r="AK88" s="828"/>
      <c r="AL88" s="828"/>
      <c r="AM88" s="828"/>
      <c r="AN88" s="828"/>
      <c r="AO88" s="828"/>
      <c r="AP88" s="831">
        <v>20319</v>
      </c>
      <c r="AQ88" s="831"/>
      <c r="AR88" s="831"/>
      <c r="AS88" s="831"/>
      <c r="AT88" s="831"/>
      <c r="AU88" s="831">
        <v>9820</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223</v>
      </c>
      <c r="CS102" s="839"/>
      <c r="CT102" s="839"/>
      <c r="CU102" s="839"/>
      <c r="CV102" s="878"/>
      <c r="CW102" s="877"/>
      <c r="CX102" s="839"/>
      <c r="CY102" s="839"/>
      <c r="CZ102" s="839"/>
      <c r="DA102" s="878"/>
      <c r="DB102" s="877">
        <v>700</v>
      </c>
      <c r="DC102" s="839"/>
      <c r="DD102" s="839"/>
      <c r="DE102" s="839"/>
      <c r="DF102" s="878"/>
      <c r="DG102" s="877"/>
      <c r="DH102" s="839"/>
      <c r="DI102" s="839"/>
      <c r="DJ102" s="839"/>
      <c r="DK102" s="878"/>
      <c r="DL102" s="877">
        <v>484</v>
      </c>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24"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6624039</v>
      </c>
      <c r="AB110" s="887"/>
      <c r="AC110" s="887"/>
      <c r="AD110" s="887"/>
      <c r="AE110" s="888"/>
      <c r="AF110" s="889">
        <v>6349701</v>
      </c>
      <c r="AG110" s="887"/>
      <c r="AH110" s="887"/>
      <c r="AI110" s="887"/>
      <c r="AJ110" s="888"/>
      <c r="AK110" s="889">
        <v>6066118</v>
      </c>
      <c r="AL110" s="887"/>
      <c r="AM110" s="887"/>
      <c r="AN110" s="887"/>
      <c r="AO110" s="888"/>
      <c r="AP110" s="890">
        <v>29</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46256453</v>
      </c>
      <c r="BR110" s="918"/>
      <c r="BS110" s="918"/>
      <c r="BT110" s="918"/>
      <c r="BU110" s="918"/>
      <c r="BV110" s="918">
        <v>43017773</v>
      </c>
      <c r="BW110" s="918"/>
      <c r="BX110" s="918"/>
      <c r="BY110" s="918"/>
      <c r="BZ110" s="918"/>
      <c r="CA110" s="918">
        <v>39127316</v>
      </c>
      <c r="CB110" s="918"/>
      <c r="CC110" s="918"/>
      <c r="CD110" s="918"/>
      <c r="CE110" s="918"/>
      <c r="CF110" s="931">
        <v>187.2</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10000</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37931599</v>
      </c>
      <c r="BR112" s="913"/>
      <c r="BS112" s="913"/>
      <c r="BT112" s="913"/>
      <c r="BU112" s="913"/>
      <c r="BV112" s="913">
        <v>36035169</v>
      </c>
      <c r="BW112" s="913"/>
      <c r="BX112" s="913"/>
      <c r="BY112" s="913"/>
      <c r="BZ112" s="913"/>
      <c r="CA112" s="913">
        <v>33141804</v>
      </c>
      <c r="CB112" s="913"/>
      <c r="CC112" s="913"/>
      <c r="CD112" s="913"/>
      <c r="CE112" s="913"/>
      <c r="CF112" s="907">
        <v>158.6</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2709806</v>
      </c>
      <c r="AB113" s="925"/>
      <c r="AC113" s="925"/>
      <c r="AD113" s="925"/>
      <c r="AE113" s="926"/>
      <c r="AF113" s="927">
        <v>2686783</v>
      </c>
      <c r="AG113" s="925"/>
      <c r="AH113" s="925"/>
      <c r="AI113" s="925"/>
      <c r="AJ113" s="926"/>
      <c r="AK113" s="927">
        <v>2690183</v>
      </c>
      <c r="AL113" s="925"/>
      <c r="AM113" s="925"/>
      <c r="AN113" s="925"/>
      <c r="AO113" s="926"/>
      <c r="AP113" s="928">
        <v>12.9</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9514602</v>
      </c>
      <c r="BR113" s="913"/>
      <c r="BS113" s="913"/>
      <c r="BT113" s="913"/>
      <c r="BU113" s="913"/>
      <c r="BV113" s="913">
        <v>9342813</v>
      </c>
      <c r="BW113" s="913"/>
      <c r="BX113" s="913"/>
      <c r="BY113" s="913"/>
      <c r="BZ113" s="913"/>
      <c r="CA113" s="913">
        <v>9819655</v>
      </c>
      <c r="CB113" s="913"/>
      <c r="CC113" s="913"/>
      <c r="CD113" s="913"/>
      <c r="CE113" s="913"/>
      <c r="CF113" s="907">
        <v>47</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871827</v>
      </c>
      <c r="AB114" s="946"/>
      <c r="AC114" s="946"/>
      <c r="AD114" s="946"/>
      <c r="AE114" s="947"/>
      <c r="AF114" s="948">
        <v>853385</v>
      </c>
      <c r="AG114" s="946"/>
      <c r="AH114" s="946"/>
      <c r="AI114" s="946"/>
      <c r="AJ114" s="947"/>
      <c r="AK114" s="948">
        <v>851802</v>
      </c>
      <c r="AL114" s="946"/>
      <c r="AM114" s="946"/>
      <c r="AN114" s="946"/>
      <c r="AO114" s="947"/>
      <c r="AP114" s="949">
        <v>4.0999999999999996</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5721888</v>
      </c>
      <c r="BR114" s="913"/>
      <c r="BS114" s="913"/>
      <c r="BT114" s="913"/>
      <c r="BU114" s="913"/>
      <c r="BV114" s="913">
        <v>5806014</v>
      </c>
      <c r="BW114" s="913"/>
      <c r="BX114" s="913"/>
      <c r="BY114" s="913"/>
      <c r="BZ114" s="913"/>
      <c r="CA114" s="913">
        <v>5485324</v>
      </c>
      <c r="CB114" s="913"/>
      <c r="CC114" s="913"/>
      <c r="CD114" s="913"/>
      <c r="CE114" s="913"/>
      <c r="CF114" s="907">
        <v>26.2</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10215672</v>
      </c>
      <c r="AB117" s="966"/>
      <c r="AC117" s="966"/>
      <c r="AD117" s="966"/>
      <c r="AE117" s="967"/>
      <c r="AF117" s="968">
        <v>9889869</v>
      </c>
      <c r="AG117" s="966"/>
      <c r="AH117" s="966"/>
      <c r="AI117" s="966"/>
      <c r="AJ117" s="967"/>
      <c r="AK117" s="968">
        <v>9608103</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445</v>
      </c>
      <c r="BP119" s="992"/>
      <c r="BQ119" s="986">
        <v>99424542</v>
      </c>
      <c r="BR119" s="987"/>
      <c r="BS119" s="987"/>
      <c r="BT119" s="987"/>
      <c r="BU119" s="987"/>
      <c r="BV119" s="987">
        <v>94201769</v>
      </c>
      <c r="BW119" s="987"/>
      <c r="BX119" s="987"/>
      <c r="BY119" s="987"/>
      <c r="BZ119" s="987"/>
      <c r="CA119" s="987">
        <v>87574099</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19226116</v>
      </c>
      <c r="BR120" s="918"/>
      <c r="BS120" s="918"/>
      <c r="BT120" s="918"/>
      <c r="BU120" s="918"/>
      <c r="BV120" s="918">
        <v>20398327</v>
      </c>
      <c r="BW120" s="918"/>
      <c r="BX120" s="918"/>
      <c r="BY120" s="918"/>
      <c r="BZ120" s="918"/>
      <c r="CA120" s="918">
        <v>20852678</v>
      </c>
      <c r="CB120" s="918"/>
      <c r="CC120" s="918"/>
      <c r="CD120" s="918"/>
      <c r="CE120" s="918"/>
      <c r="CF120" s="931">
        <v>99.8</v>
      </c>
      <c r="CG120" s="932"/>
      <c r="CH120" s="932"/>
      <c r="CI120" s="932"/>
      <c r="CJ120" s="932"/>
      <c r="CK120" s="993" t="s">
        <v>449</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35482932</v>
      </c>
      <c r="DH120" s="918"/>
      <c r="DI120" s="918"/>
      <c r="DJ120" s="918"/>
      <c r="DK120" s="918"/>
      <c r="DL120" s="918">
        <v>33793896</v>
      </c>
      <c r="DM120" s="918"/>
      <c r="DN120" s="918"/>
      <c r="DO120" s="918"/>
      <c r="DP120" s="918"/>
      <c r="DQ120" s="918">
        <v>31748894</v>
      </c>
      <c r="DR120" s="918"/>
      <c r="DS120" s="918"/>
      <c r="DT120" s="918"/>
      <c r="DU120" s="918"/>
      <c r="DV120" s="919">
        <v>151.9</v>
      </c>
      <c r="DW120" s="919"/>
      <c r="DX120" s="919"/>
      <c r="DY120" s="919"/>
      <c r="DZ120" s="920"/>
    </row>
    <row r="121" spans="1:130" s="224"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664491</v>
      </c>
      <c r="BR121" s="913"/>
      <c r="BS121" s="913"/>
      <c r="BT121" s="913"/>
      <c r="BU121" s="913"/>
      <c r="BV121" s="913">
        <v>556569</v>
      </c>
      <c r="BW121" s="913"/>
      <c r="BX121" s="913"/>
      <c r="BY121" s="913"/>
      <c r="BZ121" s="913"/>
      <c r="CA121" s="913">
        <v>456117</v>
      </c>
      <c r="CB121" s="913"/>
      <c r="CC121" s="913"/>
      <c r="CD121" s="913"/>
      <c r="CE121" s="913"/>
      <c r="CF121" s="907">
        <v>2.2000000000000002</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2447956</v>
      </c>
      <c r="DH121" s="913"/>
      <c r="DI121" s="913"/>
      <c r="DJ121" s="913"/>
      <c r="DK121" s="913"/>
      <c r="DL121" s="913">
        <v>2240099</v>
      </c>
      <c r="DM121" s="913"/>
      <c r="DN121" s="913"/>
      <c r="DO121" s="913"/>
      <c r="DP121" s="913"/>
      <c r="DQ121" s="913">
        <v>1391825</v>
      </c>
      <c r="DR121" s="913"/>
      <c r="DS121" s="913"/>
      <c r="DT121" s="913"/>
      <c r="DU121" s="913"/>
      <c r="DV121" s="914">
        <v>6.7</v>
      </c>
      <c r="DW121" s="914"/>
      <c r="DX121" s="914"/>
      <c r="DY121" s="914"/>
      <c r="DZ121" s="915"/>
    </row>
    <row r="122" spans="1:130" s="224"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67569288</v>
      </c>
      <c r="BR122" s="987"/>
      <c r="BS122" s="987"/>
      <c r="BT122" s="987"/>
      <c r="BU122" s="987"/>
      <c r="BV122" s="987">
        <v>63968323</v>
      </c>
      <c r="BW122" s="987"/>
      <c r="BX122" s="987"/>
      <c r="BY122" s="987"/>
      <c r="BZ122" s="987"/>
      <c r="CA122" s="987">
        <v>60566427</v>
      </c>
      <c r="CB122" s="987"/>
      <c r="CC122" s="987"/>
      <c r="CD122" s="987"/>
      <c r="CE122" s="987"/>
      <c r="CF122" s="1004">
        <v>289.8</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711</v>
      </c>
      <c r="DH122" s="913"/>
      <c r="DI122" s="913"/>
      <c r="DJ122" s="913"/>
      <c r="DK122" s="913"/>
      <c r="DL122" s="913">
        <v>1174</v>
      </c>
      <c r="DM122" s="913"/>
      <c r="DN122" s="913"/>
      <c r="DO122" s="913"/>
      <c r="DP122" s="913"/>
      <c r="DQ122" s="913">
        <v>1085</v>
      </c>
      <c r="DR122" s="913"/>
      <c r="DS122" s="913"/>
      <c r="DT122" s="913"/>
      <c r="DU122" s="913"/>
      <c r="DV122" s="914">
        <v>0</v>
      </c>
      <c r="DW122" s="914"/>
      <c r="DX122" s="914"/>
      <c r="DY122" s="914"/>
      <c r="DZ122" s="915"/>
    </row>
    <row r="123" spans="1:130" s="224"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453</v>
      </c>
      <c r="BP123" s="992"/>
      <c r="BQ123" s="1050">
        <v>87459895</v>
      </c>
      <c r="BR123" s="1051"/>
      <c r="BS123" s="1051"/>
      <c r="BT123" s="1051"/>
      <c r="BU123" s="1051"/>
      <c r="BV123" s="1051">
        <v>84923219</v>
      </c>
      <c r="BW123" s="1051"/>
      <c r="BX123" s="1051"/>
      <c r="BY123" s="1051"/>
      <c r="BZ123" s="1051"/>
      <c r="CA123" s="1051">
        <v>81875222</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56.2</v>
      </c>
      <c r="BR124" s="1014"/>
      <c r="BS124" s="1014"/>
      <c r="BT124" s="1014"/>
      <c r="BU124" s="1014"/>
      <c r="BV124" s="1014">
        <v>44.7</v>
      </c>
      <c r="BW124" s="1014"/>
      <c r="BX124" s="1014"/>
      <c r="BY124" s="1014"/>
      <c r="BZ124" s="1014"/>
      <c r="CA124" s="1014">
        <v>27.2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117879</v>
      </c>
      <c r="AB128" s="1033"/>
      <c r="AC128" s="1033"/>
      <c r="AD128" s="1033"/>
      <c r="AE128" s="1034"/>
      <c r="AF128" s="1035">
        <v>114879</v>
      </c>
      <c r="AG128" s="1033"/>
      <c r="AH128" s="1033"/>
      <c r="AI128" s="1033"/>
      <c r="AJ128" s="1034"/>
      <c r="AK128" s="1035">
        <v>100815</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122</v>
      </c>
      <c r="BG128" s="1040"/>
      <c r="BH128" s="1040"/>
      <c r="BI128" s="1040"/>
      <c r="BJ128" s="1040"/>
      <c r="BK128" s="1040"/>
      <c r="BL128" s="1041"/>
      <c r="BM128" s="1039">
        <v>11.93</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28363863</v>
      </c>
      <c r="AB129" s="946"/>
      <c r="AC129" s="946"/>
      <c r="AD129" s="946"/>
      <c r="AE129" s="947"/>
      <c r="AF129" s="948">
        <v>27500974</v>
      </c>
      <c r="AG129" s="946"/>
      <c r="AH129" s="946"/>
      <c r="AI129" s="946"/>
      <c r="AJ129" s="947"/>
      <c r="AK129" s="948">
        <v>27517638</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122</v>
      </c>
      <c r="BG129" s="1054"/>
      <c r="BH129" s="1054"/>
      <c r="BI129" s="1054"/>
      <c r="BJ129" s="1054"/>
      <c r="BK129" s="1054"/>
      <c r="BL129" s="1055"/>
      <c r="BM129" s="1053">
        <v>16.93</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7110744</v>
      </c>
      <c r="AB130" s="946"/>
      <c r="AC130" s="946"/>
      <c r="AD130" s="946"/>
      <c r="AE130" s="947"/>
      <c r="AF130" s="948">
        <v>6746753</v>
      </c>
      <c r="AG130" s="946"/>
      <c r="AH130" s="946"/>
      <c r="AI130" s="946"/>
      <c r="AJ130" s="947"/>
      <c r="AK130" s="948">
        <v>6618938</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14.1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21253119</v>
      </c>
      <c r="AB131" s="973"/>
      <c r="AC131" s="973"/>
      <c r="AD131" s="973"/>
      <c r="AE131" s="974"/>
      <c r="AF131" s="972">
        <v>20754221</v>
      </c>
      <c r="AG131" s="973"/>
      <c r="AH131" s="973"/>
      <c r="AI131" s="973"/>
      <c r="AJ131" s="974"/>
      <c r="AK131" s="972">
        <v>20898700</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v>27.2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14.05463829</v>
      </c>
      <c r="AB132" s="1084"/>
      <c r="AC132" s="1084"/>
      <c r="AD132" s="1084"/>
      <c r="AE132" s="1085"/>
      <c r="AF132" s="1086">
        <v>14.590945140000001</v>
      </c>
      <c r="AG132" s="1084"/>
      <c r="AH132" s="1084"/>
      <c r="AI132" s="1084"/>
      <c r="AJ132" s="1085"/>
      <c r="AK132" s="1086">
        <v>13.820716259999999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14.1</v>
      </c>
      <c r="AB133" s="1067"/>
      <c r="AC133" s="1067"/>
      <c r="AD133" s="1067"/>
      <c r="AE133" s="1068"/>
      <c r="AF133" s="1066">
        <v>14.3</v>
      </c>
      <c r="AG133" s="1067"/>
      <c r="AH133" s="1067"/>
      <c r="AI133" s="1067"/>
      <c r="AJ133" s="1068"/>
      <c r="AK133" s="1066">
        <v>14.1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LyV7vcWWiEciqoEZtY7nGxhwKBYXt7bpFyyRLZlOjcx6WqR2yfCeUgi2Iif5L+oKd7ZDWGcWzLh1licz/KaoQ==" saltValue="C7B/iYZZcWD2J/Zv+WsS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xjouLclGpE4+Fh1yGj0/DcFDuPsewTOPxO626v6DwlTHoVhtWAaqnvjlkELXZu9UCJZH5kFuRxQkkFixWkkFQ==" saltValue="3JJKIxA80X4UOYgMAv7FK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DL58" sqref="DL58"/>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aFm0pVejird5u+q3nZFMru/f4ccCFtmGx68VcfLRBNiTBU2s6VJWmTTbCl1rY2RE661Hp3tU++kEg8BVGkrmA==" saltValue="kpY3OHnKDCYfkecXRiJbj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L47" sqref="AL47"/>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1" t="s">
        <v>482</v>
      </c>
      <c r="AP7" s="265"/>
      <c r="AQ7" s="266" t="s">
        <v>483</v>
      </c>
      <c r="AR7" s="267"/>
    </row>
    <row r="8" spans="1:46" x14ac:dyDescent="0.15">
      <c r="A8" s="259"/>
      <c r="AK8" s="268"/>
      <c r="AL8" s="269"/>
      <c r="AM8" s="269"/>
      <c r="AN8" s="270"/>
      <c r="AO8" s="1102"/>
      <c r="AP8" s="271" t="s">
        <v>484</v>
      </c>
      <c r="AQ8" s="272" t="s">
        <v>485</v>
      </c>
      <c r="AR8" s="273" t="s">
        <v>486</v>
      </c>
    </row>
    <row r="9" spans="1:46" x14ac:dyDescent="0.15">
      <c r="A9" s="259"/>
      <c r="AK9" s="1103" t="s">
        <v>487</v>
      </c>
      <c r="AL9" s="1104"/>
      <c r="AM9" s="1104"/>
      <c r="AN9" s="1105"/>
      <c r="AO9" s="274">
        <v>7929760</v>
      </c>
      <c r="AP9" s="274">
        <v>103557</v>
      </c>
      <c r="AQ9" s="275">
        <v>66486</v>
      </c>
      <c r="AR9" s="276">
        <v>55.8</v>
      </c>
    </row>
    <row r="10" spans="1:46" ht="13.5" customHeight="1" x14ac:dyDescent="0.15">
      <c r="A10" s="259"/>
      <c r="AK10" s="1103" t="s">
        <v>488</v>
      </c>
      <c r="AL10" s="1104"/>
      <c r="AM10" s="1104"/>
      <c r="AN10" s="1105"/>
      <c r="AO10" s="277">
        <v>8866</v>
      </c>
      <c r="AP10" s="277">
        <v>116</v>
      </c>
      <c r="AQ10" s="278">
        <v>6147</v>
      </c>
      <c r="AR10" s="279">
        <v>-98.1</v>
      </c>
    </row>
    <row r="11" spans="1:46" ht="13.5" customHeight="1" x14ac:dyDescent="0.15">
      <c r="A11" s="259"/>
      <c r="AK11" s="1103" t="s">
        <v>489</v>
      </c>
      <c r="AL11" s="1104"/>
      <c r="AM11" s="1104"/>
      <c r="AN11" s="1105"/>
      <c r="AO11" s="277" t="s">
        <v>490</v>
      </c>
      <c r="AP11" s="277" t="s">
        <v>490</v>
      </c>
      <c r="AQ11" s="278">
        <v>1219</v>
      </c>
      <c r="AR11" s="279" t="s">
        <v>490</v>
      </c>
    </row>
    <row r="12" spans="1:46" ht="13.5" customHeight="1" x14ac:dyDescent="0.15">
      <c r="A12" s="259"/>
      <c r="AK12" s="1103" t="s">
        <v>491</v>
      </c>
      <c r="AL12" s="1104"/>
      <c r="AM12" s="1104"/>
      <c r="AN12" s="1105"/>
      <c r="AO12" s="277" t="s">
        <v>490</v>
      </c>
      <c r="AP12" s="277" t="s">
        <v>490</v>
      </c>
      <c r="AQ12" s="278">
        <v>9</v>
      </c>
      <c r="AR12" s="279" t="s">
        <v>490</v>
      </c>
    </row>
    <row r="13" spans="1:46" ht="13.5" customHeight="1" x14ac:dyDescent="0.15">
      <c r="A13" s="259"/>
      <c r="AK13" s="1103" t="s">
        <v>492</v>
      </c>
      <c r="AL13" s="1104"/>
      <c r="AM13" s="1104"/>
      <c r="AN13" s="1105"/>
      <c r="AO13" s="277" t="s">
        <v>490</v>
      </c>
      <c r="AP13" s="277" t="s">
        <v>490</v>
      </c>
      <c r="AQ13" s="278">
        <v>2955</v>
      </c>
      <c r="AR13" s="279" t="s">
        <v>490</v>
      </c>
    </row>
    <row r="14" spans="1:46" ht="13.5" customHeight="1" x14ac:dyDescent="0.15">
      <c r="A14" s="259"/>
      <c r="AK14" s="1103" t="s">
        <v>493</v>
      </c>
      <c r="AL14" s="1104"/>
      <c r="AM14" s="1104"/>
      <c r="AN14" s="1105"/>
      <c r="AO14" s="277">
        <v>268055</v>
      </c>
      <c r="AP14" s="277">
        <v>3501</v>
      </c>
      <c r="AQ14" s="278">
        <v>1434</v>
      </c>
      <c r="AR14" s="279">
        <v>144.1</v>
      </c>
    </row>
    <row r="15" spans="1:46" ht="13.5" customHeight="1" x14ac:dyDescent="0.15">
      <c r="A15" s="259"/>
      <c r="AK15" s="1106" t="s">
        <v>494</v>
      </c>
      <c r="AL15" s="1107"/>
      <c r="AM15" s="1107"/>
      <c r="AN15" s="1108"/>
      <c r="AO15" s="277">
        <v>-518697</v>
      </c>
      <c r="AP15" s="277">
        <v>-6774</v>
      </c>
      <c r="AQ15" s="278">
        <v>-3102</v>
      </c>
      <c r="AR15" s="279">
        <v>118.4</v>
      </c>
    </row>
    <row r="16" spans="1:46" x14ac:dyDescent="0.15">
      <c r="A16" s="259"/>
      <c r="AK16" s="1106" t="s">
        <v>177</v>
      </c>
      <c r="AL16" s="1107"/>
      <c r="AM16" s="1107"/>
      <c r="AN16" s="1108"/>
      <c r="AO16" s="277">
        <v>7687984</v>
      </c>
      <c r="AP16" s="277">
        <v>100399</v>
      </c>
      <c r="AQ16" s="278">
        <v>75147</v>
      </c>
      <c r="AR16" s="279">
        <v>33.6</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09" t="s">
        <v>499</v>
      </c>
      <c r="AL21" s="1110"/>
      <c r="AM21" s="1110"/>
      <c r="AN21" s="1111"/>
      <c r="AO21" s="289">
        <v>10.33</v>
      </c>
      <c r="AP21" s="290">
        <v>6.62</v>
      </c>
      <c r="AQ21" s="291">
        <v>3.71</v>
      </c>
      <c r="AS21" s="292"/>
      <c r="AT21" s="288"/>
    </row>
    <row r="22" spans="1:46" s="260" customFormat="1" x14ac:dyDescent="0.15">
      <c r="A22" s="288"/>
      <c r="AK22" s="1109" t="s">
        <v>500</v>
      </c>
      <c r="AL22" s="1110"/>
      <c r="AM22" s="1110"/>
      <c r="AN22" s="1111"/>
      <c r="AO22" s="293">
        <v>95.6</v>
      </c>
      <c r="AP22" s="294">
        <v>98.3</v>
      </c>
      <c r="AQ22" s="295">
        <v>-2.7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1" t="s">
        <v>482</v>
      </c>
      <c r="AP30" s="265"/>
      <c r="AQ30" s="266" t="s">
        <v>483</v>
      </c>
      <c r="AR30" s="267"/>
    </row>
    <row r="31" spans="1:46" x14ac:dyDescent="0.15">
      <c r="A31" s="259"/>
      <c r="AK31" s="268"/>
      <c r="AL31" s="269"/>
      <c r="AM31" s="269"/>
      <c r="AN31" s="270"/>
      <c r="AO31" s="1102"/>
      <c r="AP31" s="271" t="s">
        <v>484</v>
      </c>
      <c r="AQ31" s="272" t="s">
        <v>485</v>
      </c>
      <c r="AR31" s="273" t="s">
        <v>486</v>
      </c>
    </row>
    <row r="32" spans="1:46" ht="27" customHeight="1" x14ac:dyDescent="0.15">
      <c r="A32" s="259"/>
      <c r="AK32" s="1117" t="s">
        <v>504</v>
      </c>
      <c r="AL32" s="1118"/>
      <c r="AM32" s="1118"/>
      <c r="AN32" s="1119"/>
      <c r="AO32" s="303">
        <v>6066118</v>
      </c>
      <c r="AP32" s="303">
        <v>79219</v>
      </c>
      <c r="AQ32" s="304">
        <v>34847</v>
      </c>
      <c r="AR32" s="305">
        <v>127.3</v>
      </c>
    </row>
    <row r="33" spans="1:46" ht="13.5" customHeight="1" x14ac:dyDescent="0.15">
      <c r="A33" s="259"/>
      <c r="AK33" s="1117" t="s">
        <v>505</v>
      </c>
      <c r="AL33" s="1118"/>
      <c r="AM33" s="1118"/>
      <c r="AN33" s="1119"/>
      <c r="AO33" s="303" t="s">
        <v>490</v>
      </c>
      <c r="AP33" s="303" t="s">
        <v>490</v>
      </c>
      <c r="AQ33" s="304" t="s">
        <v>490</v>
      </c>
      <c r="AR33" s="305" t="s">
        <v>490</v>
      </c>
    </row>
    <row r="34" spans="1:46" ht="27" customHeight="1" x14ac:dyDescent="0.15">
      <c r="A34" s="259"/>
      <c r="AK34" s="1117" t="s">
        <v>506</v>
      </c>
      <c r="AL34" s="1118"/>
      <c r="AM34" s="1118"/>
      <c r="AN34" s="1119"/>
      <c r="AO34" s="303" t="s">
        <v>490</v>
      </c>
      <c r="AP34" s="303" t="s">
        <v>490</v>
      </c>
      <c r="AQ34" s="304">
        <v>5</v>
      </c>
      <c r="AR34" s="305" t="s">
        <v>490</v>
      </c>
    </row>
    <row r="35" spans="1:46" ht="27" customHeight="1" x14ac:dyDescent="0.15">
      <c r="A35" s="259"/>
      <c r="AK35" s="1117" t="s">
        <v>507</v>
      </c>
      <c r="AL35" s="1118"/>
      <c r="AM35" s="1118"/>
      <c r="AN35" s="1119"/>
      <c r="AO35" s="303">
        <v>2690183</v>
      </c>
      <c r="AP35" s="303">
        <v>35132</v>
      </c>
      <c r="AQ35" s="304">
        <v>8260</v>
      </c>
      <c r="AR35" s="305">
        <v>325.3</v>
      </c>
    </row>
    <row r="36" spans="1:46" ht="27" customHeight="1" x14ac:dyDescent="0.15">
      <c r="A36" s="259"/>
      <c r="AK36" s="1117" t="s">
        <v>508</v>
      </c>
      <c r="AL36" s="1118"/>
      <c r="AM36" s="1118"/>
      <c r="AN36" s="1119"/>
      <c r="AO36" s="303">
        <v>851802</v>
      </c>
      <c r="AP36" s="303">
        <v>11124</v>
      </c>
      <c r="AQ36" s="304">
        <v>1689</v>
      </c>
      <c r="AR36" s="305">
        <v>558.6</v>
      </c>
    </row>
    <row r="37" spans="1:46" ht="13.5" customHeight="1" x14ac:dyDescent="0.15">
      <c r="A37" s="259"/>
      <c r="AK37" s="1117" t="s">
        <v>509</v>
      </c>
      <c r="AL37" s="1118"/>
      <c r="AM37" s="1118"/>
      <c r="AN37" s="1119"/>
      <c r="AO37" s="303" t="s">
        <v>490</v>
      </c>
      <c r="AP37" s="303" t="s">
        <v>490</v>
      </c>
      <c r="AQ37" s="304">
        <v>748</v>
      </c>
      <c r="AR37" s="305" t="s">
        <v>490</v>
      </c>
    </row>
    <row r="38" spans="1:46" ht="27" customHeight="1" x14ac:dyDescent="0.15">
      <c r="A38" s="259"/>
      <c r="AK38" s="1120" t="s">
        <v>510</v>
      </c>
      <c r="AL38" s="1121"/>
      <c r="AM38" s="1121"/>
      <c r="AN38" s="1122"/>
      <c r="AO38" s="306" t="s">
        <v>490</v>
      </c>
      <c r="AP38" s="306" t="s">
        <v>490</v>
      </c>
      <c r="AQ38" s="307">
        <v>1</v>
      </c>
      <c r="AR38" s="295" t="s">
        <v>490</v>
      </c>
      <c r="AS38" s="302"/>
    </row>
    <row r="39" spans="1:46" x14ac:dyDescent="0.15">
      <c r="A39" s="259"/>
      <c r="AK39" s="1120" t="s">
        <v>511</v>
      </c>
      <c r="AL39" s="1121"/>
      <c r="AM39" s="1121"/>
      <c r="AN39" s="1122"/>
      <c r="AO39" s="303">
        <v>-100815</v>
      </c>
      <c r="AP39" s="303">
        <v>-1317</v>
      </c>
      <c r="AQ39" s="304">
        <v>-5762</v>
      </c>
      <c r="AR39" s="305">
        <v>-77.099999999999994</v>
      </c>
      <c r="AS39" s="302"/>
    </row>
    <row r="40" spans="1:46" ht="27" customHeight="1" x14ac:dyDescent="0.15">
      <c r="A40" s="259"/>
      <c r="AK40" s="1117" t="s">
        <v>512</v>
      </c>
      <c r="AL40" s="1118"/>
      <c r="AM40" s="1118"/>
      <c r="AN40" s="1119"/>
      <c r="AO40" s="303">
        <v>-6618938</v>
      </c>
      <c r="AP40" s="303">
        <v>-86438</v>
      </c>
      <c r="AQ40" s="304">
        <v>-27609</v>
      </c>
      <c r="AR40" s="305">
        <v>213.1</v>
      </c>
      <c r="AS40" s="302"/>
    </row>
    <row r="41" spans="1:46" x14ac:dyDescent="0.15">
      <c r="A41" s="259"/>
      <c r="AK41" s="1123" t="s">
        <v>287</v>
      </c>
      <c r="AL41" s="1124"/>
      <c r="AM41" s="1124"/>
      <c r="AN41" s="1125"/>
      <c r="AO41" s="303">
        <v>2888350</v>
      </c>
      <c r="AP41" s="303">
        <v>37720</v>
      </c>
      <c r="AQ41" s="304">
        <v>12179</v>
      </c>
      <c r="AR41" s="305">
        <v>209.7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12" t="s">
        <v>482</v>
      </c>
      <c r="AN49" s="1114" t="s">
        <v>515</v>
      </c>
      <c r="AO49" s="1115"/>
      <c r="AP49" s="1115"/>
      <c r="AQ49" s="1115"/>
      <c r="AR49" s="1116"/>
    </row>
    <row r="50" spans="1:44" x14ac:dyDescent="0.15">
      <c r="A50" s="259"/>
      <c r="AK50" s="317"/>
      <c r="AL50" s="318"/>
      <c r="AM50" s="1113"/>
      <c r="AN50" s="319" t="s">
        <v>516</v>
      </c>
      <c r="AO50" s="320" t="s">
        <v>517</v>
      </c>
      <c r="AP50" s="321" t="s">
        <v>518</v>
      </c>
      <c r="AQ50" s="322" t="s">
        <v>519</v>
      </c>
      <c r="AR50" s="323" t="s">
        <v>520</v>
      </c>
    </row>
    <row r="51" spans="1:44" x14ac:dyDescent="0.15">
      <c r="A51" s="259"/>
      <c r="AK51" s="315" t="s">
        <v>521</v>
      </c>
      <c r="AL51" s="316"/>
      <c r="AM51" s="324">
        <v>5883948</v>
      </c>
      <c r="AN51" s="325">
        <v>72693</v>
      </c>
      <c r="AO51" s="326">
        <v>30.5</v>
      </c>
      <c r="AP51" s="327">
        <v>45588</v>
      </c>
      <c r="AQ51" s="328">
        <v>8.6999999999999993</v>
      </c>
      <c r="AR51" s="329">
        <v>21.8</v>
      </c>
    </row>
    <row r="52" spans="1:44" x14ac:dyDescent="0.15">
      <c r="A52" s="259"/>
      <c r="AK52" s="330"/>
      <c r="AL52" s="331" t="s">
        <v>522</v>
      </c>
      <c r="AM52" s="332">
        <v>4205024</v>
      </c>
      <c r="AN52" s="333">
        <v>51951</v>
      </c>
      <c r="AO52" s="334">
        <v>21.1</v>
      </c>
      <c r="AP52" s="335">
        <v>24150</v>
      </c>
      <c r="AQ52" s="336">
        <v>3.4</v>
      </c>
      <c r="AR52" s="337">
        <v>17.7</v>
      </c>
    </row>
    <row r="53" spans="1:44" x14ac:dyDescent="0.15">
      <c r="A53" s="259"/>
      <c r="AK53" s="315" t="s">
        <v>523</v>
      </c>
      <c r="AL53" s="316"/>
      <c r="AM53" s="324">
        <v>5621754</v>
      </c>
      <c r="AN53" s="325">
        <v>70363</v>
      </c>
      <c r="AO53" s="326">
        <v>-3.2</v>
      </c>
      <c r="AP53" s="327">
        <v>45483</v>
      </c>
      <c r="AQ53" s="328">
        <v>-0.2</v>
      </c>
      <c r="AR53" s="329">
        <v>-3</v>
      </c>
    </row>
    <row r="54" spans="1:44" x14ac:dyDescent="0.15">
      <c r="A54" s="259"/>
      <c r="AK54" s="330"/>
      <c r="AL54" s="331" t="s">
        <v>522</v>
      </c>
      <c r="AM54" s="332">
        <v>3193397</v>
      </c>
      <c r="AN54" s="333">
        <v>39969</v>
      </c>
      <c r="AO54" s="334">
        <v>-23.1</v>
      </c>
      <c r="AP54" s="335">
        <v>24241</v>
      </c>
      <c r="AQ54" s="336">
        <v>0.4</v>
      </c>
      <c r="AR54" s="337">
        <v>-23.5</v>
      </c>
    </row>
    <row r="55" spans="1:44" x14ac:dyDescent="0.15">
      <c r="A55" s="259"/>
      <c r="AK55" s="315" t="s">
        <v>524</v>
      </c>
      <c r="AL55" s="316"/>
      <c r="AM55" s="324">
        <v>5203172</v>
      </c>
      <c r="AN55" s="325">
        <v>65971</v>
      </c>
      <c r="AO55" s="326">
        <v>-6.2</v>
      </c>
      <c r="AP55" s="327">
        <v>45945</v>
      </c>
      <c r="AQ55" s="328">
        <v>1</v>
      </c>
      <c r="AR55" s="329">
        <v>-7.2</v>
      </c>
    </row>
    <row r="56" spans="1:44" x14ac:dyDescent="0.15">
      <c r="A56" s="259"/>
      <c r="AK56" s="330"/>
      <c r="AL56" s="331" t="s">
        <v>522</v>
      </c>
      <c r="AM56" s="332">
        <v>3561442</v>
      </c>
      <c r="AN56" s="333">
        <v>45156</v>
      </c>
      <c r="AO56" s="334">
        <v>13</v>
      </c>
      <c r="AP56" s="335">
        <v>25180</v>
      </c>
      <c r="AQ56" s="336">
        <v>3.9</v>
      </c>
      <c r="AR56" s="337">
        <v>9.1</v>
      </c>
    </row>
    <row r="57" spans="1:44" x14ac:dyDescent="0.15">
      <c r="A57" s="259"/>
      <c r="AK57" s="315" t="s">
        <v>525</v>
      </c>
      <c r="AL57" s="316"/>
      <c r="AM57" s="324">
        <v>4532388</v>
      </c>
      <c r="AN57" s="325">
        <v>58288</v>
      </c>
      <c r="AO57" s="326">
        <v>-11.6</v>
      </c>
      <c r="AP57" s="327">
        <v>44475</v>
      </c>
      <c r="AQ57" s="328">
        <v>-3.2</v>
      </c>
      <c r="AR57" s="329">
        <v>-8.4</v>
      </c>
    </row>
    <row r="58" spans="1:44" x14ac:dyDescent="0.15">
      <c r="A58" s="259"/>
      <c r="AK58" s="330"/>
      <c r="AL58" s="331" t="s">
        <v>522</v>
      </c>
      <c r="AM58" s="332">
        <v>2840527</v>
      </c>
      <c r="AN58" s="333">
        <v>36530</v>
      </c>
      <c r="AO58" s="334">
        <v>-19.100000000000001</v>
      </c>
      <c r="AP58" s="335">
        <v>24780</v>
      </c>
      <c r="AQ58" s="336">
        <v>-1.6</v>
      </c>
      <c r="AR58" s="337">
        <v>-17.5</v>
      </c>
    </row>
    <row r="59" spans="1:44" x14ac:dyDescent="0.15">
      <c r="A59" s="259"/>
      <c r="AK59" s="315" t="s">
        <v>526</v>
      </c>
      <c r="AL59" s="316"/>
      <c r="AM59" s="324">
        <v>4222557</v>
      </c>
      <c r="AN59" s="325">
        <v>55143</v>
      </c>
      <c r="AO59" s="326">
        <v>-5.4</v>
      </c>
      <c r="AP59" s="327">
        <v>45982</v>
      </c>
      <c r="AQ59" s="328">
        <v>3.4</v>
      </c>
      <c r="AR59" s="329">
        <v>-8.8000000000000007</v>
      </c>
    </row>
    <row r="60" spans="1:44" x14ac:dyDescent="0.15">
      <c r="A60" s="259"/>
      <c r="AK60" s="330"/>
      <c r="AL60" s="331" t="s">
        <v>522</v>
      </c>
      <c r="AM60" s="332">
        <v>2568472</v>
      </c>
      <c r="AN60" s="333">
        <v>33542</v>
      </c>
      <c r="AO60" s="334">
        <v>-8.1999999999999993</v>
      </c>
      <c r="AP60" s="335">
        <v>25583</v>
      </c>
      <c r="AQ60" s="336">
        <v>3.2</v>
      </c>
      <c r="AR60" s="337">
        <v>-11.4</v>
      </c>
    </row>
    <row r="61" spans="1:44" x14ac:dyDescent="0.15">
      <c r="A61" s="259"/>
      <c r="AK61" s="315" t="s">
        <v>527</v>
      </c>
      <c r="AL61" s="338"/>
      <c r="AM61" s="324">
        <v>5092764</v>
      </c>
      <c r="AN61" s="325">
        <v>64492</v>
      </c>
      <c r="AO61" s="326">
        <v>0.8</v>
      </c>
      <c r="AP61" s="327">
        <v>45495</v>
      </c>
      <c r="AQ61" s="339">
        <v>1.9</v>
      </c>
      <c r="AR61" s="329">
        <v>-1.1000000000000001</v>
      </c>
    </row>
    <row r="62" spans="1:44" x14ac:dyDescent="0.15">
      <c r="A62" s="259"/>
      <c r="AK62" s="330"/>
      <c r="AL62" s="331" t="s">
        <v>522</v>
      </c>
      <c r="AM62" s="332">
        <v>3273772</v>
      </c>
      <c r="AN62" s="333">
        <v>41430</v>
      </c>
      <c r="AO62" s="334">
        <v>-3.3</v>
      </c>
      <c r="AP62" s="335">
        <v>24787</v>
      </c>
      <c r="AQ62" s="336">
        <v>1.9</v>
      </c>
      <c r="AR62" s="337">
        <v>-5.2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ms8DkmB0f+iWnm/hyosbc6nEoX1NRQAJjqEC+7/eRl8T4QVLag5H0m4xyd5DxmKO9VD6c7UeH4MPyKSpnNE1iw==" saltValue="3mDpiqMiqO2/ClGYp+8O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HHIcUyXceTbqadWz2kVXumzvtirUWw9oLXNpKOlo0fV6R97tqe57ZxVDaWbb+CNydYyIKFlvN6eo/QsC5k4/9A==" saltValue="PJr1bFdsPx63y1m2S5NOP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j6Qg49mfuwUG+GUnUumOagslqrx5KFTUcWePjw7NeGcnfsyczdUbBFb4Ba0Om6FfKyXpytpI7+6f2Nik9pCj5w==" saltValue="5M7LoXJTHxrk44iVxQWzx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18.16</v>
      </c>
      <c r="G47" s="12">
        <v>19.22</v>
      </c>
      <c r="H47" s="12">
        <v>19.72</v>
      </c>
      <c r="I47" s="12">
        <v>21.96</v>
      </c>
      <c r="J47" s="13">
        <v>21.32</v>
      </c>
    </row>
    <row r="48" spans="2:10" ht="57.75" customHeight="1" x14ac:dyDescent="0.15">
      <c r="B48" s="14"/>
      <c r="C48" s="1128" t="s">
        <v>4</v>
      </c>
      <c r="D48" s="1128"/>
      <c r="E48" s="1129"/>
      <c r="F48" s="15">
        <v>4.5999999999999996</v>
      </c>
      <c r="G48" s="16">
        <v>4.3600000000000003</v>
      </c>
      <c r="H48" s="16">
        <v>5.98</v>
      </c>
      <c r="I48" s="16">
        <v>3.84</v>
      </c>
      <c r="J48" s="17">
        <v>4.24</v>
      </c>
    </row>
    <row r="49" spans="2:10" ht="57.75" customHeight="1" thickBot="1" x14ac:dyDescent="0.2">
      <c r="B49" s="18"/>
      <c r="C49" s="1130" t="s">
        <v>5</v>
      </c>
      <c r="D49" s="1130"/>
      <c r="E49" s="1131"/>
      <c r="F49" s="19">
        <v>0.61</v>
      </c>
      <c r="G49" s="20">
        <v>1.01</v>
      </c>
      <c r="H49" s="20">
        <v>2.64</v>
      </c>
      <c r="I49" s="20" t="s">
        <v>534</v>
      </c>
      <c r="J49" s="21" t="s">
        <v>535</v>
      </c>
    </row>
    <row r="50" spans="2:10" x14ac:dyDescent="0.15"/>
  </sheetData>
  <sheetProtection algorithmName="SHA-512" hashValue="jyBw4MNWAWxBP9dORxXdKs/RmksQuEh3cAXLdLhAW/BiHdchTb6jZPCwl+Xj3TS7Um+5JY8hTKLvm8ivBz/8rg==" saltValue="RbEY2LYm9TF18K+tumYZ0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2025-03-13T05:55:38Z</cp:lastPrinted>
  <dcterms:created xsi:type="dcterms:W3CDTF">2025-02-19T03:36:21Z</dcterms:created>
  <dcterms:modified xsi:type="dcterms:W3CDTF">2025-03-17T04:01:30Z</dcterms:modified>
  <cp:category/>
</cp:coreProperties>
</file>