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09 相生市○\"/>
    </mc:Choice>
  </mc:AlternateContent>
  <xr:revisionPtr revIDLastSave="0" documentId="13_ncr:1_{428D92B6-9136-4F7D-8DDB-77B5E65644CC}"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alcChain>
</file>

<file path=xl/sharedStrings.xml><?xml version="1.0" encoding="utf-8"?>
<sst xmlns="http://schemas.openxmlformats.org/spreadsheetml/2006/main" count="1061" uniqueCount="563">
  <si>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</si>
  <si>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</si>
  <si>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</si>
  <si>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</si>
  <si>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</si>
  <si>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</si>
  <si>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</si>
  <si>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</si>
  <si>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</si>
  <si>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</si>
  <si>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</si>
  <si>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</si>
  <si>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</si>
  <si>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</si>
  <si>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</si>
  <si>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</si>
  <si>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</si>
  <si>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</si>
  <si>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</si>
  <si>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</si>
  <si>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</si>
  <si>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</si>
  <si>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</si>
  <si>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</si>
  <si>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</si>
  <si>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</si>
  <si>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</si>
  <si>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</si>
  <si>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</si>
  <si>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</si>
  <si>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</si>
  <si>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</si>
  <si>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</si>
  <si>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</si>
  <si>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</si>
  <si>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</si>
  <si>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</si>
  <si>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</si>
  <si>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</si>
  <si>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</si>
  <si>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</si>
  <si>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</si>
  <si>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</si>
  <si>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</si>
  <si>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</si>
  <si>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</si>
  <si>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</si>
  <si>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</si>
  <si>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</si>
  <si>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</si>
  <si>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</si>
  <si>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</si>
  <si>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</si>
  <si>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</si>
  <si>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</si>
  <si>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</si>
  <si>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</si>
  <si>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</si>
  <si>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</si>
  <si>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</si>
  <si>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</si>
  <si>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</si>
  <si>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</si>
  <si>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</si>
  <si>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</si>
  <si>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</si>
  <si>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</si>
  <si>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</si>
  <si>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</si>
  <si>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</si>
  <si>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</si>
  <si>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</si>
  <si>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</si>
  <si>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</si>
  <si>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</si>
  <si>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</si>
  <si>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</si>
  <si>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</si>
  <si>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</si>
  <si>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</si>
  <si>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</si>
  <si>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</si>
  <si>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</si>
  <si>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</si>
  <si>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</si>
  <si>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</si>
  <si>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</si>
  <si>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</si>
  <si>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</si>
  <si>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</si>
  <si>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</si>
  <si>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</si>
  <si>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</si>
  <si>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</si>
  <si>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相生市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</si>
  <si>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</si>
  <si>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</si>
  <si>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</si>
  <si>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</si>
  <si>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</si>
  <si>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</si>
  <si>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</si>
  <si>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</si>
  <si>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</si>
  <si>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</si>
  <si>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</si>
  <si>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</si>
  <si>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</si>
  <si>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</si>
  <si>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</si>
  <si>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</si>
  <si>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</si>
  <si>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</si>
  <si>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</si>
  <si>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</si>
  <si>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</si>
  <si>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</si>
  <si>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</si>
  <si>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</si>
  <si>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</si>
  <si>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</si>
  <si>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</si>
  <si>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</si>
  <si>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</si>
  <si>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</si>
  <si>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</si>
  <si>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</si>
  <si>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</si>
  <si>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</si>
  <si>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</si>
  <si>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</si>
  <si>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</si>
  <si>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</si>
  <si>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</si>
  <si>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</si>
  <si>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</si>
  <si>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</si>
  <si>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</si>
  <si>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</si>
  <si>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</si>
  <si>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</si>
  <si>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</si>
  <si>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</si>
  <si>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</si>
  <si>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</si>
  <si>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</si>
  <si>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</si>
  <si>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</si>
  <si>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</si>
  <si>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</si>
  <si>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</si>
  <si>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</si>
  <si>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</si>
  <si>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</si>
  <si>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</si>
  <si>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</si>
  <si>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</si>
  <si>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</si>
  <si>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</si>
  <si>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</si>
  <si>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</si>
  <si>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</si>
  <si>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</si>
  <si>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</si>
  <si>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</si>
  <si>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</si>
  <si>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</si>
  <si>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</si>
  <si>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</si>
  <si>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</si>
  <si>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</si>
  <si>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</si>
  <si>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</si>
  <si>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</si>
  <si>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</si>
  <si>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</si>
  <si>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</si>
  <si>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</si>
  <si>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</si>
  <si>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</si>
  <si>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</si>
  <si>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</si>
  <si>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</si>
  <si>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</si>
  <si>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</si>
  <si>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</si>
  <si>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</si>
  <si>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</si>
  <si>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</si>
  <si>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</si>
  <si>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</si>
  <si>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</si>
  <si>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</si>
  <si>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</si>
  <si>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</si>
  <si>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</si>
  <si>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</si>
  <si>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</si>
  <si>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</si>
  <si>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</si>
  <si>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</si>
  <si>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</si>
  <si>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</si>
  <si>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兵庫県相生市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</si>
  <si>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</si>
  <si>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</si>
  <si>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</si>
  <si>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</si>
  <si>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</si>
  <si>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</si>
  <si>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</si>
  <si>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</si>
  <si>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</si>
  <si>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</si>
  <si>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</si>
  <si>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</si>
  <si>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</si>
  <si>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</si>
  <si>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</si>
  <si>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</si>
  <si>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</si>
  <si>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</si>
  <si>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</si>
  <si>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</si>
  <si>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</si>
  <si>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</si>
  <si>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</si>
  <si>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</si>
  <si>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</si>
  <si>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</si>
  <si>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</si>
  <si>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</si>
  <si>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</si>
  <si>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</si>
  <si>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</si>
  <si>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</si>
  <si>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</si>
  <si>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</si>
  <si>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</si>
  <si>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</si>
  <si>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</si>
  <si>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</si>
  <si>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</si>
  <si>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</si>
  <si>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</si>
  <si>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</si>
  <si>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</si>
  <si>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</si>
  <si>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</si>
  <si>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</si>
  <si>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</si>
  <si>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</si>
  <si>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</si>
  <si>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</si>
  <si>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</si>
  <si>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</si>
  <si>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</si>
  <si>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</si>
  <si>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</si>
  <si>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</si>
  <si>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</si>
  <si>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</si>
  <si>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</si>
  <si>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</si>
  <si>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</si>
  <si>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</si>
  <si>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</si>
  <si>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</si>
  <si>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</si>
  <si>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</si>
  <si>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</si>
  <si>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</si>
  <si>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</si>
  <si>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</si>
  <si>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</si>
  <si>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</si>
  <si>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</si>
  <si>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</si>
  <si>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</si>
  <si>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</si>
  <si>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</si>
  <si>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</si>
  <si>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</si>
  <si>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</si>
  <si>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</si>
  <si>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</si>
  <si>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</si>
  <si>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</si>
  <si>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</si>
  <si>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</si>
  <si>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</si>
  <si>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</si>
  <si>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</si>
  <si>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</si>
  <si>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</si>
  <si>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</si>
  <si>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</si>
  <si>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</si>
  <si>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</si>
  <si>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</si>
  <si>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</si>
  <si>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</si>
  <si>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</si>
  <si>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</si>
  <si>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</si>
  <si>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</si>
  <si>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</si>
  <si>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</si>
  <si>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</si>
  <si>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</si>
  <si>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</si>
  <si>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</si>
  <si>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</si>
  <si>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</si>
  <si>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</si>
  <si>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</si>
  <si>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</si>
  <si>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</si>
  <si>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</si>
  <si>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</si>
  <si>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</si>
  <si>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</si>
  <si>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</si>
  <si>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</si>
  <si>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</si>
  <si>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</si>
  <si>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</si>
  <si>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</si>
  <si>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</si>
  <si>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</si>
  <si>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</si>
  <si>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</si>
  <si>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</si>
  <si>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</si>
  <si>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</si>
  <si>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</si>
  <si>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</si>
  <si>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</si>
  <si>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</si>
  <si>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</si>
  <si>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</si>
  <si>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</si>
  <si>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</si>
  <si>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</si>
  <si>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</si>
  <si>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</si>
  <si>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</si>
  <si>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</si>
  <si>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</si>
  <si>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</si>
  <si>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</si>
  <si>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</si>
  <si>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</si>
  <si>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</si>
  <si>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兵庫県相生市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</si>
  <si>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</si>
  <si>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</si>
  <si>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</si>
  <si>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</si>
  <si>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</si>
  <si>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</si>
  <si>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</si>
  <si>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</si>
  <si>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</si>
  <si>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</si>
  <si>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</si>
  <si>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</si>
  <si>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</si>
  <si>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</si>
  <si>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</si>
  <si>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</si>
  <si>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</si>
  <si>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</si>
  <si>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</si>
  <si>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</si>
  <si>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</si>
  <si>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</si>
  <si>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</si>
  <si>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</si>
  <si>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</si>
  <si>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</si>
  <si>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</si>
  <si>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</si>
  <si>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</si>
  <si>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</si>
  <si>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</si>
  <si>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</si>
  <si>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</si>
  <si>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</si>
  <si>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</si>
  <si>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</si>
  <si>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</si>
  <si>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</si>
  <si>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</si>
  <si>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</si>
  <si>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</si>
  <si>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</si>
  <si>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</si>
  <si>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</si>
  <si>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</si>
  <si>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</si>
  <si>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</si>
  <si>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</si>
  <si>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</si>
  <si>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</si>
  <si>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</si>
  <si>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</si>
  <si>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</si>
  <si>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</si>
  <si>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</si>
  <si>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</si>
  <si>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</si>
  <si>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</si>
  <si>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</si>
  <si>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</si>
  <si>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</si>
  <si>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</si>
  <si>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</si>
  <si>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</si>
  <si>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</si>
  <si>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</si>
  <si>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</si>
  <si>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</si>
  <si>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</si>
  <si>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</si>
  <si>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</si>
  <si>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</si>
  <si>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</si>
  <si>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</si>
  <si>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</si>
  <si>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</si>
  <si>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</si>
  <si>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</si>
  <si>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</si>
  <si>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</si>
  <si>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</si>
  <si>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</si>
  <si>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</si>
  <si>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</si>
  <si>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</si>
  <si>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</si>
  <si>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</si>
  <si>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</si>
  <si>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</si>
  <si>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</si>
  <si>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</si>
  <si>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</si>
  <si>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</si>
  <si>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</si>
  <si>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</si>
  <si>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</si>
  <si>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</si>
  <si>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</si>
  <si>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</si>
  <si>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</si>
  <si>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</si>
  <si>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</si>
  <si>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</si>
  <si>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</si>
  <si>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</si>
  <si>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</si>
  <si>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</si>
  <si>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</si>
  <si>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</si>
  <si>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</si>
  <si>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</si>
  <si>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</si>
  <si>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</si>
  <si>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</si>
  <si>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</si>
  <si>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</si>
  <si>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</si>
  <si>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</si>
  <si>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</si>
  <si>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</si>
  <si>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</si>
  <si>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</si>
  <si>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</si>
  <si>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</si>
  <si>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</si>
  <si>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</si>
  <si>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</si>
  <si>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</si>
  <si>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</si>
  <si>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</si>
  <si>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</si>
  <si>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</si>
  <si>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</si>
  <si>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</si>
  <si>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</si>
  <si>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</si>
  <si>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</si>
  <si>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</si>
  <si>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</si>
  <si>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</si>
  <si>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</si>
  <si>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</si>
  <si>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</si>
  <si>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</si>
  <si>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</si>
  <si>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</si>
  <si>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</si>
  <si>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</si>
  <si>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</si>
  <si>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</si>
  <si>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</si>
  <si>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</si>
  <si>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</si>
  <si>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</si>
  <si>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</si>
  <si>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</si>
  <si>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</si>
  <si>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</si>
  <si>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</si>
  <si>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</si>
  <si>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</si>
  <si>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</si>
  <si>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</si>
  <si>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</si>
  <si>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</si>
  <si>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</si>
  <si>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</si>
  <si>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</si>
  <si>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</si>
  <si>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</si>
  <si>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</si>
  <si>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</si>
  <si>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</si>
  <si>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</si>
  <si>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</si>
  <si>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3.12</t>
  </si>
  <si>
    <t>▲ 0.81</t>
  </si>
  <si>
    <t>▲ 1.67</t>
  </si>
  <si>
    <t>▲ 4.38</t>
  </si>
  <si>
    <t>一般会計</t>
  </si>
  <si>
    <t>下水道事業会計</t>
  </si>
  <si>
    <t>介護保険特別会計</t>
  </si>
  <si>
    <t>病院事業会計</t>
  </si>
  <si>
    <t>国民健康保険特別会計</t>
  </si>
  <si>
    <t>後期高齢者医療保険特別会計</t>
  </si>
  <si>
    <t>看護専門学校特別会計</t>
  </si>
  <si>
    <t>その他会計（赤字）</t>
  </si>
  <si>
    <t>その他会計（黒字）</t>
  </si>
  <si>
    <t>R01</t>
    <phoneticPr fontId="5"/>
  </si>
  <si>
    <t>R02</t>
    <phoneticPr fontId="5"/>
  </si>
  <si>
    <t>R03</t>
    <phoneticPr fontId="5"/>
  </si>
  <si>
    <t>R04</t>
    <phoneticPr fontId="5"/>
  </si>
  <si>
    <t>R05</t>
    <phoneticPr fontId="5"/>
  </si>
  <si>
    <t>-</t>
    <phoneticPr fontId="5"/>
  </si>
  <si>
    <t>-</t>
    <phoneticPr fontId="5"/>
  </si>
  <si>
    <t>-</t>
    <phoneticPr fontId="5"/>
  </si>
  <si>
    <t>-</t>
    <phoneticPr fontId="5"/>
  </si>
  <si>
    <t>安室ダム水道用水供給企業団</t>
    <rPh sb="0" eb="13">
      <t>ヤスムロダムスイドウヨウミズキョウキュウキギョウダン</t>
    </rPh>
    <phoneticPr fontId="2"/>
  </si>
  <si>
    <t>西播磨水道企業団</t>
    <rPh sb="0" eb="8">
      <t>ニシハリマスイドウキギョウダン</t>
    </rPh>
    <phoneticPr fontId="2"/>
  </si>
  <si>
    <t>西はりま消防組合</t>
    <rPh sb="0" eb="1">
      <t>ニシ</t>
    </rPh>
    <rPh sb="4" eb="6">
      <t>ショウボウ</t>
    </rPh>
    <rPh sb="6" eb="8">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</si>
  <si>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</si>
  <si>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</si>
  <si>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あいおいアクアポリス</t>
    <phoneticPr fontId="2"/>
  </si>
  <si>
    <t>庁舎建設基金</t>
    <rPh sb="0" eb="2">
      <t>チョウシャ</t>
    </rPh>
    <rPh sb="2" eb="4">
      <t>ケンセツ</t>
    </rPh>
    <rPh sb="4" eb="6">
      <t>キキン</t>
    </rPh>
    <phoneticPr fontId="5"/>
  </si>
  <si>
    <t>しあわせ基金</t>
    <rPh sb="4" eb="6">
      <t>キキン</t>
    </rPh>
    <phoneticPr fontId="2"/>
  </si>
  <si>
    <t>ふるさと応援基金</t>
    <rPh sb="4" eb="6">
      <t>オウエン</t>
    </rPh>
    <rPh sb="6" eb="8">
      <t>キキン</t>
    </rPh>
    <phoneticPr fontId="2"/>
  </si>
  <si>
    <t>職員退職手当基金</t>
    <rPh sb="0" eb="2">
      <t>ショクイン</t>
    </rPh>
    <rPh sb="2" eb="4">
      <t>タイショク</t>
    </rPh>
    <rPh sb="4" eb="6">
      <t>テアテ</t>
    </rPh>
    <rPh sb="6" eb="8">
      <t>キキン</t>
    </rPh>
    <phoneticPr fontId="2"/>
  </si>
  <si>
    <t>市営墓園基金</t>
    <rPh sb="0" eb="2">
      <t>シエイ</t>
    </rPh>
    <rPh sb="2" eb="4">
      <t>ボエン</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</si>
</sst>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71279</c:v>
                </c:pt>
                <c:pt idx="3">
                  <c:v>74994</c:v>
                </c:pt>
                <c:pt idx="4">
                  <c:v>71849</c:v>
                </c:pt>
              </c:numCache>
            </c:numRef>
          </c:val>
          <c:smooth val="0"/>
          <c:extLst>
            <c:ext xmlns:c16="http://schemas.microsoft.com/office/drawing/2014/chart" uri="{C3380CC4-5D6E-409C-BE32-E72D297353CC}">
              <c16:uniqueId val="{00000000-F019-4C24-87E8-E34FC72C4E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41184</c:v>
                </c:pt>
                <c:pt idx="1">
                  <c:v>30517</c:v>
                </c:pt>
                <c:pt idx="2">
                  <c:v>32215</c:v>
                </c:pt>
                <c:pt idx="3">
                  <c:v>33525</c:v>
                </c:pt>
                <c:pt idx="4">
                  <c:v>39749</c:v>
                </c:pt>
              </c:numCache>
            </c:numRef>
          </c:val>
          <c:smooth val="0"/>
          <c:extLst>
            <c:ext xmlns:c16="http://schemas.microsoft.com/office/drawing/2014/chart" uri="{C3380CC4-5D6E-409C-BE32-E72D297353CC}">
              <c16:uniqueId val="{00000001-F019-4C24-87E8-E34FC72C4EC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c:v>
                </c:pt>
                <c:pt idx="1">
                  <c:v>4.46</c:v>
                </c:pt>
                <c:pt idx="2">
                  <c:v>5.37</c:v>
                </c:pt>
                <c:pt idx="3">
                  <c:v>5.12</c:v>
                </c:pt>
                <c:pt idx="4">
                  <c:v>4.8</c:v>
                </c:pt>
              </c:numCache>
            </c:numRef>
          </c:val>
          <c:extLst>
            <c:ext xmlns:c16="http://schemas.microsoft.com/office/drawing/2014/chart" uri="{C3380CC4-5D6E-409C-BE32-E72D297353CC}">
              <c16:uniqueId val="{00000000-3A7C-45DE-93B5-D453C36EB5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20.190000000000001</c:v>
                </c:pt>
                <c:pt idx="1">
                  <c:v>17.649999999999999</c:v>
                </c:pt>
                <c:pt idx="2">
                  <c:v>21.61</c:v>
                </c:pt>
                <c:pt idx="3">
                  <c:v>21.14</c:v>
                </c:pt>
                <c:pt idx="4">
                  <c:v>16.739999999999998</c:v>
                </c:pt>
              </c:numCache>
            </c:numRef>
          </c:val>
          <c:extLst>
            <c:ext xmlns:c16="http://schemas.microsoft.com/office/drawing/2014/chart" uri="{C3380CC4-5D6E-409C-BE32-E72D297353CC}">
              <c16:uniqueId val="{00000001-3A7C-45DE-93B5-D453C36EB5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-3.12</c:v>
                </c:pt>
                <c:pt idx="1">
                  <c:v>-0.81</c:v>
                </c:pt>
                <c:pt idx="2">
                  <c:v>5.81</c:v>
                </c:pt>
                <c:pt idx="3">
                  <c:v>-1.67</c:v>
                </c:pt>
                <c:pt idx="4">
                  <c:v>-4.38</c:v>
                </c:pt>
              </c:numCache>
            </c:numRef>
          </c:val>
          <c:smooth val="0"/>
          <c:extLst>
            <c:ext xmlns:c16="http://schemas.microsoft.com/office/drawing/2014/chart" uri="{C3380CC4-5D6E-409C-BE32-E72D297353CC}">
              <c16:uniqueId val="{00000002-3A7C-45DE-93B5-D453C36EB5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34D-41A0-A7E7-E323BB58D9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4D-41A0-A7E7-E323BB58D9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34D-41A0-A7E7-E323BB58D983}"/>
            </c:ext>
          </c:extLst>
        </c:ser>
        <c:ser>
          <c:idx val="3"/>
          <c:order val="3"/>
          <c:tx>
            <c:strRef>
              <c:f>データシート!$A$30</c:f>
              <c:strCache>
                <c:ptCount val="1"/>
                <c:pt idx="0">
                  <c:v>看護専門学校特別会計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B34D-41A0-A7E7-E323BB58D983}"/>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0.02</c:v>
                </c:pt>
                <c:pt idx="4">
                  <c:v>#N/A</c:v>
                </c:pt>
                <c:pt idx="5">
                  <c:v>0.02</c:v>
                </c:pt>
                <c:pt idx="6">
                  <c:v>#N/A</c:v>
                </c:pt>
                <c:pt idx="7">
                  <c:v>0</c:v>
                </c:pt>
                <c:pt idx="8">
                  <c:v>#N/A</c:v>
                </c:pt>
                <c:pt idx="9">
                  <c:v>0.13</c:v>
                </c:pt>
              </c:numCache>
            </c:numRef>
          </c:val>
          <c:extLst>
            <c:ext xmlns:c16="http://schemas.microsoft.com/office/drawing/2014/chart" uri="{C3380CC4-5D6E-409C-BE32-E72D297353CC}">
              <c16:uniqueId val="{00000004-B34D-41A0-A7E7-E323BB58D98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0.49</c:v>
                </c:pt>
                <c:pt idx="2">
                  <c:v>#N/A</c:v>
                </c:pt>
                <c:pt idx="3">
                  <c:v>0.91</c:v>
                </c:pt>
                <c:pt idx="4">
                  <c:v>#N/A</c:v>
                </c:pt>
                <c:pt idx="5">
                  <c:v>1.03</c:v>
                </c:pt>
                <c:pt idx="6">
                  <c:v>#N/A</c:v>
                </c:pt>
                <c:pt idx="7">
                  <c:v>0.49</c:v>
                </c:pt>
                <c:pt idx="8">
                  <c:v>#N/A</c:v>
                </c:pt>
                <c:pt idx="9">
                  <c:v>0.27</c:v>
                </c:pt>
              </c:numCache>
            </c:numRef>
          </c:val>
          <c:extLst>
            <c:ext xmlns:c16="http://schemas.microsoft.com/office/drawing/2014/chart" uri="{C3380CC4-5D6E-409C-BE32-E72D297353CC}">
              <c16:uniqueId val="{00000005-B34D-41A0-A7E7-E323BB58D983}"/>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0.55000000000000004</c:v>
                </c:pt>
                <c:pt idx="2">
                  <c:v>#N/A</c:v>
                </c:pt>
                <c:pt idx="3">
                  <c:v>0.86</c:v>
                </c:pt>
                <c:pt idx="4">
                  <c:v>#N/A</c:v>
                </c:pt>
                <c:pt idx="5">
                  <c:v>0.77</c:v>
                </c:pt>
                <c:pt idx="6">
                  <c:v>#N/A</c:v>
                </c:pt>
                <c:pt idx="7">
                  <c:v>0.57999999999999996</c:v>
                </c:pt>
                <c:pt idx="8">
                  <c:v>#N/A</c:v>
                </c:pt>
                <c:pt idx="9">
                  <c:v>0.54</c:v>
                </c:pt>
              </c:numCache>
            </c:numRef>
          </c:val>
          <c:extLst>
            <c:ext xmlns:c16="http://schemas.microsoft.com/office/drawing/2014/chart" uri="{C3380CC4-5D6E-409C-BE32-E72D297353CC}">
              <c16:uniqueId val="{00000006-B34D-41A0-A7E7-E323BB58D98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0.59</c:v>
                </c:pt>
                <c:pt idx="2">
                  <c:v>#N/A</c:v>
                </c:pt>
                <c:pt idx="3">
                  <c:v>0.54</c:v>
                </c:pt>
                <c:pt idx="4">
                  <c:v>#N/A</c:v>
                </c:pt>
                <c:pt idx="5">
                  <c:v>0.74</c:v>
                </c:pt>
                <c:pt idx="6">
                  <c:v>#N/A</c:v>
                </c:pt>
                <c:pt idx="7">
                  <c:v>0.54</c:v>
                </c:pt>
                <c:pt idx="8">
                  <c:v>#N/A</c:v>
                </c:pt>
                <c:pt idx="9">
                  <c:v>0.56000000000000005</c:v>
                </c:pt>
              </c:numCache>
            </c:numRef>
          </c:val>
          <c:extLst>
            <c:ext xmlns:c16="http://schemas.microsoft.com/office/drawing/2014/chart" uri="{C3380CC4-5D6E-409C-BE32-E72D297353CC}">
              <c16:uniqueId val="{00000007-B34D-41A0-A7E7-E323BB58D98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0.6</c:v>
                </c:pt>
                <c:pt idx="4">
                  <c:v>#N/A</c:v>
                </c:pt>
                <c:pt idx="5">
                  <c:v>1.76</c:v>
                </c:pt>
                <c:pt idx="6">
                  <c:v>#N/A</c:v>
                </c:pt>
                <c:pt idx="7">
                  <c:v>3.58</c:v>
                </c:pt>
                <c:pt idx="8">
                  <c:v>#N/A</c:v>
                </c:pt>
                <c:pt idx="9">
                  <c:v>4.2</c:v>
                </c:pt>
              </c:numCache>
            </c:numRef>
          </c:val>
          <c:extLst>
            <c:ext xmlns:c16="http://schemas.microsoft.com/office/drawing/2014/chart" uri="{C3380CC4-5D6E-409C-BE32-E72D297353CC}">
              <c16:uniqueId val="{00000008-B34D-41A0-A7E7-E323BB58D9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3.59</c:v>
                </c:pt>
                <c:pt idx="2">
                  <c:v>#N/A</c:v>
                </c:pt>
                <c:pt idx="3">
                  <c:v>4.46</c:v>
                </c:pt>
                <c:pt idx="4">
                  <c:v>#N/A</c:v>
                </c:pt>
                <c:pt idx="5">
                  <c:v>5.35</c:v>
                </c:pt>
                <c:pt idx="6">
                  <c:v>#N/A</c:v>
                </c:pt>
                <c:pt idx="7">
                  <c:v>5.12</c:v>
                </c:pt>
                <c:pt idx="8">
                  <c:v>#N/A</c:v>
                </c:pt>
                <c:pt idx="9">
                  <c:v>4.79</c:v>
                </c:pt>
              </c:numCache>
            </c:numRef>
          </c:val>
          <c:extLst>
            <c:ext xmlns:c16="http://schemas.microsoft.com/office/drawing/2014/chart" uri="{C3380CC4-5D6E-409C-BE32-E72D297353CC}">
              <c16:uniqueId val="{00000009-B34D-41A0-A7E7-E323BB58D9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1761</c:v>
                </c:pt>
                <c:pt idx="5">
                  <c:v>1728</c:v>
                </c:pt>
                <c:pt idx="8">
                  <c:v>1677</c:v>
                </c:pt>
                <c:pt idx="11">
                  <c:v>1642</c:v>
                </c:pt>
                <c:pt idx="14">
                  <c:v>1646</c:v>
                </c:pt>
              </c:numCache>
            </c:numRef>
          </c:val>
          <c:extLst>
            <c:ext xmlns:c16="http://schemas.microsoft.com/office/drawing/2014/chart" uri="{C3380CC4-5D6E-409C-BE32-E72D297353CC}">
              <c16:uniqueId val="{00000000-F787-4868-8AB9-4A4DEEC3BB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87-4868-8AB9-4A4DEEC3BB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787-4868-8AB9-4A4DEEC3BB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c:v>
                </c:pt>
                <c:pt idx="3">
                  <c:v>10</c:v>
                </c:pt>
                <c:pt idx="6">
                  <c:v>8</c:v>
                </c:pt>
                <c:pt idx="9">
                  <c:v>7</c:v>
                </c:pt>
                <c:pt idx="12">
                  <c:v>7</c:v>
                </c:pt>
              </c:numCache>
            </c:numRef>
          </c:val>
          <c:extLst>
            <c:ext xmlns:c16="http://schemas.microsoft.com/office/drawing/2014/chart" uri="{C3380CC4-5D6E-409C-BE32-E72D297353CC}">
              <c16:uniqueId val="{00000003-F787-4868-8AB9-4A4DEEC3BB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1180</c:v>
                </c:pt>
                <c:pt idx="3">
                  <c:v>1168</c:v>
                </c:pt>
                <c:pt idx="6">
                  <c:v>1070</c:v>
                </c:pt>
                <c:pt idx="9">
                  <c:v>1030</c:v>
                </c:pt>
                <c:pt idx="12">
                  <c:v>1093</c:v>
                </c:pt>
              </c:numCache>
            </c:numRef>
          </c:val>
          <c:extLst>
            <c:ext xmlns:c16="http://schemas.microsoft.com/office/drawing/2014/chart" uri="{C3380CC4-5D6E-409C-BE32-E72D297353CC}">
              <c16:uniqueId val="{00000004-F787-4868-8AB9-4A4DEEC3BB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87-4868-8AB9-4A4DEEC3BB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87-4868-8AB9-4A4DEEC3BB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1545</c:v>
                </c:pt>
                <c:pt idx="3">
                  <c:v>1576</c:v>
                </c:pt>
                <c:pt idx="6">
                  <c:v>1487</c:v>
                </c:pt>
                <c:pt idx="9">
                  <c:v>1364</c:v>
                </c:pt>
                <c:pt idx="12">
                  <c:v>1288</c:v>
                </c:pt>
              </c:numCache>
            </c:numRef>
          </c:val>
          <c:extLst>
            <c:ext xmlns:c16="http://schemas.microsoft.com/office/drawing/2014/chart" uri="{C3380CC4-5D6E-409C-BE32-E72D297353CC}">
              <c16:uniqueId val="{00000007-F787-4868-8AB9-4A4DEEC3BB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975</c:v>
                </c:pt>
                <c:pt idx="2">
                  <c:v>#N/A</c:v>
                </c:pt>
                <c:pt idx="3">
                  <c:v>#N/A</c:v>
                </c:pt>
                <c:pt idx="4">
                  <c:v>1026</c:v>
                </c:pt>
                <c:pt idx="5">
                  <c:v>#N/A</c:v>
                </c:pt>
                <c:pt idx="6">
                  <c:v>#N/A</c:v>
                </c:pt>
                <c:pt idx="7">
                  <c:v>888</c:v>
                </c:pt>
                <c:pt idx="8">
                  <c:v>#N/A</c:v>
                </c:pt>
                <c:pt idx="9">
                  <c:v>#N/A</c:v>
                </c:pt>
                <c:pt idx="10">
                  <c:v>759</c:v>
                </c:pt>
                <c:pt idx="11">
                  <c:v>#N/A</c:v>
                </c:pt>
                <c:pt idx="12">
                  <c:v>#N/A</c:v>
                </c:pt>
                <c:pt idx="13">
                  <c:v>742</c:v>
                </c:pt>
                <c:pt idx="14">
                  <c:v>#N/A</c:v>
                </c:pt>
              </c:numCache>
            </c:numRef>
          </c:val>
          <c:smooth val="0"/>
          <c:extLst>
            <c:ext xmlns:c16="http://schemas.microsoft.com/office/drawing/2014/chart" uri="{C3380CC4-5D6E-409C-BE32-E72D297353CC}">
              <c16:uniqueId val="{00000008-F787-4868-8AB9-4A4DEEC3BB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18113</c:v>
                </c:pt>
                <c:pt idx="5">
                  <c:v>17389</c:v>
                </c:pt>
                <c:pt idx="8">
                  <c:v>16284</c:v>
                </c:pt>
                <c:pt idx="11">
                  <c:v>15701</c:v>
                </c:pt>
                <c:pt idx="14">
                  <c:v>14799</c:v>
                </c:pt>
              </c:numCache>
            </c:numRef>
          </c:val>
          <c:extLst>
            <c:ext xmlns:c16="http://schemas.microsoft.com/office/drawing/2014/chart" uri="{C3380CC4-5D6E-409C-BE32-E72D297353CC}">
              <c16:uniqueId val="{00000000-D7A6-413F-A9EF-522E684645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2432</c:v>
                </c:pt>
                <c:pt idx="5">
                  <c:v>2402</c:v>
                </c:pt>
                <c:pt idx="8">
                  <c:v>2301</c:v>
                </c:pt>
                <c:pt idx="11">
                  <c:v>2352</c:v>
                </c:pt>
                <c:pt idx="14">
                  <c:v>2314</c:v>
                </c:pt>
              </c:numCache>
            </c:numRef>
          </c:val>
          <c:extLst>
            <c:ext xmlns:c16="http://schemas.microsoft.com/office/drawing/2014/chart" uri="{C3380CC4-5D6E-409C-BE32-E72D297353CC}">
              <c16:uniqueId val="{00000001-D7A6-413F-A9EF-522E684645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3335</c:v>
                </c:pt>
                <c:pt idx="5">
                  <c:v>3273</c:v>
                </c:pt>
                <c:pt idx="8">
                  <c:v>3727</c:v>
                </c:pt>
                <c:pt idx="11">
                  <c:v>3722</c:v>
                </c:pt>
                <c:pt idx="14">
                  <c:v>3411</c:v>
                </c:pt>
              </c:numCache>
            </c:numRef>
          </c:val>
          <c:extLst>
            <c:ext xmlns:c16="http://schemas.microsoft.com/office/drawing/2014/chart" uri="{C3380CC4-5D6E-409C-BE32-E72D297353CC}">
              <c16:uniqueId val="{00000002-D7A6-413F-A9EF-522E684645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A6-413F-A9EF-522E684645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A6-413F-A9EF-522E684645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A6-413F-A9EF-522E684645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1291</c:v>
                </c:pt>
                <c:pt idx="3">
                  <c:v>1289</c:v>
                </c:pt>
                <c:pt idx="6">
                  <c:v>1373</c:v>
                </c:pt>
                <c:pt idx="9">
                  <c:v>1247</c:v>
                </c:pt>
                <c:pt idx="12">
                  <c:v>1297</c:v>
                </c:pt>
              </c:numCache>
            </c:numRef>
          </c:val>
          <c:extLst>
            <c:ext xmlns:c16="http://schemas.microsoft.com/office/drawing/2014/chart" uri="{C3380CC4-5D6E-409C-BE32-E72D297353CC}">
              <c16:uniqueId val="{00000006-D7A6-413F-A9EF-522E684645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102</c:v>
                </c:pt>
                <c:pt idx="3">
                  <c:v>84</c:v>
                </c:pt>
                <c:pt idx="6">
                  <c:v>69</c:v>
                </c:pt>
                <c:pt idx="9">
                  <c:v>56</c:v>
                </c:pt>
                <c:pt idx="12">
                  <c:v>44</c:v>
                </c:pt>
              </c:numCache>
            </c:numRef>
          </c:val>
          <c:extLst>
            <c:ext xmlns:c16="http://schemas.microsoft.com/office/drawing/2014/chart" uri="{C3380CC4-5D6E-409C-BE32-E72D297353CC}">
              <c16:uniqueId val="{00000007-D7A6-413F-A9EF-522E684645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14951</c:v>
                </c:pt>
                <c:pt idx="3">
                  <c:v>14645</c:v>
                </c:pt>
                <c:pt idx="6">
                  <c:v>13610</c:v>
                </c:pt>
                <c:pt idx="9">
                  <c:v>13240</c:v>
                </c:pt>
                <c:pt idx="12">
                  <c:v>13107</c:v>
                </c:pt>
              </c:numCache>
            </c:numRef>
          </c:val>
          <c:extLst>
            <c:ext xmlns:c16="http://schemas.microsoft.com/office/drawing/2014/chart" uri="{C3380CC4-5D6E-409C-BE32-E72D297353CC}">
              <c16:uniqueId val="{00000008-D7A6-413F-A9EF-522E684645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7A6-413F-A9EF-522E684645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13529</c:v>
                </c:pt>
                <c:pt idx="3">
                  <c:v>12693</c:v>
                </c:pt>
                <c:pt idx="6">
                  <c:v>12107</c:v>
                </c:pt>
                <c:pt idx="9">
                  <c:v>11251</c:v>
                </c:pt>
                <c:pt idx="12">
                  <c:v>10490</c:v>
                </c:pt>
              </c:numCache>
            </c:numRef>
          </c:val>
          <c:extLst>
            <c:ext xmlns:c16="http://schemas.microsoft.com/office/drawing/2014/chart" uri="{C3380CC4-5D6E-409C-BE32-E72D297353CC}">
              <c16:uniqueId val="{0000000A-D7A6-413F-A9EF-522E684645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5993</c:v>
                </c:pt>
                <c:pt idx="2">
                  <c:v>#N/A</c:v>
                </c:pt>
                <c:pt idx="3">
                  <c:v>#N/A</c:v>
                </c:pt>
                <c:pt idx="4">
                  <c:v>5647</c:v>
                </c:pt>
                <c:pt idx="5">
                  <c:v>#N/A</c:v>
                </c:pt>
                <c:pt idx="6">
                  <c:v>#N/A</c:v>
                </c:pt>
                <c:pt idx="7">
                  <c:v>4846</c:v>
                </c:pt>
                <c:pt idx="8">
                  <c:v>#N/A</c:v>
                </c:pt>
                <c:pt idx="9">
                  <c:v>#N/A</c:v>
                </c:pt>
                <c:pt idx="10">
                  <c:v>4018</c:v>
                </c:pt>
                <c:pt idx="11">
                  <c:v>#N/A</c:v>
                </c:pt>
                <c:pt idx="12">
                  <c:v>#N/A</c:v>
                </c:pt>
                <c:pt idx="13">
                  <c:v>4415</c:v>
                </c:pt>
                <c:pt idx="14">
                  <c:v>#N/A</c:v>
                </c:pt>
              </c:numCache>
            </c:numRef>
          </c:val>
          <c:smooth val="0"/>
          <c:extLst>
            <c:ext xmlns:c16="http://schemas.microsoft.com/office/drawing/2014/chart" uri="{C3380CC4-5D6E-409C-BE32-E72D297353CC}">
              <c16:uniqueId val="{0000000B-D7A6-413F-A9EF-522E684645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1876</c:v>
                </c:pt>
                <c:pt idx="1">
                  <c:v>1773</c:v>
                </c:pt>
                <c:pt idx="2">
                  <c:v>1422</c:v>
                </c:pt>
              </c:numCache>
            </c:numRef>
          </c:val>
          <c:extLst>
            <c:ext xmlns:c16="http://schemas.microsoft.com/office/drawing/2014/chart" uri="{C3380CC4-5D6E-409C-BE32-E72D297353CC}">
              <c16:uniqueId val="{00000000-756D-4EE2-AF59-830EDE78DC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756D-4EE2-AF59-830EDE78DC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1283</c:v>
                </c:pt>
                <c:pt idx="1">
                  <c:v>1287</c:v>
                </c:pt>
                <c:pt idx="2">
                  <c:v>1347</c:v>
                </c:pt>
              </c:numCache>
            </c:numRef>
          </c:val>
          <c:extLst>
            <c:ext xmlns:c16="http://schemas.microsoft.com/office/drawing/2014/chart" uri="{C3380CC4-5D6E-409C-BE32-E72D297353CC}">
              <c16:uniqueId val="{00000002-756D-4EE2-AF59-830EDE78DC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元利償還金については、文化会館建設工事、庁舎耐震工事、幼稚園、小・中学校空調設置工事の財源として発行した地方債や臨時財政対策債の償還額の増加等により高止まりしているものの、令和５年度においては、過去に行った区画整理事業の財源として借り入れた市債の償還完了により減少した。しかしながら、今後は、公共施設の長寿命化工事等の財源として地方債の発行を予定しているので比率の高止まりが予想される。</a:t>
          </a:r>
        </a:p>
        <a:p>
          <a:r>
            <a:rPr kumimoji="1" lang="ja-JP" altLang="en-US" sz="1150">
              <a:latin typeface="ＭＳ ゴシック" pitchFamily="49" charset="-128"/>
              <a:ea typeface="ＭＳ ゴシック" pitchFamily="49" charset="-128"/>
            </a:rPr>
            <a:t>　公営企業債の元利償還金に対する繰入金については、元利償還金の償還ピークが過ぎ、今後、ゆるやかに減少していく。</a:t>
          </a:r>
        </a:p>
        <a:p>
          <a:r>
            <a:rPr kumimoji="1" lang="ja-JP" altLang="en-US" sz="1150">
              <a:latin typeface="ＭＳ ゴシック" pitchFamily="49" charset="-128"/>
              <a:ea typeface="ＭＳ ゴシック" pitchFamily="49" charset="-128"/>
            </a:rPr>
            <a:t>　しかしながら、老朽化した公共施設等の更新が予想され、今後、元利償還金の増額が見込まれるため、交付税の算入のある地方債の活用などにより適正な比率に管理に努める。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下水道事業会計に係る元利償還金の減少に伴い、公営企業債等繰入見込額が減少しており、また、一般会計等に係る地方債の現在高においても、行財政健全化計画に基づき、毎年度の地方債の発行額を、その年度の公債費の元金償還額以下に抑制することなどにより減少している。</a:t>
          </a:r>
        </a:p>
        <a:p>
          <a:r>
            <a:rPr kumimoji="1" lang="ja-JP" altLang="en-US" sz="1200">
              <a:latin typeface="ＭＳ ゴシック" pitchFamily="49" charset="-128"/>
              <a:ea typeface="ＭＳ ゴシック" pitchFamily="49" charset="-128"/>
            </a:rPr>
            <a:t>　財源不足の調整として財政調整基金を取り崩したことにより、基金残高が減少したことなどで、充当可能財源が減少し、地方債現在高の減少により、交付税算入額が減少したことなどで、基準財政需要額算入見込額が減少している。</a:t>
          </a:r>
        </a:p>
        <a:p>
          <a:r>
            <a:rPr kumimoji="1" lang="ja-JP" altLang="en-US" sz="1200">
              <a:latin typeface="ＭＳ ゴシック" pitchFamily="49" charset="-128"/>
              <a:ea typeface="ＭＳ ゴシック" pitchFamily="49" charset="-128"/>
            </a:rPr>
            <a:t>　今後、公共施設等の老朽化対策を含め投資的経費等の財源として、地方債の発行や財政調整基金の取り崩しを予定しているため、事業内容をゼロベースで見直しを図り、地方債残高の抑制、財政調整基金の一定額以上の確保を目指すとともに、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兵庫県相生市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約１億５００万円、庁舎建設基金に約５，４００万円積み立てた一方で、投資的経費などの財源不足調整のため財政調整基金を約６億８，５００万円取り崩したことにより、基金全体としては、２億９，１００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財源不足の調整として財政調整基金の取り崩しが今後も予想されるため、基金全体として減少が続くと見込まれる。今後も引き続き、行財政健全化を推進し、基金残高の一定額以上の水準維持に努める。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庁舎建設基金：市庁舎の建設資金に充てるため。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しあわせ基金：高齢化社会に対応し、相生市における在宅福祉の向上及び健康づくりの推進等を図るため。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市営墓園基金：相生市営墓園の整備及び管理資金に充てるため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庁舎建設基金：取り崩しを行わず、約５，４００万円積み立てたことによる増。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職員退職手当基金：職員の退職手当の資金に充てるため、３，７００万円を取り崩したことによる減。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庁舎建設基金：市庁舎建設のため、今後も取り崩すことなく、積み立てを行うため増が見込まれる。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投資的経費などの財源不足調整のため約６億８，５００万円を取り崩したことにより、財政調整基金残高は約３億５，１００万円の減となった。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行財政健全化計画により、令和７年度末残高１０億円を確保するため、普通建設事業費等の削減及び平準化を図り、財政調整基金の取り崩しの抑制に努める。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現在、満期一括償還方式による借入はないため、増減なし。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現在、満期一括償還方式による借入はないため、地方債の償還計画等を踏まえ適切な基金管理に努める。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27,468
26,915
90.40
14,822,691
14,343,769
407,649
8,495,964
10,490,416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人口の減少や全国平均を上回る高齢化率（令和５年度末３６．７％）に加え、市内に中心となる産業が少なく、財政基盤が弱いため、地方交付税に依存する体質となっている。</a:t>
          </a:r>
        </a:p>
        <a:p>
          <a:r>
            <a:rPr kumimoji="1" lang="ja-JP" altLang="en-US" sz="1200">
              <a:latin typeface="ＭＳ Ｐゴシック" panose="020B0600070205080204" pitchFamily="50" charset="-128"/>
              <a:ea typeface="ＭＳ Ｐゴシック" panose="020B0600070205080204" pitchFamily="50" charset="-128"/>
            </a:rPr>
            <a:t>　令和３年度から実施している「第４期相生市行財政健全化計画」に基づき、人口減少対策としての各種施策を実施し、歳入の確保に努めている。さらに普通建設事業等の削減及び平準化を行い持続可能な財政運営を行った。</a:t>
          </a:r>
        </a:p>
        <a:p>
          <a:r>
            <a:rPr kumimoji="1" lang="ja-JP" altLang="en-US" sz="1200">
              <a:latin typeface="ＭＳ Ｐゴシック" panose="020B0600070205080204" pitchFamily="50" charset="-128"/>
              <a:ea typeface="ＭＳ Ｐゴシック" panose="020B0600070205080204" pitchFamily="50" charset="-128"/>
            </a:rPr>
            <a:t>　今後も行財政健全化を進め、事業の選択と集中を行い、活力あるまちづくりを展開しつつ、行財政の健全化を図ることで、財政基盤の強化に努める。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92528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332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75293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988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40822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643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6350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127000</xdr:rowOff>
    </xdr:from>
    <xdr:to>
      <xdr:col>11</xdr:col>
      <xdr:colOff>82550</xdr:colOff>
      <xdr:row>40</xdr:row>
      <xdr:rowOff>57150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41927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経常一般財源は、納税義務者の減少による個人市民税の減少や大口法人の減少による法人市民税の減少などにより地方税が減少したことや、地方財政計画における発行限度額の減少に伴い臨時財政対策債が減少したことで、前年度と比べて減少した。経常経費充当一般財源は、退職手当等の減少による人件費の減少や公債費が減少したことで、前年度と比べて減少した。　経常収支比率は、前年度と比べて改善したものの、高い水準にある。</a:t>
          </a:r>
        </a:p>
        <a:p>
          <a:r>
            <a:rPr kumimoji="1" lang="ja-JP" altLang="en-US" sz="1150">
              <a:latin typeface="ＭＳ Ｐゴシック" panose="020B0600070205080204" pitchFamily="50" charset="-128"/>
              <a:ea typeface="ＭＳ Ｐゴシック" panose="020B0600070205080204" pitchFamily="50" charset="-128"/>
            </a:rPr>
            <a:t>　今後、公共施設の長寿命化対策等の財源として地方債の借入を予定しており、高い水準での推移が見込まれるため、今まで以上に事業全般について見直しを行い、経常経費の抑制に努め、比率の改善を図る。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20066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8321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64</xdr:row>
      <xdr:rowOff>20066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50220"/>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64</xdr:row>
      <xdr:rowOff>24892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50220"/>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64</xdr:row>
      <xdr:rowOff>34544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976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140716</xdr:rowOff>
    </xdr:from>
    <xdr:to>
      <xdr:col>19</xdr:col>
      <xdr:colOff>184150</xdr:colOff>
      <xdr:row>64</xdr:row>
      <xdr:rowOff>70866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55643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2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55897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60469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低いのは、平成１８年度から平成２２年度にかけて実施した「第１期相生市行財政健全化計画」による徹底した経費削減の効果であり、さらに平成２５年度より消防業務を一部事務組合で行っていることによるものである。</a:t>
          </a:r>
        </a:p>
        <a:p>
          <a:r>
            <a:rPr kumimoji="1" lang="ja-JP" altLang="en-US" sz="1200">
              <a:latin typeface="ＭＳ Ｐゴシック" panose="020B0600070205080204" pitchFamily="50" charset="-128"/>
              <a:ea typeface="ＭＳ Ｐゴシック" panose="020B0600070205080204" pitchFamily="50" charset="-128"/>
            </a:rPr>
            <a:t>　また、行財政健全化計画のもと普通建設事業等の削減及び平準化などを実施していることにもよる。</a:t>
          </a:r>
        </a:p>
        <a:p>
          <a:r>
            <a:rPr kumimoji="1" lang="ja-JP" altLang="en-US" sz="1200">
              <a:latin typeface="ＭＳ Ｐゴシック" panose="020B0600070205080204" pitchFamily="50" charset="-128"/>
              <a:ea typeface="ＭＳ Ｐゴシック" panose="020B0600070205080204" pitchFamily="50" charset="-128"/>
            </a:rPr>
            <a:t>　今後、公共施設の老朽化対策経費などの増加が見込まれるため、引き続き経常経費の削減に努める。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26908</xdr:rowOff>
    </xdr:from>
    <xdr:to>
      <xdr:col>23</xdr:col>
      <xdr:colOff>133350</xdr:colOff>
      <xdr:row>81</xdr:row>
      <xdr:rowOff>27983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14358"/>
          <a:ext cx="8382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15828</xdr:rowOff>
    </xdr:from>
    <xdr:to>
      <xdr:col>19</xdr:col>
      <xdr:colOff>133350</xdr:colOff>
      <xdr:row>81</xdr:row>
      <xdr:rowOff>26908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03278"/>
          <a:ext cx="889000" cy="1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153143</xdr:rowOff>
    </xdr:from>
    <xdr:to>
      <xdr:col>15</xdr:col>
      <xdr:colOff>82550</xdr:colOff>
      <xdr:row>81</xdr:row>
      <xdr:rowOff>15828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69143"/>
          <a:ext cx="889000" cy="3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96906</xdr:rowOff>
    </xdr:from>
    <xdr:to>
      <xdr:col>11</xdr:col>
      <xdr:colOff>31750</xdr:colOff>
      <xdr:row>80</xdr:row>
      <xdr:rowOff>153143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12906"/>
          <a:ext cx="889000" cy="5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15644</xdr:rowOff>
    </xdr:from>
    <xdr:to>
      <xdr:col>11</xdr:col>
      <xdr:colOff>82550</xdr:colOff>
      <xdr:row>81</xdr:row>
      <xdr:rowOff>117244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102021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98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129908</xdr:rowOff>
    </xdr:from>
    <xdr:to>
      <xdr:col>7</xdr:col>
      <xdr:colOff>31750</xdr:colOff>
      <xdr:row>81</xdr:row>
      <xdr:rowOff>60058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8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44835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3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148633</xdr:rowOff>
    </xdr:from>
    <xdr:to>
      <xdr:col>23</xdr:col>
      <xdr:colOff>184150</xdr:colOff>
      <xdr:row>81</xdr:row>
      <xdr:rowOff>78783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6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69910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85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147558</xdr:rowOff>
    </xdr:from>
    <xdr:to>
      <xdr:col>19</xdr:col>
      <xdr:colOff>184150</xdr:colOff>
      <xdr:row>81</xdr:row>
      <xdr:rowOff>77708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87885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32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136478</xdr:rowOff>
    </xdr:from>
    <xdr:to>
      <xdr:col>15</xdr:col>
      <xdr:colOff>133350</xdr:colOff>
      <xdr:row>81</xdr:row>
      <xdr:rowOff>66628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76805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2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102343</xdr:rowOff>
    </xdr:from>
    <xdr:to>
      <xdr:col>11</xdr:col>
      <xdr:colOff>82550</xdr:colOff>
      <xdr:row>81</xdr:row>
      <xdr:rowOff>32493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42670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8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46106</xdr:rowOff>
    </xdr:from>
    <xdr:to>
      <xdr:col>7</xdr:col>
      <xdr:colOff>31750</xdr:colOff>
      <xdr:row>80</xdr:row>
      <xdr:rowOff>147706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6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157883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3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給与制度については、以前より人事院勧告及び国公に準拠しており、適正な給与水準を維持してきている。今後も引き続き適正な給与水準の維持に努める。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66221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5360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66221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83457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83457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6050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55534</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45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50091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事務事業の直営又は一部事務組合営等により各類似団体により異なるが、平成２８年度から令和２年度の５年間を計画期間とする「第５次定員適正化計画」に基づき、職員数の適正化に努めてきた結果、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また、令和３年度から令和７年度を計画期間とする「第６次定員適正化計画」に基づき、新たな行政需要等に対応した適切な職員配置に努めるとともに、事務事業の見直しや民間委託等の活用等により、今後も職員数の適正化に進めていくこととしてい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35856</xdr:rowOff>
    </xdr:from>
    <xdr:to>
      <xdr:col>81</xdr:col>
      <xdr:colOff>44450</xdr:colOff>
      <xdr:row>60</xdr:row>
      <xdr:rowOff>49128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22856"/>
          <a:ext cx="8382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0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23389</xdr:rowOff>
    </xdr:from>
    <xdr:to>
      <xdr:col>77</xdr:col>
      <xdr:colOff>44450</xdr:colOff>
      <xdr:row>60</xdr:row>
      <xdr:rowOff>35856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10389"/>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19368</xdr:rowOff>
    </xdr:from>
    <xdr:to>
      <xdr:col>72</xdr:col>
      <xdr:colOff>203200</xdr:colOff>
      <xdr:row>60</xdr:row>
      <xdr:rowOff>23389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0636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19368</xdr:rowOff>
    </xdr:from>
    <xdr:to>
      <xdr:col>68</xdr:col>
      <xdr:colOff>152400</xdr:colOff>
      <xdr:row>60</xdr:row>
      <xdr:rowOff>24595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06368"/>
          <a:ext cx="889000" cy="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166963</xdr:rowOff>
    </xdr:from>
    <xdr:to>
      <xdr:col>68</xdr:col>
      <xdr:colOff>203200</xdr:colOff>
      <xdr:row>60</xdr:row>
      <xdr:rowOff>97113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81890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169778</xdr:rowOff>
    </xdr:from>
    <xdr:to>
      <xdr:col>81</xdr:col>
      <xdr:colOff>95250</xdr:colOff>
      <xdr:row>60</xdr:row>
      <xdr:rowOff>99928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14855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156506</xdr:rowOff>
    </xdr:from>
    <xdr:to>
      <xdr:col>77</xdr:col>
      <xdr:colOff>95250</xdr:colOff>
      <xdr:row>60</xdr:row>
      <xdr:rowOff>86656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96833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4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144039</xdr:rowOff>
    </xdr:from>
    <xdr:to>
      <xdr:col>73</xdr:col>
      <xdr:colOff>44450</xdr:colOff>
      <xdr:row>60</xdr:row>
      <xdr:rowOff>74189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84366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2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140018</xdr:rowOff>
    </xdr:from>
    <xdr:to>
      <xdr:col>68</xdr:col>
      <xdr:colOff>203200</xdr:colOff>
      <xdr:row>60</xdr:row>
      <xdr:rowOff>70168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80345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145245</xdr:rowOff>
    </xdr:from>
    <xdr:to>
      <xdr:col>64</xdr:col>
      <xdr:colOff>152400</xdr:colOff>
      <xdr:row>60</xdr:row>
      <xdr:rowOff>75395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85572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債償還額について、文化会館建設工事、庁舎耐震工事、幼稚園・小・中学校空調設置工事の財源として借り入れた市債の償還等により高い水準にあるものの、過去に行った区画整理事業の財源として借り入れた市債の償還完了により元利償還金が減少したことで昨年度より数値が改善した。</a:t>
          </a:r>
        </a:p>
        <a:p>
          <a:r>
            <a:rPr kumimoji="1" lang="ja-JP" altLang="en-US" sz="1200">
              <a:latin typeface="ＭＳ Ｐゴシック" panose="020B0600070205080204" pitchFamily="50" charset="-128"/>
              <a:ea typeface="ＭＳ Ｐゴシック" panose="020B0600070205080204" pitchFamily="50" charset="-128"/>
            </a:rPr>
            <a:t>　今後、公共施設の長寿命化等に係る財源として地方債の発行を予定していることなど、比率が高い水準で推移することが予想されるので、地方債の適正管理に努め、比率の改善を図る。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97536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428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69613</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97536</xdr:rowOff>
    </xdr:from>
    <xdr:to>
      <xdr:col>81</xdr:col>
      <xdr:colOff>133350</xdr:colOff>
      <xdr:row>44</xdr:row>
      <xdr:rowOff>97536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43</xdr:row>
      <xdr:rowOff>104902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332472"/>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104902</xdr:rowOff>
    </xdr:from>
    <xdr:to>
      <xdr:col>77</xdr:col>
      <xdr:colOff>44450</xdr:colOff>
      <xdr:row>44</xdr:row>
      <xdr:rowOff>68580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47725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68580</xdr:rowOff>
    </xdr:from>
    <xdr:to>
      <xdr:col>72</xdr:col>
      <xdr:colOff>203200</xdr:colOff>
      <xdr:row>44</xdr:row>
      <xdr:rowOff>116840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6123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68580</xdr:rowOff>
    </xdr:from>
    <xdr:to>
      <xdr:col>68</xdr:col>
      <xdr:colOff>152400</xdr:colOff>
      <xdr:row>44</xdr:row>
      <xdr:rowOff>116840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6123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80772</xdr:rowOff>
    </xdr:from>
    <xdr:to>
      <xdr:col>81</xdr:col>
      <xdr:colOff>95250</xdr:colOff>
      <xdr:row>43</xdr:row>
      <xdr:rowOff>10922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52849</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54102</xdr:rowOff>
    </xdr:from>
    <xdr:to>
      <xdr:col>77</xdr:col>
      <xdr:colOff>95250</xdr:colOff>
      <xdr:row>43</xdr:row>
      <xdr:rowOff>155702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140479</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51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17780</xdr:rowOff>
    </xdr:from>
    <xdr:to>
      <xdr:col>73</xdr:col>
      <xdr:colOff>44450</xdr:colOff>
      <xdr:row>44</xdr:row>
      <xdr:rowOff>119380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104157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66040</xdr:rowOff>
    </xdr:from>
    <xdr:to>
      <xdr:col>68</xdr:col>
      <xdr:colOff>203200</xdr:colOff>
      <xdr:row>44</xdr:row>
      <xdr:rowOff>167640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152417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17780</xdr:rowOff>
    </xdr:from>
    <xdr:to>
      <xdr:col>64</xdr:col>
      <xdr:colOff>152400</xdr:colOff>
      <xdr:row>44</xdr:row>
      <xdr:rowOff>119380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104157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債償還額について、文化会館建設工事、庁舎耐震工事、幼稚園・小・中学校空調設置工事の財源として借り入れた市債の償還等により高い水準にあるものの、過去に行った区画整理事業の財源として借り入れた市債の償還完了により元利償還金が減少している。しかしながら、投資的経費等の財源として財政調整基金を取り崩し、基金残高が減少したため、昨年度より数値が悪化した。</a:t>
          </a:r>
        </a:p>
        <a:p>
          <a:r>
            <a:rPr kumimoji="1" lang="ja-JP" altLang="en-US" sz="1200">
              <a:latin typeface="ＭＳ Ｐゴシック" panose="020B0600070205080204" pitchFamily="50" charset="-128"/>
              <a:ea typeface="ＭＳ Ｐゴシック" panose="020B0600070205080204" pitchFamily="50" charset="-128"/>
            </a:rPr>
            <a:t>　今後も、公共施設の長寿命化等に係る財源として地方債の発行を予定していることなど、比率が高い水準で推移することが予想されるので、地方債の適正管理に努め、比率の改善を図る。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56969</xdr:rowOff>
    </xdr:from>
    <xdr:to>
      <xdr:col>81</xdr:col>
      <xdr:colOff>44450</xdr:colOff>
      <xdr:row>17</xdr:row>
      <xdr:rowOff>113272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971619"/>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5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56969</xdr:rowOff>
    </xdr:from>
    <xdr:to>
      <xdr:col>77</xdr:col>
      <xdr:colOff>44450</xdr:colOff>
      <xdr:row>17</xdr:row>
      <xdr:rowOff>164979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971619"/>
          <a:ext cx="889000" cy="10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164979</xdr:rowOff>
    </xdr:from>
    <xdr:to>
      <xdr:col>72</xdr:col>
      <xdr:colOff>203200</xdr:colOff>
      <xdr:row>19</xdr:row>
      <xdr:rowOff>2480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079629"/>
          <a:ext cx="889000" cy="18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2480</xdr:rowOff>
    </xdr:from>
    <xdr:to>
      <xdr:col>68</xdr:col>
      <xdr:colOff>152400</xdr:colOff>
      <xdr:row>19</xdr:row>
      <xdr:rowOff>107043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26003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119259</xdr:rowOff>
    </xdr:from>
    <xdr:to>
      <xdr:col>68</xdr:col>
      <xdr:colOff>203200</xdr:colOff>
      <xdr:row>16</xdr:row>
      <xdr:rowOff>49409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9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59586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5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90291</xdr:rowOff>
    </xdr:from>
    <xdr:to>
      <xdr:col>64</xdr:col>
      <xdr:colOff>152400</xdr:colOff>
      <xdr:row>17</xdr:row>
      <xdr:rowOff>20441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3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30618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0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62472</xdr:rowOff>
    </xdr:from>
    <xdr:to>
      <xdr:col>81</xdr:col>
      <xdr:colOff>95250</xdr:colOff>
      <xdr:row>17</xdr:row>
      <xdr:rowOff>164072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9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34549</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94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6169</xdr:rowOff>
    </xdr:from>
    <xdr:to>
      <xdr:col>77</xdr:col>
      <xdr:colOff>95250</xdr:colOff>
      <xdr:row>17</xdr:row>
      <xdr:rowOff>107769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9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92546</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00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114179</xdr:rowOff>
    </xdr:from>
    <xdr:to>
      <xdr:col>73</xdr:col>
      <xdr:colOff>44450</xdr:colOff>
      <xdr:row>18</xdr:row>
      <xdr:rowOff>44329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02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29106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11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123129</xdr:rowOff>
    </xdr:from>
    <xdr:to>
      <xdr:col>68</xdr:col>
      <xdr:colOff>203200</xdr:colOff>
      <xdr:row>19</xdr:row>
      <xdr:rowOff>53280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2092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38057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29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56243</xdr:rowOff>
    </xdr:from>
    <xdr:to>
      <xdr:col>64</xdr:col>
      <xdr:colOff>152400</xdr:colOff>
      <xdr:row>19</xdr:row>
      <xdr:rowOff>157843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3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142620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40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27,468
26,915
90.40
14,822,691
14,343,769
407,649
8,495,964
10,490,416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の多くが一部事務組合等で行っている塵芥処理業務等を直営で行っていることや職員の年齢構成の特徴などから、これまでは比較的高い水準にあったが、平成２５年度より消防業務を一部事務組合へ移行したことにより、近年は全国レベルとなっている。</a:t>
          </a:r>
        </a:p>
        <a:p>
          <a:r>
            <a:rPr kumimoji="1" lang="ja-JP" altLang="en-US" sz="1200">
              <a:latin typeface="ＭＳ Ｐゴシック" panose="020B0600070205080204" pitchFamily="50" charset="-128"/>
              <a:ea typeface="ＭＳ Ｐゴシック" panose="020B0600070205080204" pitchFamily="50" charset="-128"/>
            </a:rPr>
            <a:t>　令和５年度は前年度と比較して退職手当が減少したことにより人件費全体が減少し、引き続き類似団体平均より低い水準となっている。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22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0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06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170434</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7118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153433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119634</xdr:rowOff>
    </xdr:from>
    <xdr:to>
      <xdr:col>6</xdr:col>
      <xdr:colOff>171450</xdr:colOff>
      <xdr:row>36</xdr:row>
      <xdr:rowOff>49784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59961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物件費は、物価高騰による経費の増加や、光熱水費の高騰により比率が高止まりしている。</a:t>
          </a:r>
        </a:p>
        <a:p>
          <a:r>
            <a:rPr kumimoji="1" lang="ja-JP" altLang="en-US" sz="1200">
              <a:latin typeface="ＭＳ Ｐゴシック" panose="020B0600070205080204" pitchFamily="50" charset="-128"/>
              <a:ea typeface="ＭＳ Ｐゴシック" panose="020B0600070205080204" pitchFamily="50" charset="-128"/>
            </a:rPr>
            <a:t>　今後も、事業内容をゼロベースで見直しを図り、また行財政健全化計画に基づき、裁量的経費の削減などにより更なるコスト削減に努める。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62230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46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17</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168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73660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7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17</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711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扶助費は、生活保護費や障害福祉サービス等給付費等が高止まり、今後も高い水準となる見通しである。</a:t>
          </a:r>
        </a:p>
        <a:p>
          <a:r>
            <a:rPr kumimoji="1" lang="ja-JP" altLang="en-US" sz="1200">
              <a:latin typeface="ＭＳ Ｐゴシック" panose="020B0600070205080204" pitchFamily="50" charset="-128"/>
              <a:ea typeface="ＭＳ Ｐゴシック" panose="020B0600070205080204" pitchFamily="50" charset="-128"/>
            </a:rPr>
            <a:t>　今後、資格審査の適正化などにより、扶助費の増加の抑制を図る。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80735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63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46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57</xdr:row>
      <xdr:rowOff>15422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465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15422</xdr:rowOff>
    </xdr:from>
    <xdr:to>
      <xdr:col>11</xdr:col>
      <xdr:colOff>9525</xdr:colOff>
      <xdr:row>57</xdr:row>
      <xdr:rowOff>113393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88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令和２年度より、下水道事業会計が企業会計へ移行したことに伴い、多額であった繰出金が補助費等へ科目変更したことが、令和２年度以降の数値改善の要因である。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37846</xdr:rowOff>
    </xdr:from>
    <xdr:to>
      <xdr:col>82</xdr:col>
      <xdr:colOff>107950</xdr:colOff>
      <xdr:row>59</xdr:row>
      <xdr:rowOff>14986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467596"/>
          <a:ext cx="0" cy="66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158513</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10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14986</xdr:rowOff>
    </xdr:from>
    <xdr:to>
      <xdr:col>82</xdr:col>
      <xdr:colOff>196850</xdr:colOff>
      <xdr:row>59</xdr:row>
      <xdr:rowOff>14986</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13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124223</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21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37846</xdr:rowOff>
    </xdr:from>
    <xdr:to>
      <xdr:col>82</xdr:col>
      <xdr:colOff>196850</xdr:colOff>
      <xdr:row>55</xdr:row>
      <xdr:rowOff>37846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46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122428</xdr:rowOff>
    </xdr:from>
    <xdr:to>
      <xdr:col>82</xdr:col>
      <xdr:colOff>107950</xdr:colOff>
      <xdr:row>56</xdr:row>
      <xdr:rowOff>159004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236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124731</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4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85852</xdr:rowOff>
    </xdr:from>
    <xdr:to>
      <xdr:col>78</xdr:col>
      <xdr:colOff>69850</xdr:colOff>
      <xdr:row>56</xdr:row>
      <xdr:rowOff>122428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87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112776</xdr:rowOff>
    </xdr:from>
    <xdr:to>
      <xdr:col>78</xdr:col>
      <xdr:colOff>120650</xdr:colOff>
      <xdr:row>57</xdr:row>
      <xdr:rowOff>42926</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27703</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800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85852</xdr:rowOff>
    </xdr:from>
    <xdr:to>
      <xdr:col>73</xdr:col>
      <xdr:colOff>180975</xdr:colOff>
      <xdr:row>56</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870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85344</xdr:rowOff>
    </xdr:from>
    <xdr:to>
      <xdr:col>74</xdr:col>
      <xdr:colOff>31750</xdr:colOff>
      <xdr:row>57</xdr:row>
      <xdr:rowOff>15494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271</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60</xdr:row>
      <xdr:rowOff>99568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28200"/>
          <a:ext cx="889000" cy="65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94488</xdr:rowOff>
    </xdr:from>
    <xdr:to>
      <xdr:col>69</xdr:col>
      <xdr:colOff>142875</xdr:colOff>
      <xdr:row>57</xdr:row>
      <xdr:rowOff>24638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9415</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112539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80281</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71628</xdr:rowOff>
    </xdr:from>
    <xdr:to>
      <xdr:col>78</xdr:col>
      <xdr:colOff>120650</xdr:colOff>
      <xdr:row>57</xdr:row>
      <xdr:rowOff>1778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11955</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41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35052</xdr:rowOff>
    </xdr:from>
    <xdr:to>
      <xdr:col>74</xdr:col>
      <xdr:colOff>31750</xdr:colOff>
      <xdr:row>56</xdr:row>
      <xdr:rowOff>136652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48768</xdr:rowOff>
    </xdr:from>
    <xdr:to>
      <xdr:col>65</xdr:col>
      <xdr:colOff>53975</xdr:colOff>
      <xdr:row>60</xdr:row>
      <xdr:rowOff>150368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33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135145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42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令和２年度より、下水道事業会計が企業会計へ移行したことに伴い、繰出金から補助費等へ科目変更したことが、令和２年度以降の数値上昇の要因である。</a:t>
          </a:r>
        </a:p>
        <a:p>
          <a:r>
            <a:rPr kumimoji="1" lang="ja-JP" altLang="en-US" sz="1200">
              <a:latin typeface="ＭＳ Ｐゴシック" panose="020B0600070205080204" pitchFamily="50" charset="-128"/>
              <a:ea typeface="ＭＳ Ｐゴシック" panose="020B0600070205080204" pitchFamily="50" charset="-128"/>
            </a:rPr>
            <a:t>　今後も、独立採算の原則に基づき徹底した経費の抑制を行うとともに、使用料の見直しを進めて健全化に努め、補助費等の抑制を図る。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60706</xdr:rowOff>
    </xdr:from>
    <xdr:to>
      <xdr:col>82</xdr:col>
      <xdr:colOff>107950</xdr:colOff>
      <xdr:row>39</xdr:row>
      <xdr:rowOff>101854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7472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39</xdr:row>
      <xdr:rowOff>101854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7106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24130</xdr:rowOff>
    </xdr:from>
    <xdr:to>
      <xdr:col>73</xdr:col>
      <xdr:colOff>180975</xdr:colOff>
      <xdr:row>39</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710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39</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93460"/>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9906</xdr:rowOff>
    </xdr:from>
    <xdr:to>
      <xdr:col>82</xdr:col>
      <xdr:colOff>158750</xdr:colOff>
      <xdr:row>39</xdr:row>
      <xdr:rowOff>111506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153433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51054</xdr:rowOff>
    </xdr:from>
    <xdr:to>
      <xdr:col>78</xdr:col>
      <xdr:colOff>120650</xdr:colOff>
      <xdr:row>39</xdr:row>
      <xdr:rowOff>152654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137431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82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144780</xdr:rowOff>
    </xdr:from>
    <xdr:to>
      <xdr:col>74</xdr:col>
      <xdr:colOff>31750</xdr:colOff>
      <xdr:row>39</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59707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167640</xdr:rowOff>
    </xdr:from>
    <xdr:to>
      <xdr:col>69</xdr:col>
      <xdr:colOff>142875</xdr:colOff>
      <xdr:row>39</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82567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過去に行った区画整理事業等に係る起債の償還完了に伴い減少しているものの、臨時財政対策債や文化会館建設工事、庁舎耐震工事、幼稚園・小・中学校空調設置工事に係る償還により比率は高止まりしている。</a:t>
          </a:r>
        </a:p>
        <a:p>
          <a:r>
            <a:rPr kumimoji="1" lang="ja-JP" altLang="en-US" sz="1200">
              <a:latin typeface="ＭＳ Ｐゴシック" panose="020B0600070205080204" pitchFamily="50" charset="-128"/>
              <a:ea typeface="ＭＳ Ｐゴシック" panose="020B0600070205080204" pitchFamily="50" charset="-128"/>
            </a:rPr>
            <a:t>　今後も、公共施設の長寿命化等に係る財源として地方債の発行を予定しており、比率の高止まりが見込まれるので、行財政健全化計画に基づき、普通建設事業費の削減及び平準化などにより、公債費の増加の抑制を図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67129</xdr:rowOff>
    </xdr:from>
    <xdr:to>
      <xdr:col>24</xdr:col>
      <xdr:colOff>25400</xdr:colOff>
      <xdr:row>76</xdr:row>
      <xdr:rowOff>154214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97329"/>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154214</xdr:rowOff>
    </xdr:from>
    <xdr:to>
      <xdr:col>19</xdr:col>
      <xdr:colOff>187325</xdr:colOff>
      <xdr:row>77</xdr:row>
      <xdr:rowOff>58964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84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58964</xdr:rowOff>
    </xdr:from>
    <xdr:to>
      <xdr:col>15</xdr:col>
      <xdr:colOff>98425</xdr:colOff>
      <xdr:row>78</xdr:row>
      <xdr:rowOff>137886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60614"/>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137886</xdr:rowOff>
    </xdr:from>
    <xdr:to>
      <xdr:col>11</xdr:col>
      <xdr:colOff>9525</xdr:colOff>
      <xdr:row>78</xdr:row>
      <xdr:rowOff>148771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10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32855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103414</xdr:rowOff>
    </xdr:from>
    <xdr:to>
      <xdr:col>20</xdr:col>
      <xdr:colOff>38100</xdr:colOff>
      <xdr:row>77</xdr:row>
      <xdr:rowOff>33564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43742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0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8164</xdr:rowOff>
    </xdr:from>
    <xdr:to>
      <xdr:col>15</xdr:col>
      <xdr:colOff>149225</xdr:colOff>
      <xdr:row>77</xdr:row>
      <xdr:rowOff>109764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119941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87086</xdr:rowOff>
    </xdr:from>
    <xdr:to>
      <xdr:col>11</xdr:col>
      <xdr:colOff>60325</xdr:colOff>
      <xdr:row>79</xdr:row>
      <xdr:rowOff>17236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2013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97971</xdr:rowOff>
    </xdr:from>
    <xdr:to>
      <xdr:col>6</xdr:col>
      <xdr:colOff>171450</xdr:colOff>
      <xdr:row>79</xdr:row>
      <xdr:rowOff>28121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12898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低いものの、扶助費は類団と同水準であり、物件費の比率は類団を上まわり、数値は高止まりしている。また、補助費等については下水道事業会計の元利償還金に対する負担金等が主であるため、実質的には公債費に係る経費が当市の経常収支比率を押し上げている要因となっている。</a:t>
          </a:r>
        </a:p>
        <a:p>
          <a:r>
            <a:rPr kumimoji="1" lang="ja-JP" altLang="en-US" sz="1200">
              <a:latin typeface="ＭＳ Ｐゴシック" panose="020B0600070205080204" pitchFamily="50" charset="-128"/>
              <a:ea typeface="ＭＳ Ｐゴシック" panose="020B0600070205080204" pitchFamily="50" charset="-128"/>
            </a:rPr>
            <a:t>　今後は、計画的な事業の実施により経常経費の抑制を図り、健全な財政運営に努める。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110998</xdr:rowOff>
    </xdr:from>
    <xdr:to>
      <xdr:col>82</xdr:col>
      <xdr:colOff>107950</xdr:colOff>
      <xdr:row>79</xdr:row>
      <xdr:rowOff>138430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6555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79</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98932"/>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78</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98932"/>
          <a:ext cx="889000" cy="22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78</xdr:row>
      <xdr:rowOff>154432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5229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89679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139971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87630</xdr:rowOff>
    </xdr:from>
    <xdr:to>
      <xdr:col>82</xdr:col>
      <xdr:colOff>158750</xdr:colOff>
      <xdr:row>80</xdr:row>
      <xdr:rowOff>17780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59707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60198</xdr:rowOff>
    </xdr:from>
    <xdr:to>
      <xdr:col>78</xdr:col>
      <xdr:colOff>120650</xdr:colOff>
      <xdr:row>79</xdr:row>
      <xdr:rowOff>161798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103632</xdr:rowOff>
    </xdr:from>
    <xdr:to>
      <xdr:col>65</xdr:col>
      <xdr:colOff>53975</xdr:colOff>
      <xdr:row>79</xdr:row>
      <xdr:rowOff>33782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18559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69229</xdr:rowOff>
    </xdr:from>
    <xdr:to>
      <xdr:col>29</xdr:col>
      <xdr:colOff>127000</xdr:colOff>
      <xdr:row>18</xdr:row>
      <xdr:rowOff>82610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02954"/>
          <a:ext cx="647700" cy="13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82610</xdr:rowOff>
    </xdr:from>
    <xdr:to>
      <xdr:col>26</xdr:col>
      <xdr:colOff>50800</xdr:colOff>
      <xdr:row>18</xdr:row>
      <xdr:rowOff>93422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16335"/>
          <a:ext cx="698500" cy="10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93422</xdr:rowOff>
    </xdr:from>
    <xdr:to>
      <xdr:col>22</xdr:col>
      <xdr:colOff>114300</xdr:colOff>
      <xdr:row>18</xdr:row>
      <xdr:rowOff>96409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27147"/>
          <a:ext cx="698500" cy="2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96409</xdr:rowOff>
    </xdr:from>
    <xdr:to>
      <xdr:col>18</xdr:col>
      <xdr:colOff>177800</xdr:colOff>
      <xdr:row>18</xdr:row>
      <xdr:rowOff>111044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30134"/>
          <a:ext cx="698500" cy="14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21260</xdr:rowOff>
    </xdr:from>
    <xdr:to>
      <xdr:col>19</xdr:col>
      <xdr:colOff>38100</xdr:colOff>
      <xdr:row>18</xdr:row>
      <xdr:rowOff>122860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133037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39887</xdr:rowOff>
    </xdr:from>
    <xdr:to>
      <xdr:col>15</xdr:col>
      <xdr:colOff>101600</xdr:colOff>
      <xdr:row>18</xdr:row>
      <xdr:rowOff>141487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3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151664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18429</xdr:rowOff>
    </xdr:from>
    <xdr:to>
      <xdr:col>29</xdr:col>
      <xdr:colOff>177800</xdr:colOff>
      <xdr:row>18</xdr:row>
      <xdr:rowOff>120029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52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107841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31810</xdr:rowOff>
    </xdr:from>
    <xdr:to>
      <xdr:col>26</xdr:col>
      <xdr:colOff>101600</xdr:colOff>
      <xdr:row>18</xdr:row>
      <xdr:rowOff>133410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5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118187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51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42622</xdr:rowOff>
    </xdr:from>
    <xdr:to>
      <xdr:col>22</xdr:col>
      <xdr:colOff>165100</xdr:colOff>
      <xdr:row>18</xdr:row>
      <xdr:rowOff>144222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7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129000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6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45609</xdr:rowOff>
    </xdr:from>
    <xdr:to>
      <xdr:col>19</xdr:col>
      <xdr:colOff>38100</xdr:colOff>
      <xdr:row>18</xdr:row>
      <xdr:rowOff>147210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933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131987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60244</xdr:rowOff>
    </xdr:from>
    <xdr:to>
      <xdr:col>15</xdr:col>
      <xdr:colOff>101600</xdr:colOff>
      <xdr:row>18</xdr:row>
      <xdr:rowOff>161844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93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146621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8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86252</xdr:rowOff>
    </xdr:from>
    <xdr:to>
      <xdr:col>29</xdr:col>
      <xdr:colOff>127000</xdr:colOff>
      <xdr:row>36</xdr:row>
      <xdr:rowOff>88900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39502"/>
          <a:ext cx="647700" cy="2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7785</xdr:rowOff>
    </xdr:from>
    <xdr:to>
      <xdr:col>26</xdr:col>
      <xdr:colOff>50800</xdr:colOff>
      <xdr:row>36</xdr:row>
      <xdr:rowOff>86252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61035"/>
          <a:ext cx="698500" cy="78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268160</xdr:rowOff>
    </xdr:from>
    <xdr:to>
      <xdr:col>22</xdr:col>
      <xdr:colOff>114300</xdr:colOff>
      <xdr:row>36</xdr:row>
      <xdr:rowOff>7785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78510"/>
          <a:ext cx="698500" cy="82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268160</xdr:rowOff>
    </xdr:from>
    <xdr:to>
      <xdr:col>18</xdr:col>
      <xdr:colOff>177800</xdr:colOff>
      <xdr:row>35</xdr:row>
      <xdr:rowOff>310014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78510"/>
          <a:ext cx="698500" cy="4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158477</xdr:rowOff>
    </xdr:from>
    <xdr:to>
      <xdr:col>19</xdr:col>
      <xdr:colOff>38100</xdr:colOff>
      <xdr:row>37</xdr:row>
      <xdr:rowOff>88627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73404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9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147485</xdr:rowOff>
    </xdr:from>
    <xdr:to>
      <xdr:col>15</xdr:col>
      <xdr:colOff>101600</xdr:colOff>
      <xdr:row>37</xdr:row>
      <xdr:rowOff>77635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0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62412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38100</xdr:rowOff>
    </xdr:from>
    <xdr:to>
      <xdr:col>29</xdr:col>
      <xdr:colOff>177800</xdr:colOff>
      <xdr:row>36</xdr:row>
      <xdr:rowOff>139700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226077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35452</xdr:rowOff>
    </xdr:from>
    <xdr:to>
      <xdr:col>26</xdr:col>
      <xdr:colOff>101600</xdr:colOff>
      <xdr:row>36</xdr:row>
      <xdr:rowOff>137052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88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147229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57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299885</xdr:rowOff>
    </xdr:from>
    <xdr:to>
      <xdr:col>22</xdr:col>
      <xdr:colOff>165100</xdr:colOff>
      <xdr:row>36</xdr:row>
      <xdr:rowOff>58585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10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68762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217360</xdr:rowOff>
    </xdr:from>
    <xdr:to>
      <xdr:col>19</xdr:col>
      <xdr:colOff>38100</xdr:colOff>
      <xdr:row>35</xdr:row>
      <xdr:rowOff>318960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27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329137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9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259214</xdr:rowOff>
    </xdr:from>
    <xdr:to>
      <xdr:col>15</xdr:col>
      <xdr:colOff>101600</xdr:colOff>
      <xdr:row>36</xdr:row>
      <xdr:rowOff>17914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9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28091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3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27,468
26,915
90.40
14,822,691
14,343,769
407,649
8,495,964
10,490,416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78801</xdr:rowOff>
    </xdr:from>
    <xdr:to>
      <xdr:col>24</xdr:col>
      <xdr:colOff>63500</xdr:colOff>
      <xdr:row>37</xdr:row>
      <xdr:rowOff>91233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422451"/>
          <a:ext cx="8382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78801</xdr:rowOff>
    </xdr:from>
    <xdr:to>
      <xdr:col>19</xdr:col>
      <xdr:colOff>177800</xdr:colOff>
      <xdr:row>37</xdr:row>
      <xdr:rowOff>111270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22451"/>
          <a:ext cx="889000" cy="3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102358</xdr:rowOff>
    </xdr:from>
    <xdr:to>
      <xdr:col>15</xdr:col>
      <xdr:colOff>50800</xdr:colOff>
      <xdr:row>37</xdr:row>
      <xdr:rowOff>111270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46008"/>
          <a:ext cx="889000" cy="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102358</xdr:rowOff>
    </xdr:from>
    <xdr:to>
      <xdr:col>10</xdr:col>
      <xdr:colOff>114300</xdr:colOff>
      <xdr:row>37</xdr:row>
      <xdr:rowOff>147998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46008"/>
          <a:ext cx="889000" cy="4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18514</xdr:rowOff>
    </xdr:from>
    <xdr:to>
      <xdr:col>10</xdr:col>
      <xdr:colOff>165100</xdr:colOff>
      <xdr:row>37</xdr:row>
      <xdr:rowOff>120114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136641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67450</xdr:rowOff>
    </xdr:from>
    <xdr:to>
      <xdr:col>6</xdr:col>
      <xdr:colOff>38100</xdr:colOff>
      <xdr:row>37</xdr:row>
      <xdr:rowOff>169050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14127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40433</xdr:rowOff>
    </xdr:from>
    <xdr:to>
      <xdr:col>24</xdr:col>
      <xdr:colOff>114300</xdr:colOff>
      <xdr:row>37</xdr:row>
      <xdr:rowOff>142033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8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140769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28001</xdr:rowOff>
    </xdr:from>
    <xdr:to>
      <xdr:col>20</xdr:col>
      <xdr:colOff>38100</xdr:colOff>
      <xdr:row>37</xdr:row>
      <xdr:rowOff>129601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7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120728</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6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60470</xdr:rowOff>
    </xdr:from>
    <xdr:to>
      <xdr:col>15</xdr:col>
      <xdr:colOff>101600</xdr:colOff>
      <xdr:row>37</xdr:row>
      <xdr:rowOff>162070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153197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9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51558</xdr:rowOff>
    </xdr:from>
    <xdr:to>
      <xdr:col>10</xdr:col>
      <xdr:colOff>165100</xdr:colOff>
      <xdr:row>37</xdr:row>
      <xdr:rowOff>153158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144285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8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97198</xdr:rowOff>
    </xdr:from>
    <xdr:to>
      <xdr:col>6</xdr:col>
      <xdr:colOff>38100</xdr:colOff>
      <xdr:row>38</xdr:row>
      <xdr:rowOff>27349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08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18475</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3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152776</xdr:rowOff>
    </xdr:from>
    <xdr:to>
      <xdr:col>24</xdr:col>
      <xdr:colOff>63500</xdr:colOff>
      <xdr:row>56</xdr:row>
      <xdr:rowOff>162364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53976"/>
          <a:ext cx="838200" cy="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152776</xdr:rowOff>
    </xdr:from>
    <xdr:to>
      <xdr:col>19</xdr:col>
      <xdr:colOff>177800</xdr:colOff>
      <xdr:row>56</xdr:row>
      <xdr:rowOff>162702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53976"/>
          <a:ext cx="889000" cy="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162702</xdr:rowOff>
    </xdr:from>
    <xdr:to>
      <xdr:col>15</xdr:col>
      <xdr:colOff>50800</xdr:colOff>
      <xdr:row>57</xdr:row>
      <xdr:rowOff>31142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63902"/>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31142</xdr:rowOff>
    </xdr:from>
    <xdr:to>
      <xdr:col>10</xdr:col>
      <xdr:colOff>114300</xdr:colOff>
      <xdr:row>57</xdr:row>
      <xdr:rowOff>44904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03792"/>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94098</xdr:rowOff>
    </xdr:from>
    <xdr:to>
      <xdr:col>10</xdr:col>
      <xdr:colOff>165100</xdr:colOff>
      <xdr:row>57</xdr:row>
      <xdr:rowOff>24248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40775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97368</xdr:rowOff>
    </xdr:from>
    <xdr:to>
      <xdr:col>6</xdr:col>
      <xdr:colOff>38100</xdr:colOff>
      <xdr:row>57</xdr:row>
      <xdr:rowOff>27518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44045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7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111564</xdr:rowOff>
    </xdr:from>
    <xdr:to>
      <xdr:col>24</xdr:col>
      <xdr:colOff>114300</xdr:colOff>
      <xdr:row>57</xdr:row>
      <xdr:rowOff>41714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26491</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2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101976</xdr:rowOff>
    </xdr:from>
    <xdr:to>
      <xdr:col>20</xdr:col>
      <xdr:colOff>38100</xdr:colOff>
      <xdr:row>57</xdr:row>
      <xdr:rowOff>32126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23253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111902</xdr:rowOff>
    </xdr:from>
    <xdr:to>
      <xdr:col>15</xdr:col>
      <xdr:colOff>101600</xdr:colOff>
      <xdr:row>57</xdr:row>
      <xdr:rowOff>42052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33179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0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151792</xdr:rowOff>
    </xdr:from>
    <xdr:to>
      <xdr:col>10</xdr:col>
      <xdr:colOff>165100</xdr:colOff>
      <xdr:row>57</xdr:row>
      <xdr:rowOff>81942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5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73069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165554</xdr:rowOff>
    </xdr:from>
    <xdr:to>
      <xdr:col>6</xdr:col>
      <xdr:colOff>38100</xdr:colOff>
      <xdr:row>57</xdr:row>
      <xdr:rowOff>95704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86831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5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55621</xdr:rowOff>
    </xdr:from>
    <xdr:to>
      <xdr:col>24</xdr:col>
      <xdr:colOff>63500</xdr:colOff>
      <xdr:row>78</xdr:row>
      <xdr:rowOff>59393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28721"/>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54615</xdr:rowOff>
    </xdr:from>
    <xdr:to>
      <xdr:col>19</xdr:col>
      <xdr:colOff>177800</xdr:colOff>
      <xdr:row>78</xdr:row>
      <xdr:rowOff>59393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27715"/>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54615</xdr:rowOff>
    </xdr:from>
    <xdr:to>
      <xdr:col>15</xdr:col>
      <xdr:colOff>50800</xdr:colOff>
      <xdr:row>78</xdr:row>
      <xdr:rowOff>57655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27715"/>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57655</xdr:rowOff>
    </xdr:from>
    <xdr:to>
      <xdr:col>10</xdr:col>
      <xdr:colOff>114300</xdr:colOff>
      <xdr:row>78</xdr:row>
      <xdr:rowOff>70641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30755"/>
          <a:ext cx="889000" cy="1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4821</xdr:rowOff>
    </xdr:from>
    <xdr:to>
      <xdr:col>24</xdr:col>
      <xdr:colOff>114300</xdr:colOff>
      <xdr:row>78</xdr:row>
      <xdr:rowOff>106421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7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91198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9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8593</xdr:rowOff>
    </xdr:from>
    <xdr:to>
      <xdr:col>20</xdr:col>
      <xdr:colOff>38100</xdr:colOff>
      <xdr:row>78</xdr:row>
      <xdr:rowOff>110193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101320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3815</xdr:rowOff>
    </xdr:from>
    <xdr:to>
      <xdr:col>15</xdr:col>
      <xdr:colOff>101600</xdr:colOff>
      <xdr:row>78</xdr:row>
      <xdr:rowOff>105415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96542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6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6855</xdr:rowOff>
    </xdr:from>
    <xdr:to>
      <xdr:col>10</xdr:col>
      <xdr:colOff>165100</xdr:colOff>
      <xdr:row>78</xdr:row>
      <xdr:rowOff>108455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99582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7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19841</xdr:rowOff>
    </xdr:from>
    <xdr:to>
      <xdr:col>6</xdr:col>
      <xdr:colOff>38100</xdr:colOff>
      <xdr:row>78</xdr:row>
      <xdr:rowOff>121441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9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112568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8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21586</xdr:rowOff>
    </xdr:from>
    <xdr:to>
      <xdr:col>24</xdr:col>
      <xdr:colOff>63500</xdr:colOff>
      <xdr:row>97</xdr:row>
      <xdr:rowOff>76612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52236"/>
          <a:ext cx="838200" cy="5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24270</xdr:rowOff>
    </xdr:from>
    <xdr:to>
      <xdr:col>19</xdr:col>
      <xdr:colOff>177800</xdr:colOff>
      <xdr:row>97</xdr:row>
      <xdr:rowOff>76612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54920"/>
          <a:ext cx="889000" cy="5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24270</xdr:rowOff>
    </xdr:from>
    <xdr:to>
      <xdr:col>15</xdr:col>
      <xdr:colOff>50800</xdr:colOff>
      <xdr:row>97</xdr:row>
      <xdr:rowOff>157225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54920"/>
          <a:ext cx="889000" cy="13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157225</xdr:rowOff>
    </xdr:from>
    <xdr:to>
      <xdr:col>10</xdr:col>
      <xdr:colOff>114300</xdr:colOff>
      <xdr:row>98</xdr:row>
      <xdr:rowOff>26811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87875"/>
          <a:ext cx="889000" cy="4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40</xdr:rowOff>
    </xdr:from>
    <xdr:to>
      <xdr:col>10</xdr:col>
      <xdr:colOff>165100</xdr:colOff>
      <xdr:row>98</xdr:row>
      <xdr:rowOff>101640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92767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89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9517</xdr:rowOff>
    </xdr:from>
    <xdr:to>
      <xdr:col>6</xdr:col>
      <xdr:colOff>38100</xdr:colOff>
      <xdr:row>98</xdr:row>
      <xdr:rowOff>111117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81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102244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9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142236</xdr:rowOff>
    </xdr:from>
    <xdr:to>
      <xdr:col>24</xdr:col>
      <xdr:colOff>114300</xdr:colOff>
      <xdr:row>97</xdr:row>
      <xdr:rowOff>72386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0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120663</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7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25812</xdr:rowOff>
    </xdr:from>
    <xdr:to>
      <xdr:col>20</xdr:col>
      <xdr:colOff>38100</xdr:colOff>
      <xdr:row>97</xdr:row>
      <xdr:rowOff>127412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118539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74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144920</xdr:rowOff>
    </xdr:from>
    <xdr:to>
      <xdr:col>15</xdr:col>
      <xdr:colOff>101600</xdr:colOff>
      <xdr:row>97</xdr:row>
      <xdr:rowOff>75070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66197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69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106425</xdr:rowOff>
    </xdr:from>
    <xdr:to>
      <xdr:col>10</xdr:col>
      <xdr:colOff>165100</xdr:colOff>
      <xdr:row>98</xdr:row>
      <xdr:rowOff>36575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53102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51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147461</xdr:rowOff>
    </xdr:from>
    <xdr:to>
      <xdr:col>6</xdr:col>
      <xdr:colOff>38100</xdr:colOff>
      <xdr:row>98</xdr:row>
      <xdr:rowOff>77611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7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94138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55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7809</xdr:rowOff>
    </xdr:from>
    <xdr:to>
      <xdr:col>55</xdr:col>
      <xdr:colOff>0</xdr:colOff>
      <xdr:row>37</xdr:row>
      <xdr:rowOff>19098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351459"/>
          <a:ext cx="838200" cy="1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19098</xdr:rowOff>
    </xdr:from>
    <xdr:to>
      <xdr:col>50</xdr:col>
      <xdr:colOff>114300</xdr:colOff>
      <xdr:row>37</xdr:row>
      <xdr:rowOff>59103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62748"/>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32281</xdr:rowOff>
    </xdr:from>
    <xdr:to>
      <xdr:col>45</xdr:col>
      <xdr:colOff>177800</xdr:colOff>
      <xdr:row>37</xdr:row>
      <xdr:rowOff>59103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33031"/>
          <a:ext cx="889000" cy="3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32281</xdr:rowOff>
    </xdr:from>
    <xdr:to>
      <xdr:col>41</xdr:col>
      <xdr:colOff>50800</xdr:colOff>
      <xdr:row>38</xdr:row>
      <xdr:rowOff>66285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33031"/>
          <a:ext cx="889000" cy="5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143482</xdr:rowOff>
    </xdr:from>
    <xdr:to>
      <xdr:col>41</xdr:col>
      <xdr:colOff>101600</xdr:colOff>
      <xdr:row>35</xdr:row>
      <xdr:rowOff>73632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90159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4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77017</xdr:rowOff>
    </xdr:from>
    <xdr:to>
      <xdr:col>36</xdr:col>
      <xdr:colOff>165100</xdr:colOff>
      <xdr:row>38</xdr:row>
      <xdr:rowOff>7167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23694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128459</xdr:rowOff>
    </xdr:from>
    <xdr:to>
      <xdr:col>55</xdr:col>
      <xdr:colOff>50800</xdr:colOff>
      <xdr:row>37</xdr:row>
      <xdr:rowOff>58609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151336</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5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139748</xdr:rowOff>
    </xdr:from>
    <xdr:to>
      <xdr:col>50</xdr:col>
      <xdr:colOff>165100</xdr:colOff>
      <xdr:row>37</xdr:row>
      <xdr:rowOff>69898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1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86425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08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8303</xdr:rowOff>
    </xdr:from>
    <xdr:to>
      <xdr:col>46</xdr:col>
      <xdr:colOff>38100</xdr:colOff>
      <xdr:row>37</xdr:row>
      <xdr:rowOff>109903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101030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4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152931</xdr:rowOff>
    </xdr:from>
    <xdr:to>
      <xdr:col>41</xdr:col>
      <xdr:colOff>101600</xdr:colOff>
      <xdr:row>35</xdr:row>
      <xdr:rowOff>83081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9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74208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07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15485</xdr:rowOff>
    </xdr:from>
    <xdr:to>
      <xdr:col>36</xdr:col>
      <xdr:colOff>165100</xdr:colOff>
      <xdr:row>38</xdr:row>
      <xdr:rowOff>117085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3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108212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62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141135</xdr:rowOff>
    </xdr:from>
    <xdr:to>
      <xdr:col>55</xdr:col>
      <xdr:colOff>0</xdr:colOff>
      <xdr:row>57</xdr:row>
      <xdr:rowOff>5255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742335"/>
          <a:ext cx="8382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5255</xdr:rowOff>
    </xdr:from>
    <xdr:to>
      <xdr:col>50</xdr:col>
      <xdr:colOff>114300</xdr:colOff>
      <xdr:row>57</xdr:row>
      <xdr:rowOff>12741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777905"/>
          <a:ext cx="8890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12741</xdr:rowOff>
    </xdr:from>
    <xdr:to>
      <xdr:col>45</xdr:col>
      <xdr:colOff>177800</xdr:colOff>
      <xdr:row>57</xdr:row>
      <xdr:rowOff>22445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785391"/>
          <a:ext cx="889000" cy="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132934</xdr:rowOff>
    </xdr:from>
    <xdr:to>
      <xdr:col>41</xdr:col>
      <xdr:colOff>50800</xdr:colOff>
      <xdr:row>57</xdr:row>
      <xdr:rowOff>22445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73413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52627</xdr:rowOff>
    </xdr:from>
    <xdr:to>
      <xdr:col>41</xdr:col>
      <xdr:colOff>101600</xdr:colOff>
      <xdr:row>55</xdr:row>
      <xdr:rowOff>154227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170754</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62719</xdr:rowOff>
    </xdr:from>
    <xdr:to>
      <xdr:col>36</xdr:col>
      <xdr:colOff>165100</xdr:colOff>
      <xdr:row>55</xdr:row>
      <xdr:rowOff>164319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9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9396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26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90335</xdr:rowOff>
    </xdr:from>
    <xdr:to>
      <xdr:col>55</xdr:col>
      <xdr:colOff>50800</xdr:colOff>
      <xdr:row>57</xdr:row>
      <xdr:rowOff>20485</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6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68762</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66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125905</xdr:rowOff>
    </xdr:from>
    <xdr:to>
      <xdr:col>50</xdr:col>
      <xdr:colOff>165100</xdr:colOff>
      <xdr:row>57</xdr:row>
      <xdr:rowOff>56055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2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47182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1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133391</xdr:rowOff>
    </xdr:from>
    <xdr:to>
      <xdr:col>46</xdr:col>
      <xdr:colOff>38100</xdr:colOff>
      <xdr:row>57</xdr:row>
      <xdr:rowOff>63541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73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54668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2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143095</xdr:rowOff>
    </xdr:from>
    <xdr:to>
      <xdr:col>41</xdr:col>
      <xdr:colOff>101600</xdr:colOff>
      <xdr:row>57</xdr:row>
      <xdr:rowOff>73245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64372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82134</xdr:rowOff>
    </xdr:from>
    <xdr:to>
      <xdr:col>36</xdr:col>
      <xdr:colOff>165100</xdr:colOff>
      <xdr:row>57</xdr:row>
      <xdr:rowOff>12284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68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3411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7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125476</xdr:rowOff>
    </xdr:from>
    <xdr:to>
      <xdr:col>55</xdr:col>
      <xdr:colOff>0</xdr:colOff>
      <xdr:row>78</xdr:row>
      <xdr:rowOff>138621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498576"/>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125476</xdr:rowOff>
    </xdr:from>
    <xdr:to>
      <xdr:col>50</xdr:col>
      <xdr:colOff>114300</xdr:colOff>
      <xdr:row>78</xdr:row>
      <xdr:rowOff>141643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98576"/>
          <a:ext cx="889000" cy="1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137961</xdr:rowOff>
    </xdr:from>
    <xdr:to>
      <xdr:col>45</xdr:col>
      <xdr:colOff>177800</xdr:colOff>
      <xdr:row>78</xdr:row>
      <xdr:rowOff>141643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511061"/>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137961</xdr:rowOff>
    </xdr:from>
    <xdr:to>
      <xdr:col>41</xdr:col>
      <xdr:colOff>50800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511061"/>
          <a:ext cx="889000" cy="7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63627</xdr:rowOff>
    </xdr:from>
    <xdr:to>
      <xdr:col>41</xdr:col>
      <xdr:colOff>101600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10304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72822</xdr:rowOff>
    </xdr:from>
    <xdr:to>
      <xdr:col>36</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19499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87821</xdr:rowOff>
    </xdr:from>
    <xdr:to>
      <xdr:col>55</xdr:col>
      <xdr:colOff>50800</xdr:colOff>
      <xdr:row>79</xdr:row>
      <xdr:rowOff>17971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2748</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7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74676</xdr:rowOff>
    </xdr:from>
    <xdr:to>
      <xdr:col>50</xdr:col>
      <xdr:colOff>165100</xdr:colOff>
      <xdr:row>79</xdr:row>
      <xdr:rowOff>4826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167403</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90843</xdr:rowOff>
    </xdr:from>
    <xdr:to>
      <xdr:col>46</xdr:col>
      <xdr:colOff>38100</xdr:colOff>
      <xdr:row>79</xdr:row>
      <xdr:rowOff>20993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6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12120</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5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87161</xdr:rowOff>
    </xdr:from>
    <xdr:to>
      <xdr:col>41</xdr:col>
      <xdr:colOff>101600</xdr:colOff>
      <xdr:row>79</xdr:row>
      <xdr:rowOff>17311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6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8438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5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20617</xdr:rowOff>
    </xdr:from>
    <xdr:to>
      <xdr:col>55</xdr:col>
      <xdr:colOff>0</xdr:colOff>
      <xdr:row>97</xdr:row>
      <xdr:rowOff>87743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651267"/>
          <a:ext cx="838200" cy="6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87743</xdr:rowOff>
    </xdr:from>
    <xdr:to>
      <xdr:col>50</xdr:col>
      <xdr:colOff>114300</xdr:colOff>
      <xdr:row>97</xdr:row>
      <xdr:rowOff>88412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18393"/>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88412</xdr:rowOff>
    </xdr:from>
    <xdr:to>
      <xdr:col>45</xdr:col>
      <xdr:colOff>177800</xdr:colOff>
      <xdr:row>97</xdr:row>
      <xdr:rowOff>108547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719062"/>
          <a:ext cx="8890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148149</xdr:rowOff>
    </xdr:from>
    <xdr:to>
      <xdr:col>41</xdr:col>
      <xdr:colOff>50800</xdr:colOff>
      <xdr:row>97</xdr:row>
      <xdr:rowOff>108547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607349"/>
          <a:ext cx="889000" cy="13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35782</xdr:rowOff>
    </xdr:from>
    <xdr:to>
      <xdr:col>41</xdr:col>
      <xdr:colOff>101600</xdr:colOff>
      <xdr:row>96</xdr:row>
      <xdr:rowOff>137382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153909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37565</xdr:rowOff>
    </xdr:from>
    <xdr:to>
      <xdr:col>36</xdr:col>
      <xdr:colOff>165100</xdr:colOff>
      <xdr:row>96</xdr:row>
      <xdr:rowOff>139165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9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155692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7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141267</xdr:rowOff>
    </xdr:from>
    <xdr:to>
      <xdr:col>55</xdr:col>
      <xdr:colOff>50800</xdr:colOff>
      <xdr:row>97</xdr:row>
      <xdr:rowOff>71417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0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119694</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57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36943</xdr:rowOff>
    </xdr:from>
    <xdr:to>
      <xdr:col>50</xdr:col>
      <xdr:colOff>165100</xdr:colOff>
      <xdr:row>97</xdr:row>
      <xdr:rowOff>138543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6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129670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6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37612</xdr:rowOff>
    </xdr:from>
    <xdr:to>
      <xdr:col>46</xdr:col>
      <xdr:colOff>38100</xdr:colOff>
      <xdr:row>97</xdr:row>
      <xdr:rowOff>139212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130339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57747</xdr:rowOff>
    </xdr:from>
    <xdr:to>
      <xdr:col>41</xdr:col>
      <xdr:colOff>101600</xdr:colOff>
      <xdr:row>97</xdr:row>
      <xdr:rowOff>159347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8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150474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8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97349</xdr:rowOff>
    </xdr:from>
    <xdr:to>
      <xdr:col>36</xdr:col>
      <xdr:colOff>165100</xdr:colOff>
      <xdr:row>97</xdr:row>
      <xdr:rowOff>27499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18626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142584</xdr:rowOff>
    </xdr:from>
    <xdr:to>
      <xdr:col>85</xdr:col>
      <xdr:colOff>127000</xdr:colOff>
      <xdr:row>78</xdr:row>
      <xdr:rowOff>1460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344234"/>
          <a:ext cx="8382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103708</xdr:rowOff>
    </xdr:from>
    <xdr:to>
      <xdr:col>81</xdr:col>
      <xdr:colOff>50800</xdr:colOff>
      <xdr:row>77</xdr:row>
      <xdr:rowOff>142584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05358"/>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73507</xdr:rowOff>
    </xdr:from>
    <xdr:to>
      <xdr:col>76</xdr:col>
      <xdr:colOff>114300</xdr:colOff>
      <xdr:row>77</xdr:row>
      <xdr:rowOff>103708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275157"/>
          <a:ext cx="889000" cy="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73507</xdr:rowOff>
    </xdr:from>
    <xdr:to>
      <xdr:col>71</xdr:col>
      <xdr:colOff>177800</xdr:colOff>
      <xdr:row>77</xdr:row>
      <xdr:rowOff>96546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75157"/>
          <a:ext cx="889000" cy="2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20865</xdr:rowOff>
    </xdr:from>
    <xdr:to>
      <xdr:col>72</xdr:col>
      <xdr:colOff>38100</xdr:colOff>
      <xdr:row>77</xdr:row>
      <xdr:rowOff>122465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138992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63449</xdr:rowOff>
    </xdr:from>
    <xdr:to>
      <xdr:col>67</xdr:col>
      <xdr:colOff>101600</xdr:colOff>
      <xdr:row>77</xdr:row>
      <xdr:rowOff>165049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156176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35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122110</xdr:rowOff>
    </xdr:from>
    <xdr:to>
      <xdr:col>85</xdr:col>
      <xdr:colOff>177800</xdr:colOff>
      <xdr:row>78</xdr:row>
      <xdr:rowOff>52260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100537</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0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91784</xdr:rowOff>
    </xdr:from>
    <xdr:to>
      <xdr:col>81</xdr:col>
      <xdr:colOff>101600</xdr:colOff>
      <xdr:row>78</xdr:row>
      <xdr:rowOff>21934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13061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3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52908</xdr:rowOff>
    </xdr:from>
    <xdr:to>
      <xdr:col>76</xdr:col>
      <xdr:colOff>165100</xdr:colOff>
      <xdr:row>77</xdr:row>
      <xdr:rowOff>154508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145635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4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22707</xdr:rowOff>
    </xdr:from>
    <xdr:to>
      <xdr:col>72</xdr:col>
      <xdr:colOff>38100</xdr:colOff>
      <xdr:row>77</xdr:row>
      <xdr:rowOff>124307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115434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45746</xdr:rowOff>
    </xdr:from>
    <xdr:to>
      <xdr:col>67</xdr:col>
      <xdr:colOff>101600</xdr:colOff>
      <xdr:row>77</xdr:row>
      <xdr:rowOff>147346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163873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142405</xdr:rowOff>
    </xdr:from>
    <xdr:to>
      <xdr:col>85</xdr:col>
      <xdr:colOff>127000</xdr:colOff>
      <xdr:row>98</xdr:row>
      <xdr:rowOff>145095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44505"/>
          <a:ext cx="8382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126068</xdr:rowOff>
    </xdr:from>
    <xdr:to>
      <xdr:col>81</xdr:col>
      <xdr:colOff>50800</xdr:colOff>
      <xdr:row>98</xdr:row>
      <xdr:rowOff>145095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28168"/>
          <a:ext cx="889000" cy="1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126068</xdr:rowOff>
    </xdr:from>
    <xdr:to>
      <xdr:col>76</xdr:col>
      <xdr:colOff>114300</xdr:colOff>
      <xdr:row>98</xdr:row>
      <xdr:rowOff>169707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28168"/>
          <a:ext cx="889000" cy="4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167410</xdr:rowOff>
    </xdr:from>
    <xdr:to>
      <xdr:col>71</xdr:col>
      <xdr:colOff>177800</xdr:colOff>
      <xdr:row>98</xdr:row>
      <xdr:rowOff>169707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69510"/>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84046</xdr:rowOff>
    </xdr:from>
    <xdr:to>
      <xdr:col>72</xdr:col>
      <xdr:colOff>38100</xdr:colOff>
      <xdr:row>99</xdr:row>
      <xdr:rowOff>14196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30723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6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106609</xdr:rowOff>
    </xdr:from>
    <xdr:to>
      <xdr:col>67</xdr:col>
      <xdr:colOff>101600</xdr:colOff>
      <xdr:row>99</xdr:row>
      <xdr:rowOff>36759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53286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91605</xdr:rowOff>
    </xdr:from>
    <xdr:to>
      <xdr:col>85</xdr:col>
      <xdr:colOff>177800</xdr:colOff>
      <xdr:row>99</xdr:row>
      <xdr:rowOff>21755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94295</xdr:rowOff>
    </xdr:from>
    <xdr:to>
      <xdr:col>81</xdr:col>
      <xdr:colOff>101600</xdr:colOff>
      <xdr:row>99</xdr:row>
      <xdr:rowOff>24445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9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15572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8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75268</xdr:rowOff>
    </xdr:from>
    <xdr:to>
      <xdr:col>76</xdr:col>
      <xdr:colOff>165100</xdr:colOff>
      <xdr:row>99</xdr:row>
      <xdr:rowOff>5418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167995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118907</xdr:rowOff>
    </xdr:from>
    <xdr:to>
      <xdr:col>72</xdr:col>
      <xdr:colOff>38100</xdr:colOff>
      <xdr:row>99</xdr:row>
      <xdr:rowOff>49057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2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40184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116610</xdr:rowOff>
    </xdr:from>
    <xdr:to>
      <xdr:col>67</xdr:col>
      <xdr:colOff>101600</xdr:colOff>
      <xdr:row>99</xdr:row>
      <xdr:rowOff>46760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37887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1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93180</xdr:rowOff>
    </xdr:from>
    <xdr:to>
      <xdr:col>116</xdr:col>
      <xdr:colOff>63500</xdr:colOff>
      <xdr:row>38</xdr:row>
      <xdr:rowOff>133962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08280"/>
          <a:ext cx="8382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93180</xdr:rowOff>
    </xdr:from>
    <xdr:to>
      <xdr:col>111</xdr:col>
      <xdr:colOff>177800</xdr:colOff>
      <xdr:row>38</xdr:row>
      <xdr:rowOff>133756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608280"/>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124338</xdr:rowOff>
    </xdr:from>
    <xdr:to>
      <xdr:col>107</xdr:col>
      <xdr:colOff>50800</xdr:colOff>
      <xdr:row>38</xdr:row>
      <xdr:rowOff>133756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39438"/>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124338</xdr:rowOff>
    </xdr:from>
    <xdr:to>
      <xdr:col>102</xdr:col>
      <xdr:colOff>114300</xdr:colOff>
      <xdr:row>38</xdr:row>
      <xdr:rowOff>130670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639438"/>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155308</xdr:rowOff>
    </xdr:from>
    <xdr:to>
      <xdr:col>102</xdr:col>
      <xdr:colOff>165100</xdr:colOff>
      <xdr:row>38</xdr:row>
      <xdr:rowOff>85458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4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101985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7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160543</xdr:rowOff>
    </xdr:from>
    <xdr:to>
      <xdr:col>98</xdr:col>
      <xdr:colOff>38100</xdr:colOff>
      <xdr:row>38</xdr:row>
      <xdr:rowOff>90693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0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107220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27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83162</xdr:rowOff>
    </xdr:from>
    <xdr:to>
      <xdr:col>116</xdr:col>
      <xdr:colOff>114300</xdr:colOff>
      <xdr:row>39</xdr:row>
      <xdr:rowOff>13312</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9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169539</xdr:rowOff>
    </xdr:from>
    <xdr:ext cx="378565"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42380</xdr:rowOff>
    </xdr:from>
    <xdr:to>
      <xdr:col>112</xdr:col>
      <xdr:colOff>38100</xdr:colOff>
      <xdr:row>38</xdr:row>
      <xdr:rowOff>143980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5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135107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6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82956</xdr:rowOff>
    </xdr:from>
    <xdr:to>
      <xdr:col>107</xdr:col>
      <xdr:colOff>101600</xdr:colOff>
      <xdr:row>39</xdr:row>
      <xdr:rowOff>13106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4233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69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73538</xdr:rowOff>
    </xdr:from>
    <xdr:to>
      <xdr:col>102</xdr:col>
      <xdr:colOff>165100</xdr:colOff>
      <xdr:row>39</xdr:row>
      <xdr:rowOff>3688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8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166265</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68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79870</xdr:rowOff>
    </xdr:from>
    <xdr:to>
      <xdr:col>98</xdr:col>
      <xdr:colOff>38100</xdr:colOff>
      <xdr:row>39</xdr:row>
      <xdr:rowOff>10020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1147</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687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40374</xdr:rowOff>
    </xdr:from>
    <xdr:to>
      <xdr:col>116</xdr:col>
      <xdr:colOff>63500</xdr:colOff>
      <xdr:row>59</xdr:row>
      <xdr:rowOff>40983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55924"/>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40374</xdr:rowOff>
    </xdr:from>
    <xdr:to>
      <xdr:col>111</xdr:col>
      <xdr:colOff>177800</xdr:colOff>
      <xdr:row>59</xdr:row>
      <xdr:rowOff>40430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55924"/>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38506</xdr:rowOff>
    </xdr:from>
    <xdr:to>
      <xdr:col>107</xdr:col>
      <xdr:colOff>50800</xdr:colOff>
      <xdr:row>59</xdr:row>
      <xdr:rowOff>40430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54056"/>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37935</xdr:rowOff>
    </xdr:from>
    <xdr:to>
      <xdr:col>102</xdr:col>
      <xdr:colOff>114300</xdr:colOff>
      <xdr:row>59</xdr:row>
      <xdr:rowOff>38506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5348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51867</xdr:rowOff>
    </xdr:from>
    <xdr:to>
      <xdr:col>102</xdr:col>
      <xdr:colOff>165100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169994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70745</xdr:rowOff>
    </xdr:from>
    <xdr:to>
      <xdr:col>98</xdr:col>
      <xdr:colOff>38100</xdr:colOff>
      <xdr:row>59</xdr:row>
      <xdr:rowOff>895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17422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161633</xdr:rowOff>
    </xdr:from>
    <xdr:to>
      <xdr:col>116</xdr:col>
      <xdr:colOff>114300</xdr:colOff>
      <xdr:row>59</xdr:row>
      <xdr:rowOff>91783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76560</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0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161024</xdr:rowOff>
    </xdr:from>
    <xdr:to>
      <xdr:col>112</xdr:col>
      <xdr:colOff>38100</xdr:colOff>
      <xdr:row>59</xdr:row>
      <xdr:rowOff>91174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82301</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9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161080</xdr:rowOff>
    </xdr:from>
    <xdr:to>
      <xdr:col>107</xdr:col>
      <xdr:colOff>101600</xdr:colOff>
      <xdr:row>59</xdr:row>
      <xdr:rowOff>91230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82357</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97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159156</xdr:rowOff>
    </xdr:from>
    <xdr:to>
      <xdr:col>102</xdr:col>
      <xdr:colOff>165100</xdr:colOff>
      <xdr:row>59</xdr:row>
      <xdr:rowOff>89306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80433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5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158585</xdr:rowOff>
    </xdr:from>
    <xdr:to>
      <xdr:col>98</xdr:col>
      <xdr:colOff>38100</xdr:colOff>
      <xdr:row>59</xdr:row>
      <xdr:rowOff>88735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79862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95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150177</xdr:rowOff>
    </xdr:from>
    <xdr:to>
      <xdr:col>116</xdr:col>
      <xdr:colOff>63500</xdr:colOff>
      <xdr:row>76</xdr:row>
      <xdr:rowOff>23837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08927"/>
          <a:ext cx="838200" cy="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23837</xdr:rowOff>
    </xdr:from>
    <xdr:to>
      <xdr:col>111</xdr:col>
      <xdr:colOff>177800</xdr:colOff>
      <xdr:row>76</xdr:row>
      <xdr:rowOff>40297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054037"/>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40297</xdr:rowOff>
    </xdr:from>
    <xdr:to>
      <xdr:col>107</xdr:col>
      <xdr:colOff>50800</xdr:colOff>
      <xdr:row>76</xdr:row>
      <xdr:rowOff>72073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070497"/>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157131</xdr:rowOff>
    </xdr:from>
    <xdr:to>
      <xdr:col>102</xdr:col>
      <xdr:colOff>114300</xdr:colOff>
      <xdr:row>76</xdr:row>
      <xdr:rowOff>72073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330081"/>
          <a:ext cx="889000" cy="77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99378</xdr:rowOff>
    </xdr:from>
    <xdr:to>
      <xdr:col>116</xdr:col>
      <xdr:colOff>114300</xdr:colOff>
      <xdr:row>76</xdr:row>
      <xdr:rowOff>29527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581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122255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0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144488</xdr:rowOff>
    </xdr:from>
    <xdr:to>
      <xdr:col>112</xdr:col>
      <xdr:colOff>38100</xdr:colOff>
      <xdr:row>76</xdr:row>
      <xdr:rowOff>74637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03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65764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9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160947</xdr:rowOff>
    </xdr:from>
    <xdr:to>
      <xdr:col>107</xdr:col>
      <xdr:colOff>101600</xdr:colOff>
      <xdr:row>76</xdr:row>
      <xdr:rowOff>91097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82224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21273</xdr:rowOff>
    </xdr:from>
    <xdr:to>
      <xdr:col>102</xdr:col>
      <xdr:colOff>165100</xdr:colOff>
      <xdr:row>76</xdr:row>
      <xdr:rowOff>122873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139399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106331</xdr:rowOff>
    </xdr:from>
    <xdr:to>
      <xdr:col>98</xdr:col>
      <xdr:colOff>38100</xdr:colOff>
      <xdr:row>72</xdr:row>
      <xdr:rowOff>36481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27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53008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05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人件費については、退職手当等の減少により、前年度より数値は減少した。　</a:t>
          </a:r>
        </a:p>
        <a:p>
          <a:r>
            <a:rPr kumimoji="1" lang="ja-JP" altLang="en-US" sz="1100">
              <a:latin typeface="ＭＳ Ｐゴシック" panose="020B0600070205080204" pitchFamily="50" charset="-128"/>
              <a:ea typeface="ＭＳ Ｐゴシック" panose="020B0600070205080204" pitchFamily="50" charset="-128"/>
            </a:rPr>
            <a:t>　扶助費については、令和４年度に実施した価格高騰緊急支援給付金給付事業等の完了により減少があったものの、価格高騰重点支援給付金給付事業の実施、生活保護費や施設型給付費の増加により、前年度より数値は上昇した。今後、資格審査の適正化などにより、扶助費の増加の抑制を図る。</a:t>
          </a:r>
        </a:p>
        <a:p>
          <a:r>
            <a:rPr kumimoji="1" lang="ja-JP" altLang="en-US" sz="1100">
              <a:latin typeface="ＭＳ Ｐゴシック" panose="020B0600070205080204" pitchFamily="50" charset="-128"/>
              <a:ea typeface="ＭＳ Ｐゴシック" panose="020B0600070205080204" pitchFamily="50" charset="-128"/>
            </a:rPr>
            <a:t>　補助費等については、下水道事業会計に対する繰出等の増加により、前年度より数値は上昇した。</a:t>
          </a:r>
        </a:p>
        <a:p>
          <a:r>
            <a:rPr kumimoji="1" lang="ja-JP" altLang="en-US" sz="1100">
              <a:latin typeface="ＭＳ Ｐゴシック" panose="020B0600070205080204" pitchFamily="50" charset="-128"/>
              <a:ea typeface="ＭＳ Ｐゴシック" panose="020B0600070205080204" pitchFamily="50" charset="-128"/>
            </a:rPr>
            <a:t>　普通建設事業費については、看護専門学校新校舎整備事業、道路整備事業や小学校整備事業等の実施により、前年度より数値は上昇した。今後も事業内容の必要性や緊急性を十分に検討し、普通建設事業費の削減及び平準化に努める。</a:t>
          </a:r>
        </a:p>
        <a:p>
          <a:r>
            <a:rPr kumimoji="1" lang="ja-JP" altLang="en-US" sz="1100">
              <a:latin typeface="ＭＳ Ｐゴシック" panose="020B0600070205080204" pitchFamily="50" charset="-128"/>
              <a:ea typeface="ＭＳ Ｐゴシック" panose="020B0600070205080204" pitchFamily="50" charset="-128"/>
            </a:rPr>
            <a:t>　公債費については、過去に行った区画整理事業に係る起債の償還完了により、前年度より数値は減少した。償還額は令和２年度がピークであり、その後減少していく見込みである。しかし、公共施設の長寿命化等の財源として地方債の発行を予定していることから数値の高止まりが見込まれるため、行財政健全化計画に基づき、公債費の増加の抑制を図る。</a:t>
          </a:r>
        </a:p>
        <a:p>
          <a:r>
            <a:rPr kumimoji="1" lang="ja-JP" altLang="en-US" sz="1100">
              <a:latin typeface="ＭＳ Ｐゴシック" panose="020B0600070205080204" pitchFamily="50" charset="-128"/>
              <a:ea typeface="ＭＳ Ｐゴシック" panose="020B0600070205080204" pitchFamily="50" charset="-128"/>
            </a:rPr>
            <a:t>　投資及び出資金については、令和４年度に実施した電子カルテ導入事業完了に伴う病院事業会計への繰出金の減少により、前年度より数値は減少した。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27,468
26,915
90.40
14,822,691
14,343,769
407,649
8,495,964
10,490,416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47607</xdr:rowOff>
    </xdr:from>
    <xdr:to>
      <xdr:col>24</xdr:col>
      <xdr:colOff>63500</xdr:colOff>
      <xdr:row>37</xdr:row>
      <xdr:rowOff>92608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391257"/>
          <a:ext cx="838200" cy="4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73014</xdr:rowOff>
    </xdr:from>
    <xdr:to>
      <xdr:col>19</xdr:col>
      <xdr:colOff>177800</xdr:colOff>
      <xdr:row>37</xdr:row>
      <xdr:rowOff>92608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1666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73014</xdr:rowOff>
    </xdr:from>
    <xdr:to>
      <xdr:col>15</xdr:col>
      <xdr:colOff>50800</xdr:colOff>
      <xdr:row>37</xdr:row>
      <xdr:rowOff>94960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16664"/>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78958</xdr:rowOff>
    </xdr:from>
    <xdr:to>
      <xdr:col>10</xdr:col>
      <xdr:colOff>114300</xdr:colOff>
      <xdr:row>37</xdr:row>
      <xdr:rowOff>94960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2260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94974</xdr:rowOff>
    </xdr:from>
    <xdr:to>
      <xdr:col>10</xdr:col>
      <xdr:colOff>165100</xdr:colOff>
      <xdr:row>38</xdr:row>
      <xdr:rowOff>25124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3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16251</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3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84916</xdr:rowOff>
    </xdr:from>
    <xdr:to>
      <xdr:col>6</xdr:col>
      <xdr:colOff>38100</xdr:colOff>
      <xdr:row>38</xdr:row>
      <xdr:rowOff>15066</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6193</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52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168257</xdr:rowOff>
    </xdr:from>
    <xdr:to>
      <xdr:col>24</xdr:col>
      <xdr:colOff>114300</xdr:colOff>
      <xdr:row>37</xdr:row>
      <xdr:rowOff>98407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4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19684</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9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41808</xdr:rowOff>
    </xdr:from>
    <xdr:to>
      <xdr:col>20</xdr:col>
      <xdr:colOff>38100</xdr:colOff>
      <xdr:row>37</xdr:row>
      <xdr:rowOff>143408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8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159935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6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22214</xdr:rowOff>
    </xdr:from>
    <xdr:to>
      <xdr:col>15</xdr:col>
      <xdr:colOff>101600</xdr:colOff>
      <xdr:row>37</xdr:row>
      <xdr:rowOff>123814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140341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14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44160</xdr:rowOff>
    </xdr:from>
    <xdr:to>
      <xdr:col>10</xdr:col>
      <xdr:colOff>165100</xdr:colOff>
      <xdr:row>37</xdr:row>
      <xdr:rowOff>145760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162287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16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28158</xdr:rowOff>
    </xdr:from>
    <xdr:to>
      <xdr:col>6</xdr:col>
      <xdr:colOff>38100</xdr:colOff>
      <xdr:row>37</xdr:row>
      <xdr:rowOff>129758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146285</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14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76654</xdr:rowOff>
    </xdr:from>
    <xdr:to>
      <xdr:col>24</xdr:col>
      <xdr:colOff>63500</xdr:colOff>
      <xdr:row>58</xdr:row>
      <xdr:rowOff>89315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20754"/>
          <a:ext cx="838200" cy="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75448</xdr:rowOff>
    </xdr:from>
    <xdr:to>
      <xdr:col>19</xdr:col>
      <xdr:colOff>177800</xdr:colOff>
      <xdr:row>58</xdr:row>
      <xdr:rowOff>76654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19548"/>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91940</xdr:rowOff>
    </xdr:from>
    <xdr:to>
      <xdr:col>15</xdr:col>
      <xdr:colOff>50800</xdr:colOff>
      <xdr:row>58</xdr:row>
      <xdr:rowOff>75448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64590"/>
          <a:ext cx="889000" cy="15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91940</xdr:rowOff>
    </xdr:from>
    <xdr:to>
      <xdr:col>10</xdr:col>
      <xdr:colOff>114300</xdr:colOff>
      <xdr:row>58</xdr:row>
      <xdr:rowOff>116983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64590"/>
          <a:ext cx="889000" cy="19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152531</xdr:rowOff>
    </xdr:from>
    <xdr:to>
      <xdr:col>10</xdr:col>
      <xdr:colOff>165100</xdr:colOff>
      <xdr:row>57</xdr:row>
      <xdr:rowOff>82681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99208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20396</xdr:rowOff>
    </xdr:from>
    <xdr:to>
      <xdr:col>6</xdr:col>
      <xdr:colOff>38100</xdr:colOff>
      <xdr:row>58</xdr:row>
      <xdr:rowOff>121996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6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138523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38515</xdr:rowOff>
    </xdr:from>
    <xdr:to>
      <xdr:col>24</xdr:col>
      <xdr:colOff>114300</xdr:colOff>
      <xdr:row>58</xdr:row>
      <xdr:rowOff>140115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25854</xdr:rowOff>
    </xdr:from>
    <xdr:to>
      <xdr:col>20</xdr:col>
      <xdr:colOff>38100</xdr:colOff>
      <xdr:row>58</xdr:row>
      <xdr:rowOff>127454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6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118581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24648</xdr:rowOff>
    </xdr:from>
    <xdr:to>
      <xdr:col>15</xdr:col>
      <xdr:colOff>101600</xdr:colOff>
      <xdr:row>58</xdr:row>
      <xdr:rowOff>126248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117375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6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41140</xdr:rowOff>
    </xdr:from>
    <xdr:to>
      <xdr:col>10</xdr:col>
      <xdr:colOff>165100</xdr:colOff>
      <xdr:row>57</xdr:row>
      <xdr:rowOff>142740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133867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0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66183</xdr:rowOff>
    </xdr:from>
    <xdr:to>
      <xdr:col>6</xdr:col>
      <xdr:colOff>38100</xdr:colOff>
      <xdr:row>58</xdr:row>
      <xdr:rowOff>167783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158910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0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53434</xdr:rowOff>
    </xdr:from>
    <xdr:to>
      <xdr:col>24</xdr:col>
      <xdr:colOff>63500</xdr:colOff>
      <xdr:row>77</xdr:row>
      <xdr:rowOff>88798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55084"/>
          <a:ext cx="838200" cy="3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75265</xdr:rowOff>
    </xdr:from>
    <xdr:to>
      <xdr:col>19</xdr:col>
      <xdr:colOff>177800</xdr:colOff>
      <xdr:row>77</xdr:row>
      <xdr:rowOff>88798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76915"/>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75265</xdr:rowOff>
    </xdr:from>
    <xdr:to>
      <xdr:col>15</xdr:col>
      <xdr:colOff>50800</xdr:colOff>
      <xdr:row>78</xdr:row>
      <xdr:rowOff>7589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76915"/>
          <a:ext cx="889000" cy="10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7589</xdr:rowOff>
    </xdr:from>
    <xdr:to>
      <xdr:col>10</xdr:col>
      <xdr:colOff>114300</xdr:colOff>
      <xdr:row>78</xdr:row>
      <xdr:rowOff>25136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80689"/>
          <a:ext cx="889000" cy="1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119762</xdr:rowOff>
    </xdr:from>
    <xdr:to>
      <xdr:col>10</xdr:col>
      <xdr:colOff>165100</xdr:colOff>
      <xdr:row>78</xdr:row>
      <xdr:rowOff>49912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66439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9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140370</xdr:rowOff>
    </xdr:from>
    <xdr:to>
      <xdr:col>6</xdr:col>
      <xdr:colOff>38100</xdr:colOff>
      <xdr:row>78</xdr:row>
      <xdr:rowOff>70520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87047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1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2634</xdr:rowOff>
    </xdr:from>
    <xdr:to>
      <xdr:col>24</xdr:col>
      <xdr:colOff>114300</xdr:colOff>
      <xdr:row>77</xdr:row>
      <xdr:rowOff>104234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152511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8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37998</xdr:rowOff>
    </xdr:from>
    <xdr:to>
      <xdr:col>20</xdr:col>
      <xdr:colOff>38100</xdr:colOff>
      <xdr:row>77</xdr:row>
      <xdr:rowOff>139598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130725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3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24465</xdr:rowOff>
    </xdr:from>
    <xdr:to>
      <xdr:col>15</xdr:col>
      <xdr:colOff>101600</xdr:colOff>
      <xdr:row>77</xdr:row>
      <xdr:rowOff>126065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117192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1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128239</xdr:rowOff>
    </xdr:from>
    <xdr:to>
      <xdr:col>10</xdr:col>
      <xdr:colOff>165100</xdr:colOff>
      <xdr:row>78</xdr:row>
      <xdr:rowOff>58389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2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49516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2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145786</xdr:rowOff>
    </xdr:from>
    <xdr:to>
      <xdr:col>6</xdr:col>
      <xdr:colOff>38100</xdr:colOff>
      <xdr:row>78</xdr:row>
      <xdr:rowOff>75936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67063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4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163185</xdr:rowOff>
    </xdr:from>
    <xdr:to>
      <xdr:col>24</xdr:col>
      <xdr:colOff>63500</xdr:colOff>
      <xdr:row>97</xdr:row>
      <xdr:rowOff>23968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22385"/>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23968</xdr:rowOff>
    </xdr:from>
    <xdr:to>
      <xdr:col>19</xdr:col>
      <xdr:colOff>177800</xdr:colOff>
      <xdr:row>97</xdr:row>
      <xdr:rowOff>26832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54618"/>
          <a:ext cx="889000" cy="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26832</xdr:rowOff>
    </xdr:from>
    <xdr:to>
      <xdr:col>15</xdr:col>
      <xdr:colOff>50800</xdr:colOff>
      <xdr:row>97</xdr:row>
      <xdr:rowOff>106888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57482"/>
          <a:ext cx="889000" cy="8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106888</xdr:rowOff>
    </xdr:from>
    <xdr:to>
      <xdr:col>10</xdr:col>
      <xdr:colOff>114300</xdr:colOff>
      <xdr:row>97</xdr:row>
      <xdr:rowOff>133207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37538"/>
          <a:ext cx="889000" cy="2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140670</xdr:rowOff>
    </xdr:from>
    <xdr:to>
      <xdr:col>10</xdr:col>
      <xdr:colOff>165100</xdr:colOff>
      <xdr:row>97</xdr:row>
      <xdr:rowOff>70820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87347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7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145684</xdr:rowOff>
    </xdr:from>
    <xdr:to>
      <xdr:col>6</xdr:col>
      <xdr:colOff>38100</xdr:colOff>
      <xdr:row>97</xdr:row>
      <xdr:rowOff>75834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92361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112385</xdr:rowOff>
    </xdr:from>
    <xdr:to>
      <xdr:col>24</xdr:col>
      <xdr:colOff>114300</xdr:colOff>
      <xdr:row>97</xdr:row>
      <xdr:rowOff>42535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7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90812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5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144618</xdr:rowOff>
    </xdr:from>
    <xdr:to>
      <xdr:col>20</xdr:col>
      <xdr:colOff>38100</xdr:colOff>
      <xdr:row>97</xdr:row>
      <xdr:rowOff>74768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0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65895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147482</xdr:rowOff>
    </xdr:from>
    <xdr:to>
      <xdr:col>15</xdr:col>
      <xdr:colOff>101600</xdr:colOff>
      <xdr:row>97</xdr:row>
      <xdr:rowOff>77632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0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68759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9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56088</xdr:rowOff>
    </xdr:from>
    <xdr:to>
      <xdr:col>10</xdr:col>
      <xdr:colOff>165100</xdr:colOff>
      <xdr:row>97</xdr:row>
      <xdr:rowOff>157688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148815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7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82407</xdr:rowOff>
    </xdr:from>
    <xdr:to>
      <xdr:col>6</xdr:col>
      <xdr:colOff>38100</xdr:colOff>
      <xdr:row>98</xdr:row>
      <xdr:rowOff>12557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1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3684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0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94209</xdr:rowOff>
    </xdr:from>
    <xdr:to>
      <xdr:col>55</xdr:col>
      <xdr:colOff>0</xdr:colOff>
      <xdr:row>37</xdr:row>
      <xdr:rowOff>106325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37859"/>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106325</xdr:rowOff>
    </xdr:from>
    <xdr:to>
      <xdr:col>50</xdr:col>
      <xdr:colOff>114300</xdr:colOff>
      <xdr:row>37</xdr:row>
      <xdr:rowOff>109753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49975"/>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93523</xdr:rowOff>
    </xdr:from>
    <xdr:to>
      <xdr:col>45</xdr:col>
      <xdr:colOff>177800</xdr:colOff>
      <xdr:row>37</xdr:row>
      <xdr:rowOff>109753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437173"/>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87122</xdr:rowOff>
    </xdr:from>
    <xdr:to>
      <xdr:col>41</xdr:col>
      <xdr:colOff>50800</xdr:colOff>
      <xdr:row>37</xdr:row>
      <xdr:rowOff>93523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3077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12548</xdr:rowOff>
    </xdr:from>
    <xdr:to>
      <xdr:col>41</xdr:col>
      <xdr:colOff>101600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130675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25807</xdr:rowOff>
    </xdr:from>
    <xdr:to>
      <xdr:col>36</xdr:col>
      <xdr:colOff>165100</xdr:colOff>
      <xdr:row>37</xdr:row>
      <xdr:rowOff>127407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143934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43409</xdr:rowOff>
    </xdr:from>
    <xdr:to>
      <xdr:col>55</xdr:col>
      <xdr:colOff>50800</xdr:colOff>
      <xdr:row>37</xdr:row>
      <xdr:rowOff>145009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66286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38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55525</xdr:rowOff>
    </xdr:from>
    <xdr:to>
      <xdr:col>50</xdr:col>
      <xdr:colOff>165100</xdr:colOff>
      <xdr:row>37</xdr:row>
      <xdr:rowOff>157125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2202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174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58953</xdr:rowOff>
    </xdr:from>
    <xdr:to>
      <xdr:col>46</xdr:col>
      <xdr:colOff>38100</xdr:colOff>
      <xdr:row>37</xdr:row>
      <xdr:rowOff>160553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5630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17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42723</xdr:rowOff>
    </xdr:from>
    <xdr:to>
      <xdr:col>41</xdr:col>
      <xdr:colOff>101600</xdr:colOff>
      <xdr:row>37</xdr:row>
      <xdr:rowOff>144323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135450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479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36322</xdr:rowOff>
    </xdr:from>
    <xdr:to>
      <xdr:col>36</xdr:col>
      <xdr:colOff>165100</xdr:colOff>
      <xdr:row>37</xdr:row>
      <xdr:rowOff>137922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129049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61043</xdr:rowOff>
    </xdr:from>
    <xdr:to>
      <xdr:col>55</xdr:col>
      <xdr:colOff>0</xdr:colOff>
      <xdr:row>57</xdr:row>
      <xdr:rowOff>82074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33693"/>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61043</xdr:rowOff>
    </xdr:from>
    <xdr:to>
      <xdr:col>50</xdr:col>
      <xdr:colOff>114300</xdr:colOff>
      <xdr:row>57</xdr:row>
      <xdr:rowOff>61614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3369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61614</xdr:rowOff>
    </xdr:from>
    <xdr:to>
      <xdr:col>45</xdr:col>
      <xdr:colOff>177800</xdr:colOff>
      <xdr:row>57</xdr:row>
      <xdr:rowOff>83483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34264"/>
          <a:ext cx="8890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83483</xdr:rowOff>
    </xdr:from>
    <xdr:to>
      <xdr:col>41</xdr:col>
      <xdr:colOff>50800</xdr:colOff>
      <xdr:row>57</xdr:row>
      <xdr:rowOff>97237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56133"/>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31274</xdr:rowOff>
    </xdr:from>
    <xdr:to>
      <xdr:col>55</xdr:col>
      <xdr:colOff>50800</xdr:colOff>
      <xdr:row>57</xdr:row>
      <xdr:rowOff>132874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9701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8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10243</xdr:rowOff>
    </xdr:from>
    <xdr:to>
      <xdr:col>50</xdr:col>
      <xdr:colOff>165100</xdr:colOff>
      <xdr:row>57</xdr:row>
      <xdr:rowOff>111843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102970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87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10814</xdr:rowOff>
    </xdr:from>
    <xdr:to>
      <xdr:col>46</xdr:col>
      <xdr:colOff>38100</xdr:colOff>
      <xdr:row>57</xdr:row>
      <xdr:rowOff>112414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103541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87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32683</xdr:rowOff>
    </xdr:from>
    <xdr:to>
      <xdr:col>41</xdr:col>
      <xdr:colOff>101600</xdr:colOff>
      <xdr:row>57</xdr:row>
      <xdr:rowOff>134283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0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125410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46437</xdr:rowOff>
    </xdr:from>
    <xdr:to>
      <xdr:col>36</xdr:col>
      <xdr:colOff>165100</xdr:colOff>
      <xdr:row>57</xdr:row>
      <xdr:rowOff>148037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1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139164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1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61024</xdr:rowOff>
    </xdr:from>
    <xdr:to>
      <xdr:col>55</xdr:col>
      <xdr:colOff>0</xdr:colOff>
      <xdr:row>78</xdr:row>
      <xdr:rowOff>128232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34124"/>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61024</xdr:rowOff>
    </xdr:from>
    <xdr:to>
      <xdr:col>50</xdr:col>
      <xdr:colOff>114300</xdr:colOff>
      <xdr:row>78</xdr:row>
      <xdr:rowOff>147459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34124"/>
          <a:ext cx="889000" cy="8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139433</xdr:rowOff>
    </xdr:from>
    <xdr:to>
      <xdr:col>45</xdr:col>
      <xdr:colOff>177800</xdr:colOff>
      <xdr:row>78</xdr:row>
      <xdr:rowOff>147459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12533"/>
          <a:ext cx="889000" cy="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139433</xdr:rowOff>
    </xdr:from>
    <xdr:to>
      <xdr:col>41</xdr:col>
      <xdr:colOff>50800</xdr:colOff>
      <xdr:row>78</xdr:row>
      <xdr:rowOff>140094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12533"/>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46038</xdr:rowOff>
    </xdr:from>
    <xdr:to>
      <xdr:col>41</xdr:col>
      <xdr:colOff>101600</xdr:colOff>
      <xdr:row>77</xdr:row>
      <xdr:rowOff>147638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2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146862</xdr:rowOff>
    </xdr:from>
    <xdr:to>
      <xdr:col>36</xdr:col>
      <xdr:colOff>165100</xdr:colOff>
      <xdr:row>78</xdr:row>
      <xdr:rowOff>77012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93539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77432</xdr:rowOff>
    </xdr:from>
    <xdr:to>
      <xdr:col>55</xdr:col>
      <xdr:colOff>50800</xdr:colOff>
      <xdr:row>79</xdr:row>
      <xdr:rowOff>7582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5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163809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10224</xdr:rowOff>
    </xdr:from>
    <xdr:to>
      <xdr:col>50</xdr:col>
      <xdr:colOff>165100</xdr:colOff>
      <xdr:row>78</xdr:row>
      <xdr:rowOff>111824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102951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7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96659</xdr:rowOff>
    </xdr:from>
    <xdr:to>
      <xdr:col>46</xdr:col>
      <xdr:colOff>38100</xdr:colOff>
      <xdr:row>79</xdr:row>
      <xdr:rowOff>26809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6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17936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6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88633</xdr:rowOff>
    </xdr:from>
    <xdr:to>
      <xdr:col>41</xdr:col>
      <xdr:colOff>101600</xdr:colOff>
      <xdr:row>79</xdr:row>
      <xdr:rowOff>18783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6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9910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5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89294</xdr:rowOff>
    </xdr:from>
    <xdr:to>
      <xdr:col>36</xdr:col>
      <xdr:colOff>165100</xdr:colOff>
      <xdr:row>79</xdr:row>
      <xdr:rowOff>19444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6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10571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5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15565</xdr:rowOff>
    </xdr:from>
    <xdr:to>
      <xdr:col>55</xdr:col>
      <xdr:colOff>0</xdr:colOff>
      <xdr:row>97</xdr:row>
      <xdr:rowOff>20366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46215"/>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20366</xdr:rowOff>
    </xdr:from>
    <xdr:to>
      <xdr:col>50</xdr:col>
      <xdr:colOff>114300</xdr:colOff>
      <xdr:row>97</xdr:row>
      <xdr:rowOff>46152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51016"/>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38841</xdr:rowOff>
    </xdr:from>
    <xdr:to>
      <xdr:col>45</xdr:col>
      <xdr:colOff>177800</xdr:colOff>
      <xdr:row>97</xdr:row>
      <xdr:rowOff>46152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69491"/>
          <a:ext cx="889000" cy="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38841</xdr:rowOff>
    </xdr:from>
    <xdr:to>
      <xdr:col>41</xdr:col>
      <xdr:colOff>50800</xdr:colOff>
      <xdr:row>97</xdr:row>
      <xdr:rowOff>60604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69491"/>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154096</xdr:rowOff>
    </xdr:from>
    <xdr:to>
      <xdr:col>41</xdr:col>
      <xdr:colOff>101600</xdr:colOff>
      <xdr:row>97</xdr:row>
      <xdr:rowOff>84246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100773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24371</xdr:rowOff>
    </xdr:from>
    <xdr:to>
      <xdr:col>36</xdr:col>
      <xdr:colOff>165100</xdr:colOff>
      <xdr:row>97</xdr:row>
      <xdr:rowOff>125971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117098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4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136215</xdr:rowOff>
    </xdr:from>
    <xdr:to>
      <xdr:col>55</xdr:col>
      <xdr:colOff>50800</xdr:colOff>
      <xdr:row>97</xdr:row>
      <xdr:rowOff>66365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159092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4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141016</xdr:rowOff>
    </xdr:from>
    <xdr:to>
      <xdr:col>50</xdr:col>
      <xdr:colOff>165100</xdr:colOff>
      <xdr:row>97</xdr:row>
      <xdr:rowOff>71166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87693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7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166802</xdr:rowOff>
    </xdr:from>
    <xdr:to>
      <xdr:col>46</xdr:col>
      <xdr:colOff>38100</xdr:colOff>
      <xdr:row>97</xdr:row>
      <xdr:rowOff>96952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2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113479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40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159491</xdr:rowOff>
    </xdr:from>
    <xdr:to>
      <xdr:col>41</xdr:col>
      <xdr:colOff>101600</xdr:colOff>
      <xdr:row>97</xdr:row>
      <xdr:rowOff>89641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80768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1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9804</xdr:rowOff>
    </xdr:from>
    <xdr:to>
      <xdr:col>36</xdr:col>
      <xdr:colOff>165100</xdr:colOff>
      <xdr:row>97</xdr:row>
      <xdr:rowOff>111404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127931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4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20828</xdr:rowOff>
    </xdr:from>
    <xdr:to>
      <xdr:col>85</xdr:col>
      <xdr:colOff>127000</xdr:colOff>
      <xdr:row>37</xdr:row>
      <xdr:rowOff>68281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64478"/>
          <a:ext cx="838200" cy="4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68281</xdr:rowOff>
    </xdr:from>
    <xdr:to>
      <xdr:col>81</xdr:col>
      <xdr:colOff>50800</xdr:colOff>
      <xdr:row>37</xdr:row>
      <xdr:rowOff>84684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11931"/>
          <a:ext cx="889000" cy="1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82912</xdr:rowOff>
    </xdr:from>
    <xdr:to>
      <xdr:col>76</xdr:col>
      <xdr:colOff>114300</xdr:colOff>
      <xdr:row>37</xdr:row>
      <xdr:rowOff>84684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26562"/>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82912</xdr:rowOff>
    </xdr:from>
    <xdr:to>
      <xdr:col>71</xdr:col>
      <xdr:colOff>177800</xdr:colOff>
      <xdr:row>37</xdr:row>
      <xdr:rowOff>92970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2656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82671</xdr:rowOff>
    </xdr:from>
    <xdr:to>
      <xdr:col>72</xdr:col>
      <xdr:colOff>38100</xdr:colOff>
      <xdr:row>37</xdr:row>
      <xdr:rowOff>12821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29348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0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110046</xdr:rowOff>
    </xdr:from>
    <xdr:to>
      <xdr:col>67</xdr:col>
      <xdr:colOff>101600</xdr:colOff>
      <xdr:row>37</xdr:row>
      <xdr:rowOff>40196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56723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141478</xdr:rowOff>
    </xdr:from>
    <xdr:to>
      <xdr:col>85</xdr:col>
      <xdr:colOff>177800</xdr:colOff>
      <xdr:row>37</xdr:row>
      <xdr:rowOff>71628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56405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2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17481</xdr:rowOff>
    </xdr:from>
    <xdr:to>
      <xdr:col>81</xdr:col>
      <xdr:colOff>101600</xdr:colOff>
      <xdr:row>37</xdr:row>
      <xdr:rowOff>119081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110208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5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33884</xdr:rowOff>
    </xdr:from>
    <xdr:to>
      <xdr:col>76</xdr:col>
      <xdr:colOff>165100</xdr:colOff>
      <xdr:row>37</xdr:row>
      <xdr:rowOff>135484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126611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7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32112</xdr:rowOff>
    </xdr:from>
    <xdr:to>
      <xdr:col>72</xdr:col>
      <xdr:colOff>38100</xdr:colOff>
      <xdr:row>37</xdr:row>
      <xdr:rowOff>133712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7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124839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6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42170</xdr:rowOff>
    </xdr:from>
    <xdr:to>
      <xdr:col>67</xdr:col>
      <xdr:colOff>101600</xdr:colOff>
      <xdr:row>37</xdr:row>
      <xdr:rowOff>143770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134897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135867</xdr:rowOff>
    </xdr:from>
    <xdr:to>
      <xdr:col>85</xdr:col>
      <xdr:colOff>127000</xdr:colOff>
      <xdr:row>57</xdr:row>
      <xdr:rowOff>32387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37067"/>
          <a:ext cx="838200" cy="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32387</xdr:rowOff>
    </xdr:from>
    <xdr:to>
      <xdr:col>81</xdr:col>
      <xdr:colOff>50800</xdr:colOff>
      <xdr:row>57</xdr:row>
      <xdr:rowOff>52863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05037"/>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137848</xdr:rowOff>
    </xdr:from>
    <xdr:to>
      <xdr:col>76</xdr:col>
      <xdr:colOff>114300</xdr:colOff>
      <xdr:row>57</xdr:row>
      <xdr:rowOff>52863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39048"/>
          <a:ext cx="889000" cy="8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116588</xdr:rowOff>
    </xdr:from>
    <xdr:to>
      <xdr:col>71</xdr:col>
      <xdr:colOff>177800</xdr:colOff>
      <xdr:row>56</xdr:row>
      <xdr:rowOff>137848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17788"/>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36992</xdr:rowOff>
    </xdr:from>
    <xdr:to>
      <xdr:col>72</xdr:col>
      <xdr:colOff>38100</xdr:colOff>
      <xdr:row>56</xdr:row>
      <xdr:rowOff>138592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155119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71961</xdr:rowOff>
    </xdr:from>
    <xdr:to>
      <xdr:col>67</xdr:col>
      <xdr:colOff>101600</xdr:colOff>
      <xdr:row>57</xdr:row>
      <xdr:rowOff>2111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164688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6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85067</xdr:rowOff>
    </xdr:from>
    <xdr:to>
      <xdr:col>85</xdr:col>
      <xdr:colOff>177800</xdr:colOff>
      <xdr:row>57</xdr:row>
      <xdr:rowOff>15217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8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63494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153037</xdr:rowOff>
    </xdr:from>
    <xdr:to>
      <xdr:col>81</xdr:col>
      <xdr:colOff>101600</xdr:colOff>
      <xdr:row>57</xdr:row>
      <xdr:rowOff>83187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5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74314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4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2063</xdr:rowOff>
    </xdr:from>
    <xdr:to>
      <xdr:col>76</xdr:col>
      <xdr:colOff>165100</xdr:colOff>
      <xdr:row>57</xdr:row>
      <xdr:rowOff>103663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7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94790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6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87048</xdr:rowOff>
    </xdr:from>
    <xdr:to>
      <xdr:col>72</xdr:col>
      <xdr:colOff>38100</xdr:colOff>
      <xdr:row>57</xdr:row>
      <xdr:rowOff>17198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8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8325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8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65788</xdr:rowOff>
    </xdr:from>
    <xdr:to>
      <xdr:col>67</xdr:col>
      <xdr:colOff>101600</xdr:colOff>
      <xdr:row>56</xdr:row>
      <xdr:rowOff>167388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6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12465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4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142584</xdr:rowOff>
    </xdr:from>
    <xdr:to>
      <xdr:col>85</xdr:col>
      <xdr:colOff>127000</xdr:colOff>
      <xdr:row>98</xdr:row>
      <xdr:rowOff>1460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73234"/>
          <a:ext cx="8382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103708</xdr:rowOff>
    </xdr:from>
    <xdr:to>
      <xdr:col>81</xdr:col>
      <xdr:colOff>50800</xdr:colOff>
      <xdr:row>97</xdr:row>
      <xdr:rowOff>142584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34358"/>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73507</xdr:rowOff>
    </xdr:from>
    <xdr:to>
      <xdr:col>76</xdr:col>
      <xdr:colOff>114300</xdr:colOff>
      <xdr:row>97</xdr:row>
      <xdr:rowOff>103708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04157"/>
          <a:ext cx="889000" cy="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73507</xdr:rowOff>
    </xdr:from>
    <xdr:to>
      <xdr:col>71</xdr:col>
      <xdr:colOff>177800</xdr:colOff>
      <xdr:row>97</xdr:row>
      <xdr:rowOff>96546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04157"/>
          <a:ext cx="889000" cy="2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20777</xdr:rowOff>
    </xdr:from>
    <xdr:to>
      <xdr:col>72</xdr:col>
      <xdr:colOff>38100</xdr:colOff>
      <xdr:row>97</xdr:row>
      <xdr:rowOff>122377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138904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63449</xdr:rowOff>
    </xdr:from>
    <xdr:to>
      <xdr:col>67</xdr:col>
      <xdr:colOff>101600</xdr:colOff>
      <xdr:row>97</xdr:row>
      <xdr:rowOff>165049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9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156176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8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122110</xdr:rowOff>
    </xdr:from>
    <xdr:to>
      <xdr:col>85</xdr:col>
      <xdr:colOff>177800</xdr:colOff>
      <xdr:row>98</xdr:row>
      <xdr:rowOff>52260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100537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3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91784</xdr:rowOff>
    </xdr:from>
    <xdr:to>
      <xdr:col>81</xdr:col>
      <xdr:colOff>101600</xdr:colOff>
      <xdr:row>98</xdr:row>
      <xdr:rowOff>21934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13061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1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52908</xdr:rowOff>
    </xdr:from>
    <xdr:to>
      <xdr:col>76</xdr:col>
      <xdr:colOff>165100</xdr:colOff>
      <xdr:row>97</xdr:row>
      <xdr:rowOff>154508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8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145635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7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22707</xdr:rowOff>
    </xdr:from>
    <xdr:to>
      <xdr:col>72</xdr:col>
      <xdr:colOff>38100</xdr:colOff>
      <xdr:row>97</xdr:row>
      <xdr:rowOff>124307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115434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45746</xdr:rowOff>
    </xdr:from>
    <xdr:to>
      <xdr:col>67</xdr:col>
      <xdr:colOff>101600</xdr:colOff>
      <xdr:row>97</xdr:row>
      <xdr:rowOff>147346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163873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45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29464</xdr:rowOff>
    </xdr:from>
    <xdr:to>
      <xdr:col>102</xdr:col>
      <xdr:colOff>165100</xdr:colOff>
      <xdr:row>38</xdr:row>
      <xdr:rowOff>131064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147591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76098</xdr:rowOff>
    </xdr:from>
    <xdr:to>
      <xdr:col>98</xdr:col>
      <xdr:colOff>38100</xdr:colOff>
      <xdr:row>39</xdr:row>
      <xdr:rowOff>6248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22775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66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総務費については、退職手当等の減少により、前年度と比べ数値が減少した。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民生費については、令和４年度に実施した価格高騰緊急支援給付金給付事業等の完了により減少があったものの、価格高騰重点支援給付金給付事業の実施、生活保護費や施設型給付費の増加により、前年度と比べ数値が上昇した。</a:t>
          </a:r>
        </a:p>
        <a:p>
          <a:r>
            <a:rPr kumimoji="1" lang="ja-JP" altLang="en-US" sz="1100">
              <a:latin typeface="ＭＳ Ｐゴシック" panose="020B0600070205080204" pitchFamily="50" charset="-128"/>
              <a:ea typeface="ＭＳ Ｐゴシック" panose="020B0600070205080204" pitchFamily="50" charset="-128"/>
            </a:rPr>
            <a:t>　衛生費については、市民病院運営補助により、前年度と比べ数値が上昇した。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商工費については、令和４年度に実施した新型コロナウイルス感染症対策事業としての相生市生活応援商品券事業の完了により、前年度と比べ数値が減少した。</a:t>
          </a:r>
        </a:p>
        <a:p>
          <a:r>
            <a:rPr kumimoji="1" lang="ja-JP" altLang="en-US" sz="1100">
              <a:latin typeface="ＭＳ Ｐゴシック" panose="020B0600070205080204" pitchFamily="50" charset="-128"/>
              <a:ea typeface="ＭＳ Ｐゴシック" panose="020B0600070205080204" pitchFamily="50" charset="-128"/>
            </a:rPr>
            <a:t>　消防費については、消防団員定数見直しに伴う退職報償費の増加により、前年度と比べ数値が上昇した。</a:t>
          </a:r>
        </a:p>
        <a:p>
          <a:r>
            <a:rPr kumimoji="1" lang="ja-JP" altLang="en-US" sz="1100">
              <a:latin typeface="ＭＳ Ｐゴシック" panose="020B0600070205080204" pitchFamily="50" charset="-128"/>
              <a:ea typeface="ＭＳ Ｐゴシック" panose="020B0600070205080204" pitchFamily="50" charset="-128"/>
            </a:rPr>
            <a:t>　教育費については、小学校施設整備工事や体育施設整備工事の実施により、前年度と比べ数値が上昇した。今後、教育施設の老朽化対策等の費用の増加が見込まれるため、事業内容の必要性や緊急性を検討し、事業費の削減・平準化に努める。</a:t>
          </a:r>
        </a:p>
        <a:p>
          <a:r>
            <a:rPr kumimoji="1" lang="ja-JP" altLang="en-US" sz="1100">
              <a:latin typeface="ＭＳ Ｐゴシック" panose="020B0600070205080204" pitchFamily="50" charset="-128"/>
              <a:ea typeface="ＭＳ Ｐゴシック" panose="020B0600070205080204" pitchFamily="50" charset="-128"/>
            </a:rPr>
            <a:t>　公債費については、過去に行った区画整理事業に係る起債の償還完了により、前年度と比べ数値が減少した。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投資的経費等の財源として財政調整基金の取り崩しを行ったため、基金残高が減少し、実質単年度収支は赤字となった。 </a:t>
          </a:r>
        </a:p>
        <a:p>
          <a:r>
            <a:rPr kumimoji="1" lang="ja-JP" altLang="en-US" sz="1400">
              <a:latin typeface="ＭＳ ゴシック" pitchFamily="49" charset="-128"/>
              <a:ea typeface="ＭＳ ゴシック" pitchFamily="49" charset="-128"/>
            </a:rPr>
            <a:t>　今後も厳しい財政状況が続くことが見込まれるため、行財政健全化計画に基づき、事務事業の見直しなどにより歳出の合理化を推進し、健全な財政運営に努めていく。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全ての会計において赤字は発生していない。今後も引き続き健全な財政運営に努める。</a:t>
          </a:r>
        </a:p>
        <a:p>
          <a:r>
            <a:rPr kumimoji="1" lang="ja-JP" altLang="en-US" sz="1400">
              <a:latin typeface="ＭＳ ゴシック" pitchFamily="49" charset="-128"/>
              <a:ea typeface="ＭＳ ゴシック" pitchFamily="49" charset="-128"/>
            </a:rPr>
            <a:t>　なお、下水道事業会計については、一般会計からの負担金等が多額となっているため、歳入確保と歳出削減を徹底し補助費等や繰出金の抑制に努める。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14822691</v>
      </c>
      <c r="BO4" s="436"/>
      <c r="BP4" s="436"/>
      <c r="BQ4" s="436"/>
      <c r="BR4" s="436"/>
      <c r="BS4" s="436"/>
      <c r="BT4" s="436"/>
      <c r="BU4" s="437"/>
      <c r="BV4" s="435">
        <v>14857590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4.8</v>
      </c>
      <c r="CU4" s="576"/>
      <c r="CV4" s="576"/>
      <c r="CW4" s="576"/>
      <c r="CX4" s="576"/>
      <c r="CY4" s="576"/>
      <c r="CZ4" s="576"/>
      <c r="DA4" s="577"/>
      <c r="DB4" s="575">
        <v>5.0999999999999996</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14343769</v>
      </c>
      <c r="BO5" s="407"/>
      <c r="BP5" s="407"/>
      <c r="BQ5" s="407"/>
      <c r="BR5" s="407"/>
      <c r="BS5" s="407"/>
      <c r="BT5" s="407"/>
      <c r="BU5" s="408"/>
      <c r="BV5" s="406">
        <v>14292319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98.9</v>
      </c>
      <c r="CU5" s="404"/>
      <c r="CV5" s="404"/>
      <c r="CW5" s="404"/>
      <c r="CX5" s="404"/>
      <c r="CY5" s="404"/>
      <c r="CZ5" s="404"/>
      <c r="DA5" s="405"/>
      <c r="DB5" s="403">
        <v>99.1</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478922</v>
      </c>
      <c r="BO6" s="407"/>
      <c r="BP6" s="407"/>
      <c r="BQ6" s="407"/>
      <c r="BR6" s="407"/>
      <c r="BS6" s="407"/>
      <c r="BT6" s="407"/>
      <c r="BU6" s="408"/>
      <c r="BV6" s="406">
        <v>565271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99.7</v>
      </c>
      <c r="CU6" s="550"/>
      <c r="CV6" s="550"/>
      <c r="CW6" s="550"/>
      <c r="CX6" s="550"/>
      <c r="CY6" s="550"/>
      <c r="CZ6" s="550"/>
      <c r="DA6" s="551"/>
      <c r="DB6" s="549">
        <v>100.9</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71273</v>
      </c>
      <c r="BO7" s="407"/>
      <c r="BP7" s="407"/>
      <c r="BQ7" s="407"/>
      <c r="BR7" s="407"/>
      <c r="BS7" s="407"/>
      <c r="BT7" s="407"/>
      <c r="BU7" s="408"/>
      <c r="BV7" s="406">
        <v>135662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8495964</v>
      </c>
      <c r="CU7" s="407"/>
      <c r="CV7" s="407"/>
      <c r="CW7" s="407"/>
      <c r="CX7" s="407"/>
      <c r="CY7" s="407"/>
      <c r="CZ7" s="407"/>
      <c r="DA7" s="408"/>
      <c r="DB7" s="406">
        <v>8387020</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407649</v>
      </c>
      <c r="BO8" s="407"/>
      <c r="BP8" s="407"/>
      <c r="BQ8" s="407"/>
      <c r="BR8" s="407"/>
      <c r="BS8" s="407"/>
      <c r="BT8" s="407"/>
      <c r="BU8" s="408"/>
      <c r="BV8" s="406">
        <v>429609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0.52</v>
      </c>
      <c r="CU8" s="510"/>
      <c r="CV8" s="510"/>
      <c r="CW8" s="510"/>
      <c r="CX8" s="510"/>
      <c r="CY8" s="510"/>
      <c r="CZ8" s="510"/>
      <c r="DA8" s="511"/>
      <c r="DB8" s="509">
        <v>0.53</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28355</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-21960</v>
      </c>
      <c r="BO9" s="407"/>
      <c r="BP9" s="407"/>
      <c r="BQ9" s="407"/>
      <c r="BR9" s="407"/>
      <c r="BS9" s="407"/>
      <c r="BT9" s="407"/>
      <c r="BU9" s="408"/>
      <c r="BV9" s="406">
        <v>-36730</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11.5</v>
      </c>
      <c r="CU9" s="404"/>
      <c r="CV9" s="404"/>
      <c r="CW9" s="404"/>
      <c r="CX9" s="404"/>
      <c r="CY9" s="404"/>
      <c r="CZ9" s="404"/>
      <c r="DA9" s="405"/>
      <c r="DB9" s="403">
        <v>12.7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30129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334921</v>
      </c>
      <c r="BO10" s="407"/>
      <c r="BP10" s="407"/>
      <c r="BQ10" s="407"/>
      <c r="BR10" s="407"/>
      <c r="BS10" s="407"/>
      <c r="BT10" s="407"/>
      <c r="BU10" s="408"/>
      <c r="BV10" s="406">
        <v>306608</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27468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685343</v>
      </c>
      <c r="BO12" s="407"/>
      <c r="BP12" s="407"/>
      <c r="BQ12" s="407"/>
      <c r="BR12" s="407"/>
      <c r="BS12" s="407"/>
      <c r="BT12" s="407"/>
      <c r="BU12" s="408"/>
      <c r="BV12" s="406">
        <v>410000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26915</v>
      </c>
      <c r="S13" s="494"/>
      <c r="T13" s="494"/>
      <c r="U13" s="494"/>
      <c r="V13" s="495"/>
      <c r="W13" s="496" t="s">
        <v>131</v>
      </c>
      <c r="X13" s="392"/>
      <c r="Y13" s="392"/>
      <c r="Z13" s="392"/>
      <c r="AA13" s="392"/>
      <c r="AB13" s="393"/>
      <c r="AC13" s="359">
        <v>293</v>
      </c>
      <c r="AD13" s="360"/>
      <c r="AE13" s="360"/>
      <c r="AF13" s="360"/>
      <c r="AG13" s="361"/>
      <c r="AH13" s="359">
        <v>272</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-372382</v>
      </c>
      <c r="BO13" s="407"/>
      <c r="BP13" s="407"/>
      <c r="BQ13" s="407"/>
      <c r="BR13" s="407"/>
      <c r="BS13" s="407"/>
      <c r="BT13" s="407"/>
      <c r="BU13" s="408"/>
      <c r="BV13" s="406">
        <v>-140122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11.1</v>
      </c>
      <c r="CU13" s="404"/>
      <c r="CV13" s="404"/>
      <c r="CW13" s="404"/>
      <c r="CX13" s="404"/>
      <c r="CY13" s="404"/>
      <c r="CZ13" s="404"/>
      <c r="DA13" s="405"/>
      <c r="DB13" s="403">
        <v>12.6</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27974</v>
      </c>
      <c r="S14" s="494"/>
      <c r="T14" s="494"/>
      <c r="U14" s="494"/>
      <c r="V14" s="495"/>
      <c r="W14" s="497"/>
      <c r="X14" s="395"/>
      <c r="Y14" s="395"/>
      <c r="Z14" s="395"/>
      <c r="AA14" s="395"/>
      <c r="AB14" s="396"/>
      <c r="AC14" s="486">
        <v>2.4</v>
      </c>
      <c r="AD14" s="487"/>
      <c r="AE14" s="487"/>
      <c r="AF14" s="487"/>
      <c r="AG14" s="488"/>
      <c r="AH14" s="486">
        <v>2.1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62.2</v>
      </c>
      <c r="CU14" s="504"/>
      <c r="CV14" s="504"/>
      <c r="CW14" s="504"/>
      <c r="CX14" s="504"/>
      <c r="CY14" s="504"/>
      <c r="CZ14" s="504"/>
      <c r="DA14" s="505"/>
      <c r="DB14" s="503">
        <v>57.3</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27468</v>
      </c>
      <c r="S15" s="494"/>
      <c r="T15" s="494"/>
      <c r="U15" s="494"/>
      <c r="V15" s="495"/>
      <c r="W15" s="496" t="s">
        <v>137</v>
      </c>
      <c r="X15" s="392"/>
      <c r="Y15" s="392"/>
      <c r="Z15" s="392"/>
      <c r="AA15" s="392"/>
      <c r="AB15" s="393"/>
      <c r="AC15" s="359">
        <v>3839</v>
      </c>
      <c r="AD15" s="360"/>
      <c r="AE15" s="360"/>
      <c r="AF15" s="360"/>
      <c r="AG15" s="361"/>
      <c r="AH15" s="359">
        <v>4165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3864346</v>
      </c>
      <c r="BO15" s="436"/>
      <c r="BP15" s="436"/>
      <c r="BQ15" s="436"/>
      <c r="BR15" s="436"/>
      <c r="BS15" s="436"/>
      <c r="BT15" s="436"/>
      <c r="BU15" s="437"/>
      <c r="BV15" s="435">
        <v>3779557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31.9</v>
      </c>
      <c r="AD16" s="487"/>
      <c r="AE16" s="487"/>
      <c r="AF16" s="487"/>
      <c r="AG16" s="488"/>
      <c r="AH16" s="486">
        <v>32.700000000000003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7393871</v>
      </c>
      <c r="BO16" s="407"/>
      <c r="BP16" s="407"/>
      <c r="BQ16" s="407"/>
      <c r="BR16" s="407"/>
      <c r="BS16" s="407"/>
      <c r="BT16" s="407"/>
      <c r="BU16" s="408"/>
      <c r="BV16" s="406">
        <v>7221815</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7915</v>
      </c>
      <c r="AD17" s="360"/>
      <c r="AE17" s="360"/>
      <c r="AF17" s="360"/>
      <c r="AG17" s="361"/>
      <c r="AH17" s="359">
        <v>8289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4906148</v>
      </c>
      <c r="BO17" s="407"/>
      <c r="BP17" s="407"/>
      <c r="BQ17" s="407"/>
      <c r="BR17" s="407"/>
      <c r="BS17" s="407"/>
      <c r="BT17" s="407"/>
      <c r="BU17" s="408"/>
      <c r="BV17" s="406">
        <v>4799153</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90.4</v>
      </c>
      <c r="M18" s="459"/>
      <c r="N18" s="459"/>
      <c r="O18" s="459"/>
      <c r="P18" s="459"/>
      <c r="Q18" s="459"/>
      <c r="R18" s="460"/>
      <c r="S18" s="460"/>
      <c r="T18" s="460"/>
      <c r="U18" s="460"/>
      <c r="V18" s="461"/>
      <c r="W18" s="477"/>
      <c r="X18" s="478"/>
      <c r="Y18" s="478"/>
      <c r="Z18" s="478"/>
      <c r="AA18" s="478"/>
      <c r="AB18" s="502"/>
      <c r="AC18" s="376">
        <v>65.7</v>
      </c>
      <c r="AD18" s="377"/>
      <c r="AE18" s="377"/>
      <c r="AF18" s="377"/>
      <c r="AG18" s="462"/>
      <c r="AH18" s="376">
        <v>65.099999999999994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8436706</v>
      </c>
      <c r="BO18" s="407"/>
      <c r="BP18" s="407"/>
      <c r="BQ18" s="407"/>
      <c r="BR18" s="407"/>
      <c r="BS18" s="407"/>
      <c r="BT18" s="407"/>
      <c r="BU18" s="408"/>
      <c r="BV18" s="406">
        <v>8503514</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314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11065300</v>
      </c>
      <c r="BO19" s="407"/>
      <c r="BP19" s="407"/>
      <c r="BQ19" s="407"/>
      <c r="BR19" s="407"/>
      <c r="BS19" s="407"/>
      <c r="BT19" s="407"/>
      <c r="BU19" s="408"/>
      <c r="BV19" s="406">
        <v>10751456</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11806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10490416</v>
      </c>
      <c r="BO22" s="436"/>
      <c r="BP22" s="436"/>
      <c r="BQ22" s="436"/>
      <c r="BR22" s="436"/>
      <c r="BS22" s="436"/>
      <c r="BT22" s="436"/>
      <c r="BU22" s="437"/>
      <c r="BV22" s="435">
        <v>11250518</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8868906</v>
      </c>
      <c r="BO23" s="407"/>
      <c r="BP23" s="407"/>
      <c r="BQ23" s="407"/>
      <c r="BR23" s="407"/>
      <c r="BS23" s="407"/>
      <c r="BT23" s="407"/>
      <c r="BU23" s="408"/>
      <c r="BV23" s="406">
        <v>9617003</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8200</v>
      </c>
      <c r="R24" s="360"/>
      <c r="S24" s="360"/>
      <c r="T24" s="360"/>
      <c r="U24" s="360"/>
      <c r="V24" s="361"/>
      <c r="W24" s="449"/>
      <c r="X24" s="386"/>
      <c r="Y24" s="387"/>
      <c r="Z24" s="362" t="s">
        <v>162</v>
      </c>
      <c r="AA24" s="363"/>
      <c r="AB24" s="363"/>
      <c r="AC24" s="363"/>
      <c r="AD24" s="363"/>
      <c r="AE24" s="363"/>
      <c r="AF24" s="363"/>
      <c r="AG24" s="364"/>
      <c r="AH24" s="359">
        <v>208</v>
      </c>
      <c r="AI24" s="360"/>
      <c r="AJ24" s="360"/>
      <c r="AK24" s="360"/>
      <c r="AL24" s="361"/>
      <c r="AM24" s="359">
        <v>610688</v>
      </c>
      <c r="AN24" s="360"/>
      <c r="AO24" s="360"/>
      <c r="AP24" s="360"/>
      <c r="AQ24" s="360"/>
      <c r="AR24" s="361"/>
      <c r="AS24" s="359">
        <v>2936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5140775</v>
      </c>
      <c r="BO24" s="407"/>
      <c r="BP24" s="407"/>
      <c r="BQ24" s="407"/>
      <c r="BR24" s="407"/>
      <c r="BS24" s="407"/>
      <c r="BT24" s="407"/>
      <c r="BU24" s="408"/>
      <c r="BV24" s="406">
        <v>5430802</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7180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674502</v>
      </c>
      <c r="BO25" s="436"/>
      <c r="BP25" s="436"/>
      <c r="BQ25" s="436"/>
      <c r="BR25" s="436"/>
      <c r="BS25" s="436"/>
      <c r="BT25" s="436"/>
      <c r="BU25" s="437"/>
      <c r="BV25" s="435">
        <v>769274</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6370</v>
      </c>
      <c r="R26" s="360"/>
      <c r="S26" s="360"/>
      <c r="T26" s="360"/>
      <c r="U26" s="360"/>
      <c r="V26" s="361"/>
      <c r="W26" s="449"/>
      <c r="X26" s="386"/>
      <c r="Y26" s="387"/>
      <c r="Z26" s="362" t="s">
        <v>168</v>
      </c>
      <c r="AA26" s="417"/>
      <c r="AB26" s="417"/>
      <c r="AC26" s="417"/>
      <c r="AD26" s="417"/>
      <c r="AE26" s="417"/>
      <c r="AF26" s="417"/>
      <c r="AG26" s="418"/>
      <c r="AH26" s="359">
        <v>38</v>
      </c>
      <c r="AI26" s="360"/>
      <c r="AJ26" s="360"/>
      <c r="AK26" s="360"/>
      <c r="AL26" s="361"/>
      <c r="AM26" s="359">
        <v>89794</v>
      </c>
      <c r="AN26" s="360"/>
      <c r="AO26" s="360"/>
      <c r="AP26" s="360"/>
      <c r="AQ26" s="360"/>
      <c r="AR26" s="361"/>
      <c r="AS26" s="359">
        <v>2363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4950</v>
      </c>
      <c r="R27" s="360"/>
      <c r="S27" s="360"/>
      <c r="T27" s="360"/>
      <c r="U27" s="360"/>
      <c r="V27" s="361"/>
      <c r="W27" s="449"/>
      <c r="X27" s="386"/>
      <c r="Y27" s="387"/>
      <c r="Z27" s="362" t="s">
        <v>171</v>
      </c>
      <c r="AA27" s="363"/>
      <c r="AB27" s="363"/>
      <c r="AC27" s="363"/>
      <c r="AD27" s="363"/>
      <c r="AE27" s="363"/>
      <c r="AF27" s="363"/>
      <c r="AG27" s="364"/>
      <c r="AH27" s="359">
        <v>23</v>
      </c>
      <c r="AI27" s="360"/>
      <c r="AJ27" s="360"/>
      <c r="AK27" s="360"/>
      <c r="AL27" s="361"/>
      <c r="AM27" s="359">
        <v>76887</v>
      </c>
      <c r="AN27" s="360"/>
      <c r="AO27" s="360"/>
      <c r="AP27" s="360"/>
      <c r="AQ27" s="360"/>
      <c r="AR27" s="361"/>
      <c r="AS27" s="359">
        <v>3343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4240</v>
      </c>
      <c r="R28" s="360"/>
      <c r="S28" s="360"/>
      <c r="T28" s="360"/>
      <c r="U28" s="360"/>
      <c r="V28" s="361"/>
      <c r="W28" s="449"/>
      <c r="X28" s="386"/>
      <c r="Y28" s="387"/>
      <c r="Z28" s="362" t="s">
        <v>174</v>
      </c>
      <c r="AA28" s="363"/>
      <c r="AB28" s="363"/>
      <c r="AC28" s="363"/>
      <c r="AD28" s="363"/>
      <c r="AE28" s="363"/>
      <c r="AF28" s="363"/>
      <c r="AG28" s="364"/>
      <c r="AH28" s="359">
        <v>5</v>
      </c>
      <c r="AI28" s="360"/>
      <c r="AJ28" s="360"/>
      <c r="AK28" s="360"/>
      <c r="AL28" s="361"/>
      <c r="AM28" s="359">
        <v>8690</v>
      </c>
      <c r="AN28" s="360"/>
      <c r="AO28" s="360"/>
      <c r="AP28" s="360"/>
      <c r="AQ28" s="360"/>
      <c r="AR28" s="361"/>
      <c r="AS28" s="359">
        <v>1738</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1422320</v>
      </c>
      <c r="BO28" s="436"/>
      <c r="BP28" s="436"/>
      <c r="BQ28" s="436"/>
      <c r="BR28" s="436"/>
      <c r="BS28" s="436"/>
      <c r="BT28" s="436"/>
      <c r="BU28" s="437"/>
      <c r="BV28" s="435">
        <v>1772742</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12</v>
      </c>
      <c r="M29" s="360"/>
      <c r="N29" s="360"/>
      <c r="O29" s="360"/>
      <c r="P29" s="361"/>
      <c r="Q29" s="359">
        <v>3860</v>
      </c>
      <c r="R29" s="360"/>
      <c r="S29" s="360"/>
      <c r="T29" s="360"/>
      <c r="U29" s="360"/>
      <c r="V29" s="361"/>
      <c r="W29" s="450"/>
      <c r="X29" s="451"/>
      <c r="Y29" s="452"/>
      <c r="Z29" s="362" t="s">
        <v>177</v>
      </c>
      <c r="AA29" s="363"/>
      <c r="AB29" s="363"/>
      <c r="AC29" s="363"/>
      <c r="AD29" s="363"/>
      <c r="AE29" s="363"/>
      <c r="AF29" s="363"/>
      <c r="AG29" s="364"/>
      <c r="AH29" s="359">
        <v>236</v>
      </c>
      <c r="AI29" s="360"/>
      <c r="AJ29" s="360"/>
      <c r="AK29" s="360"/>
      <c r="AL29" s="361"/>
      <c r="AM29" s="359">
        <v>696265</v>
      </c>
      <c r="AN29" s="360"/>
      <c r="AO29" s="360"/>
      <c r="AP29" s="360"/>
      <c r="AQ29" s="360"/>
      <c r="AR29" s="361"/>
      <c r="AS29" s="359">
        <v>2950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4729</v>
      </c>
      <c r="BO29" s="407"/>
      <c r="BP29" s="407"/>
      <c r="BQ29" s="407"/>
      <c r="BR29" s="407"/>
      <c r="BS29" s="407"/>
      <c r="BT29" s="407"/>
      <c r="BU29" s="408"/>
      <c r="BV29" s="406">
        <v>4723</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1346969</v>
      </c>
      <c r="BO30" s="441"/>
      <c r="BP30" s="441"/>
      <c r="BQ30" s="441"/>
      <c r="BR30" s="441"/>
      <c r="BS30" s="441"/>
      <c r="BT30" s="441"/>
      <c r="BU30" s="442"/>
      <c r="BV30" s="440">
        <v>1287035</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IF('各会計、関係団体の財政状況及び健全化判断比率'!B31="","",'各会計、関係団体の財政状況及び健全化判断比率'!B31)</f>
        <v>病院事業会計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安室ダム水道用水供給企業団</v>
      </c>
      <c r="BZ34" s="355"/>
      <c r="CA34" s="355"/>
      <c r="CB34" s="355"/>
      <c r="CC34" s="355"/>
      <c r="CD34" s="355"/>
      <c r="CE34" s="355"/>
      <c r="CF34" s="355"/>
      <c r="CG34" s="355"/>
      <c r="CH34" s="355"/>
      <c r="CI34" s="355"/>
      <c r="CJ34" s="355"/>
      <c r="CK34" s="355"/>
      <c r="CL34" s="355"/>
      <c r="CM34" s="355"/>
      <c r="CN34" s="175"/>
      <c r="CO34" s="354">
        <f>IF(CQ34="","",MAX(C34:D43,U34:V43,AM34:AN43,BE34:BF43,BW34:BX43)+1)</f>
        <v>13</v>
      </c>
      <c r="CP34" s="354"/>
      <c r="CQ34" s="355" t="str">
        <f>IF('各会計、関係団体の財政状況及び健全化判断比率'!BS7="","",'各会計、関係団体の財政状況及び健全化判断比率'!BS7)</f>
        <v>あいおいアクアポリス</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看護専門学校特別会計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西播磨水道企業団</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後期高齢者医療保険特別会計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西はりま消防組合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兵庫県後期高齢者医療広域連合（一般会計）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兵庫県後期高齢者医療広域連合（特別会計）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Clj5ryJo35ewdBrT17clzIZAzrJUDMkXXqN5+thtx977WuZmI8NtYeOCI+nMtOjQlabTaYhIwkOIiMlPitUJXw==" saltValue="RszRQ8sWAxGGsKYhrlZ6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3.59</v>
      </c>
      <c r="G34" s="33">
        <v>4.46</v>
      </c>
      <c r="H34" s="33">
        <v>5.35</v>
      </c>
      <c r="I34" s="33">
        <v>5.12</v>
      </c>
      <c r="J34" s="34">
        <v>4.79</v>
      </c>
      <c r="K34" s="22"/>
      <c r="L34" s="22"/>
      <c r="M34" s="22"/>
      <c r="N34" s="22"/>
      <c r="O34" s="22"/>
      <c r="P34" s="22"/>
    </row>
    <row r="35" spans="1:16" ht="39" customHeight="1" x14ac:dyDescent="0.15">
      <c r="A35" s="22"/>
      <c r="B35" s="35"/>
      <c r="C35" s="1132" t="s">
        <v>535</v>
      </c>
      <c r="D35" s="1132"/>
      <c r="E35" s="1133"/>
      <c r="F35" s="36" t="s">
        <v>487</v>
      </c>
      <c r="G35" s="37">
        <v>0.6</v>
      </c>
      <c r="H35" s="37">
        <v>1.76</v>
      </c>
      <c r="I35" s="37">
        <v>3.58</v>
      </c>
      <c r="J35" s="38">
        <v>4.2</v>
      </c>
      <c r="K35" s="22"/>
      <c r="L35" s="22"/>
      <c r="M35" s="22"/>
      <c r="N35" s="22"/>
      <c r="O35" s="22"/>
      <c r="P35" s="22"/>
    </row>
    <row r="36" spans="1:16" ht="39" customHeight="1" x14ac:dyDescent="0.15">
      <c r="A36" s="22"/>
      <c r="B36" s="35"/>
      <c r="C36" s="1132" t="s">
        <v>536</v>
      </c>
      <c r="D36" s="1132"/>
      <c r="E36" s="1133"/>
      <c r="F36" s="36">
        <v>0.59</v>
      </c>
      <c r="G36" s="37">
        <v>0.54</v>
      </c>
      <c r="H36" s="37">
        <v>0.74</v>
      </c>
      <c r="I36" s="37">
        <v>0.54</v>
      </c>
      <c r="J36" s="38">
        <v>0.56000000000000005</v>
      </c>
      <c r="K36" s="22"/>
      <c r="L36" s="22"/>
      <c r="M36" s="22"/>
      <c r="N36" s="22"/>
      <c r="O36" s="22"/>
      <c r="P36" s="22"/>
    </row>
    <row r="37" spans="1:16" ht="39" customHeight="1" x14ac:dyDescent="0.15">
      <c r="A37" s="22"/>
      <c r="B37" s="35"/>
      <c r="C37" s="1132" t="s">
        <v>537</v>
      </c>
      <c r="D37" s="1132"/>
      <c r="E37" s="1133"/>
      <c r="F37" s="36">
        <v>0.55000000000000004</v>
      </c>
      <c r="G37" s="37">
        <v>0.86</v>
      </c>
      <c r="H37" s="37">
        <v>0.77</v>
      </c>
      <c r="I37" s="37">
        <v>0.57999999999999996</v>
      </c>
      <c r="J37" s="38">
        <v>0.54</v>
      </c>
      <c r="K37" s="22"/>
      <c r="L37" s="22"/>
      <c r="M37" s="22"/>
      <c r="N37" s="22"/>
      <c r="O37" s="22"/>
      <c r="P37" s="22"/>
    </row>
    <row r="38" spans="1:16" ht="39" customHeight="1" x14ac:dyDescent="0.15">
      <c r="A38" s="22"/>
      <c r="B38" s="35"/>
      <c r="C38" s="1132" t="s">
        <v>538</v>
      </c>
      <c r="D38" s="1132"/>
      <c r="E38" s="1133"/>
      <c r="F38" s="36">
        <v>0.49</v>
      </c>
      <c r="G38" s="37">
        <v>0.91</v>
      </c>
      <c r="H38" s="37">
        <v>1.03</v>
      </c>
      <c r="I38" s="37">
        <v>0.49</v>
      </c>
      <c r="J38" s="38">
        <v>0.27</v>
      </c>
      <c r="K38" s="22"/>
      <c r="L38" s="22"/>
      <c r="M38" s="22"/>
      <c r="N38" s="22"/>
      <c r="O38" s="22"/>
      <c r="P38" s="22"/>
    </row>
    <row r="39" spans="1:16" ht="39" customHeight="1" x14ac:dyDescent="0.15">
      <c r="A39" s="22"/>
      <c r="B39" s="35"/>
      <c r="C39" s="1132" t="s">
        <v>539</v>
      </c>
      <c r="D39" s="1132"/>
      <c r="E39" s="1133"/>
      <c r="F39" s="36">
        <v>0</v>
      </c>
      <c r="G39" s="37">
        <v>0.02</v>
      </c>
      <c r="H39" s="37">
        <v>0.02</v>
      </c>
      <c r="I39" s="37">
        <v>0</v>
      </c>
      <c r="J39" s="38">
        <v>0.13</v>
      </c>
      <c r="K39" s="22"/>
      <c r="L39" s="22"/>
      <c r="M39" s="22"/>
      <c r="N39" s="22"/>
      <c r="O39" s="22"/>
      <c r="P39" s="22"/>
    </row>
    <row r="40" spans="1:16" ht="39" customHeight="1" x14ac:dyDescent="0.15">
      <c r="A40" s="22"/>
      <c r="B40" s="35"/>
      <c r="C40" s="1132" t="s">
        <v>540</v>
      </c>
      <c r="D40" s="1132"/>
      <c r="E40" s="1133"/>
      <c r="F40" s="36">
        <v>0</v>
      </c>
      <c r="G40" s="37">
        <v>0</v>
      </c>
      <c r="H40" s="37">
        <v>0.01</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v>0.11</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8IYxdRWkf7eKh5wf3bKHM81b01wq0Psz+R7tSJj5wzK8Oolyilquh5ycwud2RltFsVuLv9UdGB+YupZuDpP/g==" saltValue="7MxVa5w4nBagDjoWfDjP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1545</v>
      </c>
      <c r="L45" s="58">
        <v>1576</v>
      </c>
      <c r="M45" s="58">
        <v>1487</v>
      </c>
      <c r="N45" s="58">
        <v>1364</v>
      </c>
      <c r="O45" s="59">
        <v>1288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1180</v>
      </c>
      <c r="L48" s="62">
        <v>1168</v>
      </c>
      <c r="M48" s="62">
        <v>1070</v>
      </c>
      <c r="N48" s="62">
        <v>1030</v>
      </c>
      <c r="O48" s="63">
        <v>1093</v>
      </c>
      <c r="P48" s="46"/>
      <c r="Q48" s="46"/>
      <c r="R48" s="46"/>
      <c r="S48" s="46"/>
      <c r="T48" s="46"/>
      <c r="U48" s="46"/>
    </row>
    <row r="49" spans="1:21" ht="30.75" customHeight="1" x14ac:dyDescent="0.15">
      <c r="A49" s="46"/>
      <c r="B49" s="1163"/>
      <c r="C49" s="1164"/>
      <c r="D49" s="60"/>
      <c r="E49" s="1140" t="s">
        <v>14</v>
      </c>
      <c r="F49" s="1140"/>
      <c r="G49" s="1140"/>
      <c r="H49" s="1140"/>
      <c r="I49" s="1140"/>
      <c r="J49" s="1141"/>
      <c r="K49" s="61">
        <v>11</v>
      </c>
      <c r="L49" s="62">
        <v>10</v>
      </c>
      <c r="M49" s="62">
        <v>8</v>
      </c>
      <c r="N49" s="62">
        <v>7</v>
      </c>
      <c r="O49" s="63">
        <v>7</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1761</v>
      </c>
      <c r="L52" s="62">
        <v>1728</v>
      </c>
      <c r="M52" s="62">
        <v>1677</v>
      </c>
      <c r="N52" s="62">
        <v>1642</v>
      </c>
      <c r="O52" s="63">
        <v>1646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975</v>
      </c>
      <c r="L53" s="67">
        <v>1026</v>
      </c>
      <c r="M53" s="67">
        <v>888</v>
      </c>
      <c r="N53" s="67">
        <v>759</v>
      </c>
      <c r="O53" s="68">
        <v>742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KjoMavwToMZ0f26Hmgdt7cy3Yd+PYTtxcSRZ1ByWH8j9hQgeQCtOA3uFTQ+8RVA73Qz3NhXWOx+BD/j6hkyAQ==" saltValue="S1pQ97lMCpO67qvvIspj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42">
        <v>13529</v>
      </c>
      <c r="J41" s="343">
        <v>12693</v>
      </c>
      <c r="K41" s="343">
        <v>12107</v>
      </c>
      <c r="L41" s="343">
        <v>11251</v>
      </c>
      <c r="M41" s="344">
        <v>10490</v>
      </c>
    </row>
    <row r="42" spans="2:13" ht="27.75" customHeight="1" x14ac:dyDescent="0.15">
      <c r="B42" s="1171"/>
      <c r="C42" s="1172"/>
      <c r="D42" s="104"/>
      <c r="E42" s="1175" t="s">
        <v>32</v>
      </c>
      <c r="F42" s="1175"/>
      <c r="G42" s="1175"/>
      <c r="H42" s="1176"/>
      <c r="I42" s="345" t="s">
        <v>487</v>
      </c>
      <c r="J42" s="346" t="s">
        <v>487</v>
      </c>
      <c r="K42" s="346" t="s">
        <v>487</v>
      </c>
      <c r="L42" s="346" t="s">
        <v>487</v>
      </c>
      <c r="M42" s="347" t="s">
        <v>487</v>
      </c>
    </row>
    <row r="43" spans="2:13" ht="27.75" customHeight="1" x14ac:dyDescent="0.15">
      <c r="B43" s="1171"/>
      <c r="C43" s="1172"/>
      <c r="D43" s="104"/>
      <c r="E43" s="1175" t="s">
        <v>33</v>
      </c>
      <c r="F43" s="1175"/>
      <c r="G43" s="1175"/>
      <c r="H43" s="1176"/>
      <c r="I43" s="345">
        <v>14951</v>
      </c>
      <c r="J43" s="346">
        <v>14645</v>
      </c>
      <c r="K43" s="346">
        <v>13610</v>
      </c>
      <c r="L43" s="346">
        <v>13240</v>
      </c>
      <c r="M43" s="347">
        <v>13107</v>
      </c>
    </row>
    <row r="44" spans="2:13" ht="27.75" customHeight="1" x14ac:dyDescent="0.15">
      <c r="B44" s="1171"/>
      <c r="C44" s="1172"/>
      <c r="D44" s="104"/>
      <c r="E44" s="1175" t="s">
        <v>34</v>
      </c>
      <c r="F44" s="1175"/>
      <c r="G44" s="1175"/>
      <c r="H44" s="1176"/>
      <c r="I44" s="345">
        <v>102</v>
      </c>
      <c r="J44" s="346">
        <v>84</v>
      </c>
      <c r="K44" s="346">
        <v>69</v>
      </c>
      <c r="L44" s="346">
        <v>56</v>
      </c>
      <c r="M44" s="347">
        <v>44</v>
      </c>
    </row>
    <row r="45" spans="2:13" ht="27.75" customHeight="1" x14ac:dyDescent="0.15">
      <c r="B45" s="1171"/>
      <c r="C45" s="1172"/>
      <c r="D45" s="104"/>
      <c r="E45" s="1175" t="s">
        <v>35</v>
      </c>
      <c r="F45" s="1175"/>
      <c r="G45" s="1175"/>
      <c r="H45" s="1176"/>
      <c r="I45" s="345">
        <v>1291</v>
      </c>
      <c r="J45" s="346">
        <v>1289</v>
      </c>
      <c r="K45" s="346">
        <v>1373</v>
      </c>
      <c r="L45" s="346">
        <v>1247</v>
      </c>
      <c r="M45" s="347">
        <v>1297</v>
      </c>
    </row>
    <row r="46" spans="2:13" ht="27.75" customHeight="1" x14ac:dyDescent="0.15">
      <c r="B46" s="1171"/>
      <c r="C46" s="1172"/>
      <c r="D46" s="105"/>
      <c r="E46" s="1175" t="s">
        <v>36</v>
      </c>
      <c r="F46" s="1175"/>
      <c r="G46" s="1175"/>
      <c r="H46" s="1176"/>
      <c r="I46" s="345" t="s">
        <v>487</v>
      </c>
      <c r="J46" s="346" t="s">
        <v>487</v>
      </c>
      <c r="K46" s="346" t="s">
        <v>487</v>
      </c>
      <c r="L46" s="346" t="s">
        <v>487</v>
      </c>
      <c r="M46" s="347" t="s">
        <v>487</v>
      </c>
    </row>
    <row r="47" spans="2:13" ht="27.75" customHeight="1" x14ac:dyDescent="0.15">
      <c r="B47" s="1171"/>
      <c r="C47" s="1172"/>
      <c r="D47" s="106"/>
      <c r="E47" s="1185" t="s">
        <v>37</v>
      </c>
      <c r="F47" s="1186"/>
      <c r="G47" s="1186"/>
      <c r="H47" s="1187"/>
      <c r="I47" s="345" t="s">
        <v>487</v>
      </c>
      <c r="J47" s="346" t="s">
        <v>487</v>
      </c>
      <c r="K47" s="346" t="s">
        <v>487</v>
      </c>
      <c r="L47" s="346" t="s">
        <v>487</v>
      </c>
      <c r="M47" s="347" t="s">
        <v>487</v>
      </c>
    </row>
    <row r="48" spans="2:13" ht="27.75" customHeight="1" x14ac:dyDescent="0.15">
      <c r="B48" s="1171"/>
      <c r="C48" s="1172"/>
      <c r="D48" s="104"/>
      <c r="E48" s="1175" t="s">
        <v>38</v>
      </c>
      <c r="F48" s="1175"/>
      <c r="G48" s="1175"/>
      <c r="H48" s="1176"/>
      <c r="I48" s="345" t="s">
        <v>487</v>
      </c>
      <c r="J48" s="346" t="s">
        <v>487</v>
      </c>
      <c r="K48" s="346" t="s">
        <v>487</v>
      </c>
      <c r="L48" s="346" t="s">
        <v>487</v>
      </c>
      <c r="M48" s="347" t="s">
        <v>487</v>
      </c>
    </row>
    <row r="49" spans="2:13" ht="27.75" customHeight="1" x14ac:dyDescent="0.15">
      <c r="B49" s="1173"/>
      <c r="C49" s="1174"/>
      <c r="D49" s="104"/>
      <c r="E49" s="1175" t="s">
        <v>39</v>
      </c>
      <c r="F49" s="1175"/>
      <c r="G49" s="1175"/>
      <c r="H49" s="1176"/>
      <c r="I49" s="345" t="s">
        <v>487</v>
      </c>
      <c r="J49" s="346" t="s">
        <v>487</v>
      </c>
      <c r="K49" s="346" t="s">
        <v>487</v>
      </c>
      <c r="L49" s="346" t="s">
        <v>487</v>
      </c>
      <c r="M49" s="347" t="s">
        <v>487</v>
      </c>
    </row>
    <row r="50" spans="2:13" ht="27.75" customHeight="1" x14ac:dyDescent="0.15">
      <c r="B50" s="1169" t="s">
        <v>40</v>
      </c>
      <c r="C50" s="1170"/>
      <c r="D50" s="107"/>
      <c r="E50" s="1175" t="s">
        <v>41</v>
      </c>
      <c r="F50" s="1175"/>
      <c r="G50" s="1175"/>
      <c r="H50" s="1176"/>
      <c r="I50" s="345">
        <v>3335</v>
      </c>
      <c r="J50" s="346">
        <v>3273</v>
      </c>
      <c r="K50" s="346">
        <v>3727</v>
      </c>
      <c r="L50" s="346">
        <v>3722</v>
      </c>
      <c r="M50" s="347">
        <v>3411</v>
      </c>
    </row>
    <row r="51" spans="2:13" ht="27.75" customHeight="1" x14ac:dyDescent="0.15">
      <c r="B51" s="1171"/>
      <c r="C51" s="1172"/>
      <c r="D51" s="104"/>
      <c r="E51" s="1175" t="s">
        <v>42</v>
      </c>
      <c r="F51" s="1175"/>
      <c r="G51" s="1175"/>
      <c r="H51" s="1176"/>
      <c r="I51" s="345">
        <v>2432</v>
      </c>
      <c r="J51" s="346">
        <v>2402</v>
      </c>
      <c r="K51" s="346">
        <v>2301</v>
      </c>
      <c r="L51" s="346">
        <v>2352</v>
      </c>
      <c r="M51" s="347">
        <v>2314</v>
      </c>
    </row>
    <row r="52" spans="2:13" ht="27.75" customHeight="1" x14ac:dyDescent="0.15">
      <c r="B52" s="1173"/>
      <c r="C52" s="1174"/>
      <c r="D52" s="104"/>
      <c r="E52" s="1175" t="s">
        <v>43</v>
      </c>
      <c r="F52" s="1175"/>
      <c r="G52" s="1175"/>
      <c r="H52" s="1176"/>
      <c r="I52" s="345">
        <v>18113</v>
      </c>
      <c r="J52" s="346">
        <v>17389</v>
      </c>
      <c r="K52" s="346">
        <v>16284</v>
      </c>
      <c r="L52" s="346">
        <v>15701</v>
      </c>
      <c r="M52" s="347">
        <v>14799</v>
      </c>
    </row>
    <row r="53" spans="2:13" ht="27.75" customHeight="1" thickBot="1" x14ac:dyDescent="0.2">
      <c r="B53" s="1177" t="s">
        <v>19</v>
      </c>
      <c r="C53" s="1178"/>
      <c r="D53" s="108"/>
      <c r="E53" s="1179" t="s">
        <v>44</v>
      </c>
      <c r="F53" s="1179"/>
      <c r="G53" s="1179"/>
      <c r="H53" s="1180"/>
      <c r="I53" s="348">
        <v>5993</v>
      </c>
      <c r="J53" s="349">
        <v>5647</v>
      </c>
      <c r="K53" s="349">
        <v>4846</v>
      </c>
      <c r="L53" s="349">
        <v>4018</v>
      </c>
      <c r="M53" s="350">
        <v>4415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O76EhRRQLoSKyg02bU861PwZbp5FRnOrvpFBFhRQUjqjdrSzzqoUl4YO6bfu4QkRIbrMn/T55+4ycUpfzo46A==" saltValue="3GcgHt/dKVQkKfhFliAW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120">
        <v>1876</v>
      </c>
      <c r="G55" s="120">
        <v>1773</v>
      </c>
      <c r="H55" s="121">
        <v>1422</v>
      </c>
    </row>
    <row r="56" spans="2:8" ht="52.5" customHeight="1" x14ac:dyDescent="0.15">
      <c r="B56" s="122"/>
      <c r="C56" s="1198" t="s">
        <v>47</v>
      </c>
      <c r="D56" s="1198"/>
      <c r="E56" s="1199"/>
      <c r="F56" s="123">
        <v>5</v>
      </c>
      <c r="G56" s="123">
        <v>5</v>
      </c>
      <c r="H56" s="124">
        <v>5</v>
      </c>
    </row>
    <row r="57" spans="2:8" ht="53.25" customHeight="1" x14ac:dyDescent="0.15">
      <c r="B57" s="122"/>
      <c r="C57" s="1200" t="s">
        <v>48</v>
      </c>
      <c r="D57" s="1200"/>
      <c r="E57" s="1201"/>
      <c r="F57" s="125">
        <v>1283</v>
      </c>
      <c r="G57" s="125">
        <v>1287</v>
      </c>
      <c r="H57" s="126">
        <v>1347</v>
      </c>
    </row>
    <row r="58" spans="2:8" ht="45.75" customHeight="1" x14ac:dyDescent="0.15">
      <c r="B58" s="127"/>
      <c r="C58" s="1188" t="s">
        <v>558</v>
      </c>
      <c r="D58" s="1189"/>
      <c r="E58" s="1190"/>
      <c r="F58" s="128">
        <v>441</v>
      </c>
      <c r="G58" s="128">
        <v>500</v>
      </c>
      <c r="H58" s="129">
        <v>555</v>
      </c>
    </row>
    <row r="59" spans="2:8" ht="45.75" customHeight="1" x14ac:dyDescent="0.15">
      <c r="B59" s="127"/>
      <c r="C59" s="1188" t="s">
        <v>559</v>
      </c>
      <c r="D59" s="1189"/>
      <c r="E59" s="1190"/>
      <c r="F59" s="128">
        <v>251</v>
      </c>
      <c r="G59" s="128">
        <v>240</v>
      </c>
      <c r="H59" s="129">
        <v>231</v>
      </c>
    </row>
    <row r="60" spans="2:8" ht="45.75" customHeight="1" x14ac:dyDescent="0.15">
      <c r="B60" s="127"/>
      <c r="C60" s="1188" t="s">
        <v>560</v>
      </c>
      <c r="D60" s="1189"/>
      <c r="E60" s="1190"/>
      <c r="F60" s="128">
        <v>119</v>
      </c>
      <c r="G60" s="128">
        <v>153</v>
      </c>
      <c r="H60" s="129">
        <v>178</v>
      </c>
    </row>
    <row r="61" spans="2:8" ht="45.75" customHeight="1" x14ac:dyDescent="0.15">
      <c r="B61" s="127"/>
      <c r="C61" s="1188" t="s">
        <v>561</v>
      </c>
      <c r="D61" s="1189"/>
      <c r="E61" s="1190"/>
      <c r="F61" s="128">
        <v>265</v>
      </c>
      <c r="G61" s="128">
        <v>170</v>
      </c>
      <c r="H61" s="129">
        <v>157</v>
      </c>
    </row>
    <row r="62" spans="2:8" ht="45.75" customHeight="1" thickBot="1" x14ac:dyDescent="0.2">
      <c r="B62" s="130"/>
      <c r="C62" s="1191" t="s">
        <v>562</v>
      </c>
      <c r="D62" s="1192"/>
      <c r="E62" s="1193"/>
      <c r="F62" s="131">
        <v>94</v>
      </c>
      <c r="G62" s="131">
        <v>109</v>
      </c>
      <c r="H62" s="132">
        <v>110</v>
      </c>
    </row>
    <row r="63" spans="2:8" ht="52.5" customHeight="1" thickBot="1" x14ac:dyDescent="0.2">
      <c r="B63" s="133"/>
      <c r="C63" s="1194" t="s">
        <v>49</v>
      </c>
      <c r="D63" s="1194"/>
      <c r="E63" s="1195"/>
      <c r="F63" s="134">
        <v>3164</v>
      </c>
      <c r="G63" s="134">
        <v>3065</v>
      </c>
      <c r="H63" s="135">
        <v>2774</v>
      </c>
    </row>
    <row r="64" spans="2:8" x14ac:dyDescent="0.15"/>
  </sheetData>
  <sheetProtection algorithmName="SHA-512" hashValue="3Gmn/umoK3Y1bVYYT5xvKhiCU4pEnZkTiTm+QvwJBfxuUwz55vQ0AyTJ8YBJd4UzP5Ecqk7jVEua3lSTdB7bVQ==" saltValue="8lfrbKCLkNQf3sSEeqpi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41184</v>
      </c>
      <c r="E3" s="154"/>
      <c r="F3" s="155">
        <v>74581</v>
      </c>
      <c r="G3" s="156"/>
      <c r="H3" s="157"/>
    </row>
    <row r="4" spans="1:8" x14ac:dyDescent="0.15">
      <c r="A4" s="158"/>
      <c r="B4" s="159"/>
      <c r="C4" s="160"/>
      <c r="D4" s="161">
        <v>17766</v>
      </c>
      <c r="E4" s="162"/>
      <c r="F4" s="163">
        <v>41563</v>
      </c>
      <c r="G4" s="164"/>
      <c r="H4" s="165"/>
    </row>
    <row r="5" spans="1:8" x14ac:dyDescent="0.15">
      <c r="A5" s="146" t="s">
        <v>519</v>
      </c>
      <c r="B5" s="151"/>
      <c r="C5" s="152"/>
      <c r="D5" s="153">
        <v>30517</v>
      </c>
      <c r="E5" s="154"/>
      <c r="F5" s="155">
        <v>76347</v>
      </c>
      <c r="G5" s="156"/>
      <c r="H5" s="157"/>
    </row>
    <row r="6" spans="1:8" x14ac:dyDescent="0.15">
      <c r="A6" s="158"/>
      <c r="B6" s="159"/>
      <c r="C6" s="160"/>
      <c r="D6" s="161">
        <v>19200</v>
      </c>
      <c r="E6" s="162"/>
      <c r="F6" s="163">
        <v>41762</v>
      </c>
      <c r="G6" s="164"/>
      <c r="H6" s="165"/>
    </row>
    <row r="7" spans="1:8" x14ac:dyDescent="0.15">
      <c r="A7" s="146" t="s">
        <v>520</v>
      </c>
      <c r="B7" s="151"/>
      <c r="C7" s="152"/>
      <c r="D7" s="153">
        <v>32215</v>
      </c>
      <c r="E7" s="154"/>
      <c r="F7" s="155">
        <v>71279</v>
      </c>
      <c r="G7" s="156"/>
      <c r="H7" s="157"/>
    </row>
    <row r="8" spans="1:8" x14ac:dyDescent="0.15">
      <c r="A8" s="158"/>
      <c r="B8" s="159"/>
      <c r="C8" s="160"/>
      <c r="D8" s="161">
        <v>25075</v>
      </c>
      <c r="E8" s="162"/>
      <c r="F8" s="163">
        <v>36731</v>
      </c>
      <c r="G8" s="164"/>
      <c r="H8" s="165"/>
    </row>
    <row r="9" spans="1:8" x14ac:dyDescent="0.15">
      <c r="A9" s="146" t="s">
        <v>521</v>
      </c>
      <c r="B9" s="151"/>
      <c r="C9" s="152"/>
      <c r="D9" s="153">
        <v>33525</v>
      </c>
      <c r="E9" s="154"/>
      <c r="F9" s="155">
        <v>74994</v>
      </c>
      <c r="G9" s="156"/>
      <c r="H9" s="157"/>
    </row>
    <row r="10" spans="1:8" x14ac:dyDescent="0.15">
      <c r="A10" s="158"/>
      <c r="B10" s="159"/>
      <c r="C10" s="160"/>
      <c r="D10" s="161">
        <v>20424</v>
      </c>
      <c r="E10" s="162"/>
      <c r="F10" s="163">
        <v>36188</v>
      </c>
      <c r="G10" s="164"/>
      <c r="H10" s="165"/>
    </row>
    <row r="11" spans="1:8" x14ac:dyDescent="0.15">
      <c r="A11" s="146" t="s">
        <v>522</v>
      </c>
      <c r="B11" s="151"/>
      <c r="C11" s="152"/>
      <c r="D11" s="153">
        <v>39749</v>
      </c>
      <c r="E11" s="154"/>
      <c r="F11" s="155">
        <v>71849</v>
      </c>
      <c r="G11" s="156"/>
      <c r="H11" s="157"/>
    </row>
    <row r="12" spans="1:8" x14ac:dyDescent="0.15">
      <c r="A12" s="158"/>
      <c r="B12" s="159"/>
      <c r="C12" s="166"/>
      <c r="D12" s="161">
        <v>25000</v>
      </c>
      <c r="E12" s="162"/>
      <c r="F12" s="163">
        <v>36144</v>
      </c>
      <c r="G12" s="164"/>
      <c r="H12" s="165"/>
    </row>
    <row r="13" spans="1:8" x14ac:dyDescent="0.15">
      <c r="A13" s="146"/>
      <c r="B13" s="151"/>
      <c r="C13" s="152"/>
      <c r="D13" s="153">
        <v>35438</v>
      </c>
      <c r="E13" s="154"/>
      <c r="F13" s="155">
        <v>73810</v>
      </c>
      <c r="G13" s="167"/>
      <c r="H13" s="157"/>
    </row>
    <row r="14" spans="1:8" x14ac:dyDescent="0.15">
      <c r="A14" s="158"/>
      <c r="B14" s="159"/>
      <c r="C14" s="160"/>
      <c r="D14" s="161">
        <v>21493</v>
      </c>
      <c r="E14" s="162"/>
      <c r="F14" s="163">
        <v>38478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3.6</v>
      </c>
      <c r="C19" s="168">
        <f>ROUND(VALUE(SUBSTITUTE(実質収支比率等に係る経年分析!G$48,"▲","-")),2)</f>
        <v>4.46</v>
      </c>
      <c r="D19" s="168">
        <f>ROUND(VALUE(SUBSTITUTE(実質収支比率等に係る経年分析!H$48,"▲","-")),2)</f>
        <v>5.37</v>
      </c>
      <c r="E19" s="168">
        <f>ROUND(VALUE(SUBSTITUTE(実質収支比率等に係る経年分析!I$48,"▲","-")),2)</f>
        <v>5.12</v>
      </c>
      <c r="F19" s="168">
        <f>ROUND(VALUE(SUBSTITUTE(実質収支比率等に係る経年分析!J$48,"▲","-")),2)</f>
        <v>4.8</v>
      </c>
    </row>
    <row r="20" spans="1:11" x14ac:dyDescent="0.15">
      <c r="A20" s="168" t="s">
        <v>53</v>
      </c>
      <c r="B20" s="168">
        <f>ROUND(VALUE(SUBSTITUTE(実質収支比率等に係る経年分析!F$47,"▲","-")),2)</f>
        <v>20.190000000000001</v>
      </c>
      <c r="C20" s="168">
        <f>ROUND(VALUE(SUBSTITUTE(実質収支比率等に係る経年分析!G$47,"▲","-")),2)</f>
        <v>17.649999999999999</v>
      </c>
      <c r="D20" s="168">
        <f>ROUND(VALUE(SUBSTITUTE(実質収支比率等に係る経年分析!H$47,"▲","-")),2)</f>
        <v>21.61</v>
      </c>
      <c r="E20" s="168">
        <f>ROUND(VALUE(SUBSTITUTE(実質収支比率等に係る経年分析!I$47,"▲","-")),2)</f>
        <v>21.14</v>
      </c>
      <c r="F20" s="168">
        <f>ROUND(VALUE(SUBSTITUTE(実質収支比率等に係る経年分析!J$47,"▲","-")),2)</f>
        <v>16.739999999999998</v>
      </c>
    </row>
    <row r="21" spans="1:11" x14ac:dyDescent="0.15">
      <c r="A21" s="168" t="s">
        <v>54</v>
      </c>
      <c r="B21" s="168">
        <f>IF(ISNUMBER(VALUE(SUBSTITUTE(実質収支比率等に係る経年分析!F$49,"▲","-"))),ROUND(VALUE(SUBSTITUTE(実質収支比率等に係る経年分析!F$49,"▲","-")),2),NA())</f>
        <v>-3.12</v>
      </c>
      <c r="C21" s="168">
        <f>IF(ISNUMBER(VALUE(SUBSTITUTE(実質収支比率等に係る経年分析!G$49,"▲","-"))),ROUND(VALUE(SUBSTITUTE(実質収支比率等に係る経年分析!G$49,"▲","-")),2),NA())</f>
        <v>-0.81</v>
      </c>
      <c r="D21" s="168">
        <f>IF(ISNUMBER(VALUE(SUBSTITUTE(実質収支比率等に係る経年分析!H$49,"▲","-"))),ROUND(VALUE(SUBSTITUTE(実質収支比率等に係る経年分析!H$49,"▲","-")),2),NA())</f>
        <v>5.81</v>
      </c>
      <c r="E21" s="168">
        <f>IF(ISNUMBER(VALUE(SUBSTITUTE(実質収支比率等に係る経年分析!I$49,"▲","-"))),ROUND(VALUE(SUBSTITUTE(実質収支比率等に係る経年分析!I$49,"▲","-")),2),NA())</f>
        <v>-1.67</v>
      </c>
      <c r="F21" s="168">
        <f>IF(ISNUMBER(VALUE(SUBSTITUTE(実質収支比率等に係る経年分析!J$49,"▲","-"))),ROUND(VALUE(SUBSTITUTE(実質収支比率等に係る経年分析!J$49,"▲","-")),2),NA())</f>
        <v>-4.38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0.11</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看護専門学校特別会計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0.27</v>
      </c>
    </row>
    <row r="33" spans="1:16" x14ac:dyDescent="0.15">
      <c r="A33" s="169" t="str">
        <f>IF(連結実質赤字比率に係る赤字・黒字の構成分析!C$37="",NA(),連結実質赤字比率に係る赤字・黒字の構成分析!C$37)</f>
        <v>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0.55000000000000004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0.57999999999999996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0.54</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0.56000000000000005</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1.76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3.58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4.2</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3.59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4.46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5.35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5.12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4.79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1761</v>
      </c>
      <c r="E42" s="170"/>
      <c r="F42" s="170"/>
      <c r="G42" s="170">
        <f>'実質公債費比率（分子）の構造'!L$52</f>
        <v>1728</v>
      </c>
      <c r="H42" s="170"/>
      <c r="I42" s="170"/>
      <c r="J42" s="170">
        <f>'実質公債費比率（分子）の構造'!M$52</f>
        <v>1677</v>
      </c>
      <c r="K42" s="170"/>
      <c r="L42" s="170"/>
      <c r="M42" s="170">
        <f>'実質公債費比率（分子）の構造'!N$52</f>
        <v>1642</v>
      </c>
      <c r="N42" s="170"/>
      <c r="O42" s="170"/>
      <c r="P42" s="170">
        <f>'実質公債費比率（分子）の構造'!O$52</f>
        <v>1646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11</v>
      </c>
      <c r="C45" s="170"/>
      <c r="D45" s="170"/>
      <c r="E45" s="170">
        <f>'実質公債費比率（分子）の構造'!L$49</f>
        <v>10</v>
      </c>
      <c r="F45" s="170"/>
      <c r="G45" s="170"/>
      <c r="H45" s="170">
        <f>'実質公債費比率（分子）の構造'!M$49</f>
        <v>8</v>
      </c>
      <c r="I45" s="170"/>
      <c r="J45" s="170"/>
      <c r="K45" s="170">
        <f>'実質公債費比率（分子）の構造'!N$49</f>
        <v>7</v>
      </c>
      <c r="L45" s="170"/>
      <c r="M45" s="170"/>
      <c r="N45" s="170">
        <f>'実質公債費比率（分子）の構造'!O$49</f>
        <v>7</v>
      </c>
      <c r="O45" s="170"/>
      <c r="P45" s="170"/>
    </row>
    <row r="46" spans="1:16" x14ac:dyDescent="0.15">
      <c r="A46" s="170" t="s">
        <v>64</v>
      </c>
      <c r="B46" s="170">
        <f>'実質公債費比率（分子）の構造'!K$48</f>
        <v>1180</v>
      </c>
      <c r="C46" s="170"/>
      <c r="D46" s="170"/>
      <c r="E46" s="170">
        <f>'実質公債費比率（分子）の構造'!L$48</f>
        <v>1168</v>
      </c>
      <c r="F46" s="170"/>
      <c r="G46" s="170"/>
      <c r="H46" s="170">
        <f>'実質公債費比率（分子）の構造'!M$48</f>
        <v>1070</v>
      </c>
      <c r="I46" s="170"/>
      <c r="J46" s="170"/>
      <c r="K46" s="170">
        <f>'実質公債費比率（分子）の構造'!N$48</f>
        <v>1030</v>
      </c>
      <c r="L46" s="170"/>
      <c r="M46" s="170"/>
      <c r="N46" s="170">
        <f>'実質公債費比率（分子）の構造'!O$48</f>
        <v>1093</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1545</v>
      </c>
      <c r="C49" s="170"/>
      <c r="D49" s="170"/>
      <c r="E49" s="170">
        <f>'実質公債費比率（分子）の構造'!L$45</f>
        <v>1576</v>
      </c>
      <c r="F49" s="170"/>
      <c r="G49" s="170"/>
      <c r="H49" s="170">
        <f>'実質公債費比率（分子）の構造'!M$45</f>
        <v>1487</v>
      </c>
      <c r="I49" s="170"/>
      <c r="J49" s="170"/>
      <c r="K49" s="170">
        <f>'実質公債費比率（分子）の構造'!N$45</f>
        <v>1364</v>
      </c>
      <c r="L49" s="170"/>
      <c r="M49" s="170"/>
      <c r="N49" s="170">
        <f>'実質公債費比率（分子）の構造'!O$45</f>
        <v>1288</v>
      </c>
      <c r="O49" s="170"/>
      <c r="P49" s="170"/>
    </row>
    <row r="50" spans="1:16" x14ac:dyDescent="0.15">
      <c r="A50" s="170" t="s">
        <v>67</v>
      </c>
      <c r="B50" s="170" t="e">
        <f>NA()</f>
        <v>#N/A</v>
      </c>
      <c r="C50" s="170">
        <f>IF(ISNUMBER('実質公債費比率（分子）の構造'!K$53),'実質公債費比率（分子）の構造'!K$53,NA())</f>
        <v>975</v>
      </c>
      <c r="D50" s="170" t="e">
        <f>NA()</f>
        <v>#N/A</v>
      </c>
      <c r="E50" s="170" t="e">
        <f>NA()</f>
        <v>#N/A</v>
      </c>
      <c r="F50" s="170">
        <f>IF(ISNUMBER('実質公債費比率（分子）の構造'!L$53),'実質公債費比率（分子）の構造'!L$53,NA())</f>
        <v>1026</v>
      </c>
      <c r="G50" s="170" t="e">
        <f>NA()</f>
        <v>#N/A</v>
      </c>
      <c r="H50" s="170" t="e">
        <f>NA()</f>
        <v>#N/A</v>
      </c>
      <c r="I50" s="170">
        <f>IF(ISNUMBER('実質公債費比率（分子）の構造'!M$53),'実質公債費比率（分子）の構造'!M$53,NA())</f>
        <v>888</v>
      </c>
      <c r="J50" s="170" t="e">
        <f>NA()</f>
        <v>#N/A</v>
      </c>
      <c r="K50" s="170" t="e">
        <f>NA()</f>
        <v>#N/A</v>
      </c>
      <c r="L50" s="170">
        <f>IF(ISNUMBER('実質公債費比率（分子）の構造'!N$53),'実質公債費比率（分子）の構造'!N$53,NA())</f>
        <v>759</v>
      </c>
      <c r="M50" s="170" t="e">
        <f>NA()</f>
        <v>#N/A</v>
      </c>
      <c r="N50" s="170" t="e">
        <f>NA()</f>
        <v>#N/A</v>
      </c>
      <c r="O50" s="170">
        <f>IF(ISNUMBER('実質公債費比率（分子）の構造'!O$53),'実質公債費比率（分子）の構造'!O$53,NA())</f>
        <v>742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18113</v>
      </c>
      <c r="E56" s="169"/>
      <c r="F56" s="169"/>
      <c r="G56" s="169">
        <f>'将来負担比率（分子）の構造'!J$52</f>
        <v>17389</v>
      </c>
      <c r="H56" s="169"/>
      <c r="I56" s="169"/>
      <c r="J56" s="169">
        <f>'将来負担比率（分子）の構造'!K$52</f>
        <v>16284</v>
      </c>
      <c r="K56" s="169"/>
      <c r="L56" s="169"/>
      <c r="M56" s="169">
        <f>'将来負担比率（分子）の構造'!L$52</f>
        <v>15701</v>
      </c>
      <c r="N56" s="169"/>
      <c r="O56" s="169"/>
      <c r="P56" s="169">
        <f>'将来負担比率（分子）の構造'!M$52</f>
        <v>14799</v>
      </c>
    </row>
    <row r="57" spans="1:16" x14ac:dyDescent="0.15">
      <c r="A57" s="169" t="s">
        <v>42</v>
      </c>
      <c r="B57" s="169"/>
      <c r="C57" s="169"/>
      <c r="D57" s="169">
        <f>'将来負担比率（分子）の構造'!I$51</f>
        <v>2432</v>
      </c>
      <c r="E57" s="169"/>
      <c r="F57" s="169"/>
      <c r="G57" s="169">
        <f>'将来負担比率（分子）の構造'!J$51</f>
        <v>2402</v>
      </c>
      <c r="H57" s="169"/>
      <c r="I57" s="169"/>
      <c r="J57" s="169">
        <f>'将来負担比率（分子）の構造'!K$51</f>
        <v>2301</v>
      </c>
      <c r="K57" s="169"/>
      <c r="L57" s="169"/>
      <c r="M57" s="169">
        <f>'将来負担比率（分子）の構造'!L$51</f>
        <v>2352</v>
      </c>
      <c r="N57" s="169"/>
      <c r="O57" s="169"/>
      <c r="P57" s="169">
        <f>'将来負担比率（分子）の構造'!M$51</f>
        <v>2314</v>
      </c>
    </row>
    <row r="58" spans="1:16" x14ac:dyDescent="0.15">
      <c r="A58" s="169" t="s">
        <v>41</v>
      </c>
      <c r="B58" s="169"/>
      <c r="C58" s="169"/>
      <c r="D58" s="169">
        <f>'将来負担比率（分子）の構造'!I$50</f>
        <v>3335</v>
      </c>
      <c r="E58" s="169"/>
      <c r="F58" s="169"/>
      <c r="G58" s="169">
        <f>'将来負担比率（分子）の構造'!J$50</f>
        <v>3273</v>
      </c>
      <c r="H58" s="169"/>
      <c r="I58" s="169"/>
      <c r="J58" s="169">
        <f>'将来負担比率（分子）の構造'!K$50</f>
        <v>3727</v>
      </c>
      <c r="K58" s="169"/>
      <c r="L58" s="169"/>
      <c r="M58" s="169">
        <f>'将来負担比率（分子）の構造'!L$50</f>
        <v>3722</v>
      </c>
      <c r="N58" s="169"/>
      <c r="O58" s="169"/>
      <c r="P58" s="169">
        <f>'将来負担比率（分子）の構造'!M$50</f>
        <v>3411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1291</v>
      </c>
      <c r="C62" s="169"/>
      <c r="D62" s="169"/>
      <c r="E62" s="169">
        <f>'将来負担比率（分子）の構造'!J$45</f>
        <v>1289</v>
      </c>
      <c r="F62" s="169"/>
      <c r="G62" s="169"/>
      <c r="H62" s="169">
        <f>'将来負担比率（分子）の構造'!K$45</f>
        <v>1373</v>
      </c>
      <c r="I62" s="169"/>
      <c r="J62" s="169"/>
      <c r="K62" s="169">
        <f>'将来負担比率（分子）の構造'!L$45</f>
        <v>1247</v>
      </c>
      <c r="L62" s="169"/>
      <c r="M62" s="169"/>
      <c r="N62" s="169">
        <f>'将来負担比率（分子）の構造'!M$45</f>
        <v>1297</v>
      </c>
      <c r="O62" s="169"/>
      <c r="P62" s="169"/>
    </row>
    <row r="63" spans="1:16" x14ac:dyDescent="0.15">
      <c r="A63" s="169" t="s">
        <v>34</v>
      </c>
      <c r="B63" s="169">
        <f>'将来負担比率（分子）の構造'!I$44</f>
        <v>102</v>
      </c>
      <c r="C63" s="169"/>
      <c r="D63" s="169"/>
      <c r="E63" s="169">
        <f>'将来負担比率（分子）の構造'!J$44</f>
        <v>84</v>
      </c>
      <c r="F63" s="169"/>
      <c r="G63" s="169"/>
      <c r="H63" s="169">
        <f>'将来負担比率（分子）の構造'!K$44</f>
        <v>69</v>
      </c>
      <c r="I63" s="169"/>
      <c r="J63" s="169"/>
      <c r="K63" s="169">
        <f>'将来負担比率（分子）の構造'!L$44</f>
        <v>56</v>
      </c>
      <c r="L63" s="169"/>
      <c r="M63" s="169"/>
      <c r="N63" s="169">
        <f>'将来負担比率（分子）の構造'!M$44</f>
        <v>44</v>
      </c>
      <c r="O63" s="169"/>
      <c r="P63" s="169"/>
    </row>
    <row r="64" spans="1:16" x14ac:dyDescent="0.15">
      <c r="A64" s="169" t="s">
        <v>33</v>
      </c>
      <c r="B64" s="169">
        <f>'将来負担比率（分子）の構造'!I$43</f>
        <v>14951</v>
      </c>
      <c r="C64" s="169"/>
      <c r="D64" s="169"/>
      <c r="E64" s="169">
        <f>'将来負担比率（分子）の構造'!J$43</f>
        <v>14645</v>
      </c>
      <c r="F64" s="169"/>
      <c r="G64" s="169"/>
      <c r="H64" s="169">
        <f>'将来負担比率（分子）の構造'!K$43</f>
        <v>13610</v>
      </c>
      <c r="I64" s="169"/>
      <c r="J64" s="169"/>
      <c r="K64" s="169">
        <f>'将来負担比率（分子）の構造'!L$43</f>
        <v>13240</v>
      </c>
      <c r="L64" s="169"/>
      <c r="M64" s="169"/>
      <c r="N64" s="169">
        <f>'将来負担比率（分子）の構造'!M$43</f>
        <v>13107</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13529</v>
      </c>
      <c r="C66" s="169"/>
      <c r="D66" s="169"/>
      <c r="E66" s="169">
        <f>'将来負担比率（分子）の構造'!J$41</f>
        <v>12693</v>
      </c>
      <c r="F66" s="169"/>
      <c r="G66" s="169"/>
      <c r="H66" s="169">
        <f>'将来負担比率（分子）の構造'!K$41</f>
        <v>12107</v>
      </c>
      <c r="I66" s="169"/>
      <c r="J66" s="169"/>
      <c r="K66" s="169">
        <f>'将来負担比率（分子）の構造'!L$41</f>
        <v>11251</v>
      </c>
      <c r="L66" s="169"/>
      <c r="M66" s="169"/>
      <c r="N66" s="169">
        <f>'将来負担比率（分子）の構造'!M$41</f>
        <v>10490</v>
      </c>
      <c r="O66" s="169"/>
      <c r="P66" s="169"/>
    </row>
    <row r="67" spans="1:16" x14ac:dyDescent="0.15">
      <c r="A67" s="169" t="s">
        <v>71</v>
      </c>
      <c r="B67" s="169" t="e">
        <f>NA()</f>
        <v>#N/A</v>
      </c>
      <c r="C67" s="169">
        <f>IF(ISNUMBER('将来負担比率（分子）の構造'!I$53), IF('将来負担比率（分子）の構造'!I$53 &lt; 0, 0, '将来負担比率（分子）の構造'!I$53), NA())</f>
        <v>5993</v>
      </c>
      <c r="D67" s="169" t="e">
        <f>NA()</f>
        <v>#N/A</v>
      </c>
      <c r="E67" s="169" t="e">
        <f>NA()</f>
        <v>#N/A</v>
      </c>
      <c r="F67" s="169">
        <f>IF(ISNUMBER('将来負担比率（分子）の構造'!J$53), IF('将来負担比率（分子）の構造'!J$53 &lt; 0, 0, '将来負担比率（分子）の構造'!J$53), NA())</f>
        <v>5647</v>
      </c>
      <c r="G67" s="169" t="e">
        <f>NA()</f>
        <v>#N/A</v>
      </c>
      <c r="H67" s="169" t="e">
        <f>NA()</f>
        <v>#N/A</v>
      </c>
      <c r="I67" s="169">
        <f>IF(ISNUMBER('将来負担比率（分子）の構造'!K$53), IF('将来負担比率（分子）の構造'!K$53 &lt; 0, 0, '将来負担比率（分子）の構造'!K$53), NA())</f>
        <v>4846</v>
      </c>
      <c r="J67" s="169" t="e">
        <f>NA()</f>
        <v>#N/A</v>
      </c>
      <c r="K67" s="169" t="e">
        <f>NA()</f>
        <v>#N/A</v>
      </c>
      <c r="L67" s="169">
        <f>IF(ISNUMBER('将来負担比率（分子）の構造'!L$53), IF('将来負担比率（分子）の構造'!L$53 &lt; 0, 0, '将来負担比率（分子）の構造'!L$53), NA())</f>
        <v>4018</v>
      </c>
      <c r="M67" s="169" t="e">
        <f>NA()</f>
        <v>#N/A</v>
      </c>
      <c r="N67" s="169" t="e">
        <f>NA()</f>
        <v>#N/A</v>
      </c>
      <c r="O67" s="169">
        <f>IF(ISNUMBER('将来負担比率（分子）の構造'!M$53), IF('将来負担比率（分子）の構造'!M$53 &lt; 0, 0, '将来負担比率（分子）の構造'!M$53), NA())</f>
        <v>4415</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1876</v>
      </c>
      <c r="C72" s="173">
        <f>基金残高に係る経年分析!G55</f>
        <v>1773</v>
      </c>
      <c r="D72" s="173">
        <f>基金残高に係る経年分析!H55</f>
        <v>1422</v>
      </c>
    </row>
    <row r="73" spans="1:16" x14ac:dyDescent="0.15">
      <c r="A73" s="172" t="s">
        <v>74</v>
      </c>
      <c r="B73" s="173">
        <f>基金残高に係る経年分析!F56</f>
        <v>5</v>
      </c>
      <c r="C73" s="173">
        <f>基金残高に係る経年分析!G56</f>
        <v>5</v>
      </c>
      <c r="D73" s="173">
        <f>基金残高に係る経年分析!H56</f>
        <v>5</v>
      </c>
    </row>
    <row r="74" spans="1:16" x14ac:dyDescent="0.15">
      <c r="A74" s="172" t="s">
        <v>75</v>
      </c>
      <c r="B74" s="173">
        <f>基金残高に係る経年分析!F57</f>
        <v>1283</v>
      </c>
      <c r="C74" s="173">
        <f>基金残高に係る経年分析!G57</f>
        <v>1287</v>
      </c>
      <c r="D74" s="173">
        <f>基金残高に係る経年分析!H57</f>
        <v>1347</v>
      </c>
    </row>
  </sheetData>
  <sheetProtection algorithmName="SHA-512" hashValue="UtCsjgJK/rODsB7FeOnwVyyNCovrIuvPi0EUuXOUu+9hbvlVRp0jad/QHbarQw4OQVxF4FRXChfcr0840GbuLw==" saltValue="FwQsCQk6A/IdKn/tAuAc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4199375</v>
      </c>
      <c r="S5" s="661"/>
      <c r="T5" s="661"/>
      <c r="U5" s="661"/>
      <c r="V5" s="661"/>
      <c r="W5" s="661"/>
      <c r="X5" s="661"/>
      <c r="Y5" s="689"/>
      <c r="Z5" s="702">
        <v>28.3</v>
      </c>
      <c r="AA5" s="702"/>
      <c r="AB5" s="702"/>
      <c r="AC5" s="702"/>
      <c r="AD5" s="703">
        <v>3926064</v>
      </c>
      <c r="AE5" s="703"/>
      <c r="AF5" s="703"/>
      <c r="AG5" s="703"/>
      <c r="AH5" s="703"/>
      <c r="AI5" s="703"/>
      <c r="AJ5" s="703"/>
      <c r="AK5" s="703"/>
      <c r="AL5" s="690">
        <v>46.4</v>
      </c>
      <c r="AM5" s="672"/>
      <c r="AN5" s="672"/>
      <c r="AO5" s="691"/>
      <c r="AP5" s="663" t="s">
        <v>216</v>
      </c>
      <c r="AQ5" s="664"/>
      <c r="AR5" s="664"/>
      <c r="AS5" s="664"/>
      <c r="AT5" s="664"/>
      <c r="AU5" s="664"/>
      <c r="AV5" s="664"/>
      <c r="AW5" s="664"/>
      <c r="AX5" s="664"/>
      <c r="AY5" s="664"/>
      <c r="AZ5" s="664"/>
      <c r="BA5" s="664"/>
      <c r="BB5" s="664"/>
      <c r="BC5" s="664"/>
      <c r="BD5" s="664"/>
      <c r="BE5" s="664"/>
      <c r="BF5" s="665"/>
      <c r="BG5" s="608">
        <v>3926064</v>
      </c>
      <c r="BH5" s="609"/>
      <c r="BI5" s="609"/>
      <c r="BJ5" s="609"/>
      <c r="BK5" s="609"/>
      <c r="BL5" s="609"/>
      <c r="BM5" s="609"/>
      <c r="BN5" s="610"/>
      <c r="BO5" s="646">
        <v>93.5</v>
      </c>
      <c r="BP5" s="646"/>
      <c r="BQ5" s="646"/>
      <c r="BR5" s="646"/>
      <c r="BS5" s="647">
        <v>21899</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101074</v>
      </c>
      <c r="S6" s="609"/>
      <c r="T6" s="609"/>
      <c r="U6" s="609"/>
      <c r="V6" s="609"/>
      <c r="W6" s="609"/>
      <c r="X6" s="609"/>
      <c r="Y6" s="610"/>
      <c r="Z6" s="646">
        <v>0.7</v>
      </c>
      <c r="AA6" s="646"/>
      <c r="AB6" s="646"/>
      <c r="AC6" s="646"/>
      <c r="AD6" s="647">
        <v>101074</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3926064</v>
      </c>
      <c r="BH6" s="609"/>
      <c r="BI6" s="609"/>
      <c r="BJ6" s="609"/>
      <c r="BK6" s="609"/>
      <c r="BL6" s="609"/>
      <c r="BM6" s="609"/>
      <c r="BN6" s="610"/>
      <c r="BO6" s="646">
        <v>93.5</v>
      </c>
      <c r="BP6" s="646"/>
      <c r="BQ6" s="646"/>
      <c r="BR6" s="646"/>
      <c r="BS6" s="647">
        <v>21899</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165756</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165756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1863</v>
      </c>
      <c r="S7" s="609"/>
      <c r="T7" s="609"/>
      <c r="U7" s="609"/>
      <c r="V7" s="609"/>
      <c r="W7" s="609"/>
      <c r="X7" s="609"/>
      <c r="Y7" s="610"/>
      <c r="Z7" s="646">
        <v>0</v>
      </c>
      <c r="AA7" s="646"/>
      <c r="AB7" s="646"/>
      <c r="AC7" s="646"/>
      <c r="AD7" s="647">
        <v>1863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1490423</v>
      </c>
      <c r="BH7" s="609"/>
      <c r="BI7" s="609"/>
      <c r="BJ7" s="609"/>
      <c r="BK7" s="609"/>
      <c r="BL7" s="609"/>
      <c r="BM7" s="609"/>
      <c r="BN7" s="610"/>
      <c r="BO7" s="646">
        <v>35.5</v>
      </c>
      <c r="BP7" s="646"/>
      <c r="BQ7" s="646"/>
      <c r="BR7" s="646"/>
      <c r="BS7" s="647">
        <v>21899</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1825229</v>
      </c>
      <c r="CS7" s="609"/>
      <c r="CT7" s="609"/>
      <c r="CU7" s="609"/>
      <c r="CV7" s="609"/>
      <c r="CW7" s="609"/>
      <c r="CX7" s="609"/>
      <c r="CY7" s="610"/>
      <c r="CZ7" s="646">
        <v>12.7</v>
      </c>
      <c r="DA7" s="646"/>
      <c r="DB7" s="646"/>
      <c r="DC7" s="646"/>
      <c r="DD7" s="614">
        <v>113429</v>
      </c>
      <c r="DE7" s="609"/>
      <c r="DF7" s="609"/>
      <c r="DG7" s="609"/>
      <c r="DH7" s="609"/>
      <c r="DI7" s="609"/>
      <c r="DJ7" s="609"/>
      <c r="DK7" s="609"/>
      <c r="DL7" s="609"/>
      <c r="DM7" s="609"/>
      <c r="DN7" s="609"/>
      <c r="DO7" s="609"/>
      <c r="DP7" s="610"/>
      <c r="DQ7" s="614">
        <v>1518355</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34062</v>
      </c>
      <c r="S8" s="609"/>
      <c r="T8" s="609"/>
      <c r="U8" s="609"/>
      <c r="V8" s="609"/>
      <c r="W8" s="609"/>
      <c r="X8" s="609"/>
      <c r="Y8" s="610"/>
      <c r="Z8" s="646">
        <v>0.2</v>
      </c>
      <c r="AA8" s="646"/>
      <c r="AB8" s="646"/>
      <c r="AC8" s="646"/>
      <c r="AD8" s="647">
        <v>34062</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48136</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5154141</v>
      </c>
      <c r="CS8" s="609"/>
      <c r="CT8" s="609"/>
      <c r="CU8" s="609"/>
      <c r="CV8" s="609"/>
      <c r="CW8" s="609"/>
      <c r="CX8" s="609"/>
      <c r="CY8" s="610"/>
      <c r="CZ8" s="646">
        <v>35.9</v>
      </c>
      <c r="DA8" s="646"/>
      <c r="DB8" s="646"/>
      <c r="DC8" s="646"/>
      <c r="DD8" s="614">
        <v>29515</v>
      </c>
      <c r="DE8" s="609"/>
      <c r="DF8" s="609"/>
      <c r="DG8" s="609"/>
      <c r="DH8" s="609"/>
      <c r="DI8" s="609"/>
      <c r="DJ8" s="609"/>
      <c r="DK8" s="609"/>
      <c r="DL8" s="609"/>
      <c r="DM8" s="609"/>
      <c r="DN8" s="609"/>
      <c r="DO8" s="609"/>
      <c r="DP8" s="610"/>
      <c r="DQ8" s="614">
        <v>2885081</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36188</v>
      </c>
      <c r="S9" s="609"/>
      <c r="T9" s="609"/>
      <c r="U9" s="609"/>
      <c r="V9" s="609"/>
      <c r="W9" s="609"/>
      <c r="X9" s="609"/>
      <c r="Y9" s="610"/>
      <c r="Z9" s="646">
        <v>0.2</v>
      </c>
      <c r="AA9" s="646"/>
      <c r="AB9" s="646"/>
      <c r="AC9" s="646"/>
      <c r="AD9" s="647">
        <v>36188</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1242608</v>
      </c>
      <c r="BH9" s="609"/>
      <c r="BI9" s="609"/>
      <c r="BJ9" s="609"/>
      <c r="BK9" s="609"/>
      <c r="BL9" s="609"/>
      <c r="BM9" s="609"/>
      <c r="BN9" s="610"/>
      <c r="BO9" s="646">
        <v>29.6</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1426096</v>
      </c>
      <c r="CS9" s="609"/>
      <c r="CT9" s="609"/>
      <c r="CU9" s="609"/>
      <c r="CV9" s="609"/>
      <c r="CW9" s="609"/>
      <c r="CX9" s="609"/>
      <c r="CY9" s="610"/>
      <c r="CZ9" s="646">
        <v>9.9</v>
      </c>
      <c r="DA9" s="646"/>
      <c r="DB9" s="646"/>
      <c r="DC9" s="646"/>
      <c r="DD9" s="614">
        <v>239119</v>
      </c>
      <c r="DE9" s="609"/>
      <c r="DF9" s="609"/>
      <c r="DG9" s="609"/>
      <c r="DH9" s="609"/>
      <c r="DI9" s="609"/>
      <c r="DJ9" s="609"/>
      <c r="DK9" s="609"/>
      <c r="DL9" s="609"/>
      <c r="DM9" s="609"/>
      <c r="DN9" s="609"/>
      <c r="DO9" s="609"/>
      <c r="DP9" s="610"/>
      <c r="DQ9" s="614">
        <v>1015539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78639</v>
      </c>
      <c r="BH10" s="609"/>
      <c r="BI10" s="609"/>
      <c r="BJ10" s="609"/>
      <c r="BK10" s="609"/>
      <c r="BL10" s="609"/>
      <c r="BM10" s="609"/>
      <c r="BN10" s="610"/>
      <c r="BO10" s="646">
        <v>1.9</v>
      </c>
      <c r="BP10" s="646"/>
      <c r="BQ10" s="646"/>
      <c r="BR10" s="646"/>
      <c r="BS10" s="647">
        <v>1791</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26054</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16880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665304</v>
      </c>
      <c r="S11" s="609"/>
      <c r="T11" s="609"/>
      <c r="U11" s="609"/>
      <c r="V11" s="609"/>
      <c r="W11" s="609"/>
      <c r="X11" s="609"/>
      <c r="Y11" s="610"/>
      <c r="Z11" s="611">
        <v>4.5</v>
      </c>
      <c r="AA11" s="612"/>
      <c r="AB11" s="612"/>
      <c r="AC11" s="613"/>
      <c r="AD11" s="614">
        <v>665304</v>
      </c>
      <c r="AE11" s="609"/>
      <c r="AF11" s="609"/>
      <c r="AG11" s="609"/>
      <c r="AH11" s="609"/>
      <c r="AI11" s="609"/>
      <c r="AJ11" s="609"/>
      <c r="AK11" s="610"/>
      <c r="AL11" s="611">
        <v>7.9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121040</v>
      </c>
      <c r="BH11" s="609"/>
      <c r="BI11" s="609"/>
      <c r="BJ11" s="609"/>
      <c r="BK11" s="609"/>
      <c r="BL11" s="609"/>
      <c r="BM11" s="609"/>
      <c r="BN11" s="610"/>
      <c r="BO11" s="646">
        <v>2.9</v>
      </c>
      <c r="BP11" s="646"/>
      <c r="BQ11" s="646"/>
      <c r="BR11" s="646"/>
      <c r="BS11" s="647">
        <v>20108</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440176</v>
      </c>
      <c r="CS11" s="609"/>
      <c r="CT11" s="609"/>
      <c r="CU11" s="609"/>
      <c r="CV11" s="609"/>
      <c r="CW11" s="609"/>
      <c r="CX11" s="609"/>
      <c r="CY11" s="610"/>
      <c r="CZ11" s="646">
        <v>3.1</v>
      </c>
      <c r="DA11" s="646"/>
      <c r="DB11" s="646"/>
      <c r="DC11" s="646"/>
      <c r="DD11" s="614">
        <v>69841</v>
      </c>
      <c r="DE11" s="609"/>
      <c r="DF11" s="609"/>
      <c r="DG11" s="609"/>
      <c r="DH11" s="609"/>
      <c r="DI11" s="609"/>
      <c r="DJ11" s="609"/>
      <c r="DK11" s="609"/>
      <c r="DL11" s="609"/>
      <c r="DM11" s="609"/>
      <c r="DN11" s="609"/>
      <c r="DO11" s="609"/>
      <c r="DP11" s="610"/>
      <c r="DQ11" s="614">
        <v>326301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17062</v>
      </c>
      <c r="S12" s="609"/>
      <c r="T12" s="609"/>
      <c r="U12" s="609"/>
      <c r="V12" s="609"/>
      <c r="W12" s="609"/>
      <c r="X12" s="609"/>
      <c r="Y12" s="610"/>
      <c r="Z12" s="646">
        <v>0.1</v>
      </c>
      <c r="AA12" s="646"/>
      <c r="AB12" s="646"/>
      <c r="AC12" s="646"/>
      <c r="AD12" s="647">
        <v>17062</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2136118</v>
      </c>
      <c r="BH12" s="609"/>
      <c r="BI12" s="609"/>
      <c r="BJ12" s="609"/>
      <c r="BK12" s="609"/>
      <c r="BL12" s="609"/>
      <c r="BM12" s="609"/>
      <c r="BN12" s="610"/>
      <c r="BO12" s="646">
        <v>50.9</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189609</v>
      </c>
      <c r="CS12" s="609"/>
      <c r="CT12" s="609"/>
      <c r="CU12" s="609"/>
      <c r="CV12" s="609"/>
      <c r="CW12" s="609"/>
      <c r="CX12" s="609"/>
      <c r="CY12" s="610"/>
      <c r="CZ12" s="646">
        <v>1.3</v>
      </c>
      <c r="DA12" s="646"/>
      <c r="DB12" s="646"/>
      <c r="DC12" s="646"/>
      <c r="DD12" s="614">
        <v>8147</v>
      </c>
      <c r="DE12" s="609"/>
      <c r="DF12" s="609"/>
      <c r="DG12" s="609"/>
      <c r="DH12" s="609"/>
      <c r="DI12" s="609"/>
      <c r="DJ12" s="609"/>
      <c r="DK12" s="609"/>
      <c r="DL12" s="609"/>
      <c r="DM12" s="609"/>
      <c r="DN12" s="609"/>
      <c r="DO12" s="609"/>
      <c r="DP12" s="610"/>
      <c r="DQ12" s="614">
        <v>177404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2129476</v>
      </c>
      <c r="BH13" s="609"/>
      <c r="BI13" s="609"/>
      <c r="BJ13" s="609"/>
      <c r="BK13" s="609"/>
      <c r="BL13" s="609"/>
      <c r="BM13" s="609"/>
      <c r="BN13" s="610"/>
      <c r="BO13" s="646">
        <v>50.7</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1775824</v>
      </c>
      <c r="CS13" s="609"/>
      <c r="CT13" s="609"/>
      <c r="CU13" s="609"/>
      <c r="CV13" s="609"/>
      <c r="CW13" s="609"/>
      <c r="CX13" s="609"/>
      <c r="CY13" s="610"/>
      <c r="CZ13" s="646">
        <v>12.4</v>
      </c>
      <c r="DA13" s="646"/>
      <c r="DB13" s="646"/>
      <c r="DC13" s="646"/>
      <c r="DD13" s="614">
        <v>367798</v>
      </c>
      <c r="DE13" s="609"/>
      <c r="DF13" s="609"/>
      <c r="DG13" s="609"/>
      <c r="DH13" s="609"/>
      <c r="DI13" s="609"/>
      <c r="DJ13" s="609"/>
      <c r="DK13" s="609"/>
      <c r="DL13" s="609"/>
      <c r="DM13" s="609"/>
      <c r="DN13" s="609"/>
      <c r="DO13" s="609"/>
      <c r="DP13" s="610"/>
      <c r="DQ13" s="614">
        <v>1484881</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1106</v>
      </c>
      <c r="S14" s="609"/>
      <c r="T14" s="609"/>
      <c r="U14" s="609"/>
      <c r="V14" s="609"/>
      <c r="W14" s="609"/>
      <c r="X14" s="609"/>
      <c r="Y14" s="610"/>
      <c r="Z14" s="646">
        <v>0</v>
      </c>
      <c r="AA14" s="646"/>
      <c r="AB14" s="646"/>
      <c r="AC14" s="646"/>
      <c r="AD14" s="647">
        <v>1106</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93001</v>
      </c>
      <c r="BH14" s="609"/>
      <c r="BI14" s="609"/>
      <c r="BJ14" s="609"/>
      <c r="BK14" s="609"/>
      <c r="BL14" s="609"/>
      <c r="BM14" s="609"/>
      <c r="BN14" s="610"/>
      <c r="BO14" s="646">
        <v>2.2000000000000002</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528490</v>
      </c>
      <c r="CS14" s="609"/>
      <c r="CT14" s="609"/>
      <c r="CU14" s="609"/>
      <c r="CV14" s="609"/>
      <c r="CW14" s="609"/>
      <c r="CX14" s="609"/>
      <c r="CY14" s="610"/>
      <c r="CZ14" s="646">
        <v>3.7</v>
      </c>
      <c r="DA14" s="646"/>
      <c r="DB14" s="646"/>
      <c r="DC14" s="646"/>
      <c r="DD14" s="614">
        <v>27147</v>
      </c>
      <c r="DE14" s="609"/>
      <c r="DF14" s="609"/>
      <c r="DG14" s="609"/>
      <c r="DH14" s="609"/>
      <c r="DI14" s="609"/>
      <c r="DJ14" s="609"/>
      <c r="DK14" s="609"/>
      <c r="DL14" s="609"/>
      <c r="DM14" s="609"/>
      <c r="DN14" s="609"/>
      <c r="DO14" s="609"/>
      <c r="DP14" s="610"/>
      <c r="DQ14" s="614">
        <v>447574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206522</v>
      </c>
      <c r="BH15" s="609"/>
      <c r="BI15" s="609"/>
      <c r="BJ15" s="609"/>
      <c r="BK15" s="609"/>
      <c r="BL15" s="609"/>
      <c r="BM15" s="609"/>
      <c r="BN15" s="610"/>
      <c r="BO15" s="646">
        <v>4.9000000000000004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1524557</v>
      </c>
      <c r="CS15" s="609"/>
      <c r="CT15" s="609"/>
      <c r="CU15" s="609"/>
      <c r="CV15" s="609"/>
      <c r="CW15" s="609"/>
      <c r="CX15" s="609"/>
      <c r="CY15" s="610"/>
      <c r="CZ15" s="646">
        <v>10.6</v>
      </c>
      <c r="DA15" s="646"/>
      <c r="DB15" s="646"/>
      <c r="DC15" s="646"/>
      <c r="DD15" s="614">
        <v>236818</v>
      </c>
      <c r="DE15" s="609"/>
      <c r="DF15" s="609"/>
      <c r="DG15" s="609"/>
      <c r="DH15" s="609"/>
      <c r="DI15" s="609"/>
      <c r="DJ15" s="609"/>
      <c r="DK15" s="609"/>
      <c r="DL15" s="609"/>
      <c r="DM15" s="609"/>
      <c r="DN15" s="609"/>
      <c r="DO15" s="609"/>
      <c r="DP15" s="610"/>
      <c r="DQ15" s="614">
        <v>1275011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20132</v>
      </c>
      <c r="S16" s="609"/>
      <c r="T16" s="609"/>
      <c r="U16" s="609"/>
      <c r="V16" s="609"/>
      <c r="W16" s="609"/>
      <c r="X16" s="609"/>
      <c r="Y16" s="610"/>
      <c r="Z16" s="646">
        <v>0.1</v>
      </c>
      <c r="AA16" s="646"/>
      <c r="AB16" s="646"/>
      <c r="AC16" s="646"/>
      <c r="AD16" s="647">
        <v>20132</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60197</v>
      </c>
      <c r="S17" s="609"/>
      <c r="T17" s="609"/>
      <c r="U17" s="609"/>
      <c r="V17" s="609"/>
      <c r="W17" s="609"/>
      <c r="X17" s="609"/>
      <c r="Y17" s="610"/>
      <c r="Z17" s="646">
        <v>0.4</v>
      </c>
      <c r="AA17" s="646"/>
      <c r="AB17" s="646"/>
      <c r="AC17" s="646"/>
      <c r="AD17" s="647">
        <v>60197</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1287837</v>
      </c>
      <c r="CS17" s="609"/>
      <c r="CT17" s="609"/>
      <c r="CU17" s="609"/>
      <c r="CV17" s="609"/>
      <c r="CW17" s="609"/>
      <c r="CX17" s="609"/>
      <c r="CY17" s="610"/>
      <c r="CZ17" s="646">
        <v>9</v>
      </c>
      <c r="DA17" s="646"/>
      <c r="DB17" s="646"/>
      <c r="DC17" s="646"/>
      <c r="DD17" s="614" t="s">
        <v>122</v>
      </c>
      <c r="DE17" s="609"/>
      <c r="DF17" s="609"/>
      <c r="DG17" s="609"/>
      <c r="DH17" s="609"/>
      <c r="DI17" s="609"/>
      <c r="DJ17" s="609"/>
      <c r="DK17" s="609"/>
      <c r="DL17" s="609"/>
      <c r="DM17" s="609"/>
      <c r="DN17" s="609"/>
      <c r="DO17" s="609"/>
      <c r="DP17" s="610"/>
      <c r="DQ17" s="614">
        <v>1273596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33912</v>
      </c>
      <c r="S18" s="609"/>
      <c r="T18" s="609"/>
      <c r="U18" s="609"/>
      <c r="V18" s="609"/>
      <c r="W18" s="609"/>
      <c r="X18" s="609"/>
      <c r="Y18" s="610"/>
      <c r="Z18" s="646">
        <v>0.2</v>
      </c>
      <c r="AA18" s="646"/>
      <c r="AB18" s="646"/>
      <c r="AC18" s="646"/>
      <c r="AD18" s="647">
        <v>33912</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28110</v>
      </c>
      <c r="S19" s="609"/>
      <c r="T19" s="609"/>
      <c r="U19" s="609"/>
      <c r="V19" s="609"/>
      <c r="W19" s="609"/>
      <c r="X19" s="609"/>
      <c r="Y19" s="610"/>
      <c r="Z19" s="646">
        <v>0.2</v>
      </c>
      <c r="AA19" s="646"/>
      <c r="AB19" s="646"/>
      <c r="AC19" s="646"/>
      <c r="AD19" s="647">
        <v>28110</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273311</v>
      </c>
      <c r="BH19" s="609"/>
      <c r="BI19" s="609"/>
      <c r="BJ19" s="609"/>
      <c r="BK19" s="609"/>
      <c r="BL19" s="609"/>
      <c r="BM19" s="609"/>
      <c r="BN19" s="610"/>
      <c r="BO19" s="646">
        <v>6.5</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5802</v>
      </c>
      <c r="S20" s="609"/>
      <c r="T20" s="609"/>
      <c r="U20" s="609"/>
      <c r="V20" s="609"/>
      <c r="W20" s="609"/>
      <c r="X20" s="609"/>
      <c r="Y20" s="610"/>
      <c r="Z20" s="646">
        <v>0</v>
      </c>
      <c r="AA20" s="646"/>
      <c r="AB20" s="646"/>
      <c r="AC20" s="646"/>
      <c r="AD20" s="647">
        <v>5802</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273311</v>
      </c>
      <c r="BH20" s="609"/>
      <c r="BI20" s="609"/>
      <c r="BJ20" s="609"/>
      <c r="BK20" s="609"/>
      <c r="BL20" s="609"/>
      <c r="BM20" s="609"/>
      <c r="BN20" s="610"/>
      <c r="BO20" s="646">
        <v>6.5</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14343769</v>
      </c>
      <c r="CS20" s="609"/>
      <c r="CT20" s="609"/>
      <c r="CU20" s="609"/>
      <c r="CV20" s="609"/>
      <c r="CW20" s="609"/>
      <c r="CX20" s="609"/>
      <c r="CY20" s="610"/>
      <c r="CZ20" s="646">
        <v>100</v>
      </c>
      <c r="DA20" s="646"/>
      <c r="DB20" s="646"/>
      <c r="DC20" s="646"/>
      <c r="DD20" s="614">
        <v>1091814</v>
      </c>
      <c r="DE20" s="609"/>
      <c r="DF20" s="609"/>
      <c r="DG20" s="609"/>
      <c r="DH20" s="609"/>
      <c r="DI20" s="609"/>
      <c r="DJ20" s="609"/>
      <c r="DK20" s="609"/>
      <c r="DL20" s="609"/>
      <c r="DM20" s="609"/>
      <c r="DN20" s="609"/>
      <c r="DO20" s="609"/>
      <c r="DP20" s="610"/>
      <c r="DQ20" s="614">
        <v>10586378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3937943</v>
      </c>
      <c r="S21" s="609"/>
      <c r="T21" s="609"/>
      <c r="U21" s="609"/>
      <c r="V21" s="609"/>
      <c r="W21" s="609"/>
      <c r="X21" s="609"/>
      <c r="Y21" s="610"/>
      <c r="Z21" s="646">
        <v>26.6</v>
      </c>
      <c r="AA21" s="646"/>
      <c r="AB21" s="646"/>
      <c r="AC21" s="646"/>
      <c r="AD21" s="647">
        <v>3521527</v>
      </c>
      <c r="AE21" s="647"/>
      <c r="AF21" s="647"/>
      <c r="AG21" s="647"/>
      <c r="AH21" s="647"/>
      <c r="AI21" s="647"/>
      <c r="AJ21" s="647"/>
      <c r="AK21" s="647"/>
      <c r="AL21" s="611">
        <v>41.6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3521527</v>
      </c>
      <c r="S22" s="609"/>
      <c r="T22" s="609"/>
      <c r="U22" s="609"/>
      <c r="V22" s="609"/>
      <c r="W22" s="609"/>
      <c r="X22" s="609"/>
      <c r="Y22" s="610"/>
      <c r="Z22" s="646">
        <v>23.8</v>
      </c>
      <c r="AA22" s="646"/>
      <c r="AB22" s="646"/>
      <c r="AC22" s="646"/>
      <c r="AD22" s="647">
        <v>3521527</v>
      </c>
      <c r="AE22" s="647"/>
      <c r="AF22" s="647"/>
      <c r="AG22" s="647"/>
      <c r="AH22" s="647"/>
      <c r="AI22" s="647"/>
      <c r="AJ22" s="647"/>
      <c r="AK22" s="647"/>
      <c r="AL22" s="611">
        <v>41.6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416416</v>
      </c>
      <c r="S23" s="609"/>
      <c r="T23" s="609"/>
      <c r="U23" s="609"/>
      <c r="V23" s="609"/>
      <c r="W23" s="609"/>
      <c r="X23" s="609"/>
      <c r="Y23" s="610"/>
      <c r="Z23" s="646">
        <v>2.8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273311</v>
      </c>
      <c r="BH23" s="609"/>
      <c r="BI23" s="609"/>
      <c r="BJ23" s="609"/>
      <c r="BK23" s="609"/>
      <c r="BL23" s="609"/>
      <c r="BM23" s="609"/>
      <c r="BN23" s="610"/>
      <c r="BO23" s="646">
        <v>6.5</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6563183</v>
      </c>
      <c r="CS24" s="661"/>
      <c r="CT24" s="661"/>
      <c r="CU24" s="661"/>
      <c r="CV24" s="661"/>
      <c r="CW24" s="661"/>
      <c r="CX24" s="661"/>
      <c r="CY24" s="689"/>
      <c r="CZ24" s="690">
        <v>45.8</v>
      </c>
      <c r="DA24" s="672"/>
      <c r="DB24" s="672"/>
      <c r="DC24" s="692"/>
      <c r="DD24" s="688">
        <v>4502037</v>
      </c>
      <c r="DE24" s="661"/>
      <c r="DF24" s="661"/>
      <c r="DG24" s="661"/>
      <c r="DH24" s="661"/>
      <c r="DI24" s="661"/>
      <c r="DJ24" s="661"/>
      <c r="DK24" s="689"/>
      <c r="DL24" s="688">
        <v>4135879</v>
      </c>
      <c r="DM24" s="661"/>
      <c r="DN24" s="661"/>
      <c r="DO24" s="661"/>
      <c r="DP24" s="661"/>
      <c r="DQ24" s="661"/>
      <c r="DR24" s="661"/>
      <c r="DS24" s="661"/>
      <c r="DT24" s="661"/>
      <c r="DU24" s="661"/>
      <c r="DV24" s="689"/>
      <c r="DW24" s="690">
        <v>48.5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9108218</v>
      </c>
      <c r="S25" s="609"/>
      <c r="T25" s="609"/>
      <c r="U25" s="609"/>
      <c r="V25" s="609"/>
      <c r="W25" s="609"/>
      <c r="X25" s="609"/>
      <c r="Y25" s="610"/>
      <c r="Z25" s="646">
        <v>61.4</v>
      </c>
      <c r="AA25" s="646"/>
      <c r="AB25" s="646"/>
      <c r="AC25" s="646"/>
      <c r="AD25" s="647">
        <v>8418491</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2134831</v>
      </c>
      <c r="CS25" s="621"/>
      <c r="CT25" s="621"/>
      <c r="CU25" s="621"/>
      <c r="CV25" s="621"/>
      <c r="CW25" s="621"/>
      <c r="CX25" s="621"/>
      <c r="CY25" s="622"/>
      <c r="CZ25" s="611">
        <v>14.9</v>
      </c>
      <c r="DA25" s="623"/>
      <c r="DB25" s="623"/>
      <c r="DC25" s="624"/>
      <c r="DD25" s="614">
        <v>1970884</v>
      </c>
      <c r="DE25" s="621"/>
      <c r="DF25" s="621"/>
      <c r="DG25" s="621"/>
      <c r="DH25" s="621"/>
      <c r="DI25" s="621"/>
      <c r="DJ25" s="621"/>
      <c r="DK25" s="622"/>
      <c r="DL25" s="614">
        <v>1959345</v>
      </c>
      <c r="DM25" s="621"/>
      <c r="DN25" s="621"/>
      <c r="DO25" s="621"/>
      <c r="DP25" s="621"/>
      <c r="DQ25" s="621"/>
      <c r="DR25" s="621"/>
      <c r="DS25" s="621"/>
      <c r="DT25" s="621"/>
      <c r="DU25" s="621"/>
      <c r="DV25" s="622"/>
      <c r="DW25" s="611">
        <v>23</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3176</v>
      </c>
      <c r="S26" s="609"/>
      <c r="T26" s="609"/>
      <c r="U26" s="609"/>
      <c r="V26" s="609"/>
      <c r="W26" s="609"/>
      <c r="X26" s="609"/>
      <c r="Y26" s="610"/>
      <c r="Z26" s="646">
        <v>0</v>
      </c>
      <c r="AA26" s="646"/>
      <c r="AB26" s="646"/>
      <c r="AC26" s="646"/>
      <c r="AD26" s="647">
        <v>3176</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1245744</v>
      </c>
      <c r="CS26" s="609"/>
      <c r="CT26" s="609"/>
      <c r="CU26" s="609"/>
      <c r="CV26" s="609"/>
      <c r="CW26" s="609"/>
      <c r="CX26" s="609"/>
      <c r="CY26" s="610"/>
      <c r="CZ26" s="611">
        <v>8.6999999999999993</v>
      </c>
      <c r="DA26" s="623"/>
      <c r="DB26" s="623"/>
      <c r="DC26" s="624"/>
      <c r="DD26" s="614">
        <v>1245744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46983</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4199375</v>
      </c>
      <c r="BH27" s="609"/>
      <c r="BI27" s="609"/>
      <c r="BJ27" s="609"/>
      <c r="BK27" s="609"/>
      <c r="BL27" s="609"/>
      <c r="BM27" s="609"/>
      <c r="BN27" s="610"/>
      <c r="BO27" s="646">
        <v>100</v>
      </c>
      <c r="BP27" s="646"/>
      <c r="BQ27" s="646"/>
      <c r="BR27" s="646"/>
      <c r="BS27" s="647">
        <v>21899</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3140515</v>
      </c>
      <c r="CS27" s="621"/>
      <c r="CT27" s="621"/>
      <c r="CU27" s="621"/>
      <c r="CV27" s="621"/>
      <c r="CW27" s="621"/>
      <c r="CX27" s="621"/>
      <c r="CY27" s="622"/>
      <c r="CZ27" s="611">
        <v>21.9</v>
      </c>
      <c r="DA27" s="623"/>
      <c r="DB27" s="623"/>
      <c r="DC27" s="624"/>
      <c r="DD27" s="614">
        <v>1257557</v>
      </c>
      <c r="DE27" s="621"/>
      <c r="DF27" s="621"/>
      <c r="DG27" s="621"/>
      <c r="DH27" s="621"/>
      <c r="DI27" s="621"/>
      <c r="DJ27" s="621"/>
      <c r="DK27" s="622"/>
      <c r="DL27" s="614">
        <v>902938</v>
      </c>
      <c r="DM27" s="621"/>
      <c r="DN27" s="621"/>
      <c r="DO27" s="621"/>
      <c r="DP27" s="621"/>
      <c r="DQ27" s="621"/>
      <c r="DR27" s="621"/>
      <c r="DS27" s="621"/>
      <c r="DT27" s="621"/>
      <c r="DU27" s="621"/>
      <c r="DV27" s="622"/>
      <c r="DW27" s="611">
        <v>10.6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215702</v>
      </c>
      <c r="S28" s="609"/>
      <c r="T28" s="609"/>
      <c r="U28" s="609"/>
      <c r="V28" s="609"/>
      <c r="W28" s="609"/>
      <c r="X28" s="609"/>
      <c r="Y28" s="610"/>
      <c r="Z28" s="646">
        <v>1.5</v>
      </c>
      <c r="AA28" s="646"/>
      <c r="AB28" s="646"/>
      <c r="AC28" s="646"/>
      <c r="AD28" s="647">
        <v>41645</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1287837</v>
      </c>
      <c r="CS28" s="609"/>
      <c r="CT28" s="609"/>
      <c r="CU28" s="609"/>
      <c r="CV28" s="609"/>
      <c r="CW28" s="609"/>
      <c r="CX28" s="609"/>
      <c r="CY28" s="610"/>
      <c r="CZ28" s="611">
        <v>9</v>
      </c>
      <c r="DA28" s="623"/>
      <c r="DB28" s="623"/>
      <c r="DC28" s="624"/>
      <c r="DD28" s="614">
        <v>1273596</v>
      </c>
      <c r="DE28" s="609"/>
      <c r="DF28" s="609"/>
      <c r="DG28" s="609"/>
      <c r="DH28" s="609"/>
      <c r="DI28" s="609"/>
      <c r="DJ28" s="609"/>
      <c r="DK28" s="610"/>
      <c r="DL28" s="614">
        <v>1273596</v>
      </c>
      <c r="DM28" s="609"/>
      <c r="DN28" s="609"/>
      <c r="DO28" s="609"/>
      <c r="DP28" s="609"/>
      <c r="DQ28" s="609"/>
      <c r="DR28" s="609"/>
      <c r="DS28" s="609"/>
      <c r="DT28" s="609"/>
      <c r="DU28" s="609"/>
      <c r="DV28" s="610"/>
      <c r="DW28" s="611">
        <v>14.9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87492</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1287837</v>
      </c>
      <c r="CS29" s="621"/>
      <c r="CT29" s="621"/>
      <c r="CU29" s="621"/>
      <c r="CV29" s="621"/>
      <c r="CW29" s="621"/>
      <c r="CX29" s="621"/>
      <c r="CY29" s="622"/>
      <c r="CZ29" s="611">
        <v>9</v>
      </c>
      <c r="DA29" s="623"/>
      <c r="DB29" s="623"/>
      <c r="DC29" s="624"/>
      <c r="DD29" s="614">
        <v>1273596</v>
      </c>
      <c r="DE29" s="621"/>
      <c r="DF29" s="621"/>
      <c r="DG29" s="621"/>
      <c r="DH29" s="621"/>
      <c r="DI29" s="621"/>
      <c r="DJ29" s="621"/>
      <c r="DK29" s="622"/>
      <c r="DL29" s="614">
        <v>1273596</v>
      </c>
      <c r="DM29" s="621"/>
      <c r="DN29" s="621"/>
      <c r="DO29" s="621"/>
      <c r="DP29" s="621"/>
      <c r="DQ29" s="621"/>
      <c r="DR29" s="621"/>
      <c r="DS29" s="621"/>
      <c r="DT29" s="621"/>
      <c r="DU29" s="621"/>
      <c r="DV29" s="622"/>
      <c r="DW29" s="611">
        <v>14.9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2218211</v>
      </c>
      <c r="S30" s="609"/>
      <c r="T30" s="609"/>
      <c r="U30" s="609"/>
      <c r="V30" s="609"/>
      <c r="W30" s="609"/>
      <c r="X30" s="609"/>
      <c r="Y30" s="610"/>
      <c r="Z30" s="646">
        <v>15</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1244491</v>
      </c>
      <c r="CS30" s="609"/>
      <c r="CT30" s="609"/>
      <c r="CU30" s="609"/>
      <c r="CV30" s="609"/>
      <c r="CW30" s="609"/>
      <c r="CX30" s="609"/>
      <c r="CY30" s="610"/>
      <c r="CZ30" s="611">
        <v>8.6999999999999993</v>
      </c>
      <c r="DA30" s="623"/>
      <c r="DB30" s="623"/>
      <c r="DC30" s="624"/>
      <c r="DD30" s="614">
        <v>1230250</v>
      </c>
      <c r="DE30" s="609"/>
      <c r="DF30" s="609"/>
      <c r="DG30" s="609"/>
      <c r="DH30" s="609"/>
      <c r="DI30" s="609"/>
      <c r="DJ30" s="609"/>
      <c r="DK30" s="610"/>
      <c r="DL30" s="614">
        <v>1230250</v>
      </c>
      <c r="DM30" s="609"/>
      <c r="DN30" s="609"/>
      <c r="DO30" s="609"/>
      <c r="DP30" s="609"/>
      <c r="DQ30" s="609"/>
      <c r="DR30" s="609"/>
      <c r="DS30" s="609"/>
      <c r="DT30" s="609"/>
      <c r="DU30" s="609"/>
      <c r="DV30" s="610"/>
      <c r="DW30" s="611">
        <v>14.4</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3" t="s">
        <v>177</v>
      </c>
      <c r="AY31" s="664"/>
      <c r="AZ31" s="664"/>
      <c r="BA31" s="664"/>
      <c r="BB31" s="664"/>
      <c r="BC31" s="664"/>
      <c r="BD31" s="664"/>
      <c r="BE31" s="664"/>
      <c r="BF31" s="665"/>
      <c r="BG31" s="670">
        <v>99.3</v>
      </c>
      <c r="BH31" s="671"/>
      <c r="BI31" s="671"/>
      <c r="BJ31" s="671"/>
      <c r="BK31" s="671"/>
      <c r="BL31" s="671"/>
      <c r="BM31" s="672">
        <v>97.6</v>
      </c>
      <c r="BN31" s="671"/>
      <c r="BO31" s="671"/>
      <c r="BP31" s="671"/>
      <c r="BQ31" s="673"/>
      <c r="BR31" s="670">
        <v>99.3</v>
      </c>
      <c r="BS31" s="671"/>
      <c r="BT31" s="671"/>
      <c r="BU31" s="671"/>
      <c r="BV31" s="671"/>
      <c r="BW31" s="671"/>
      <c r="BX31" s="672">
        <v>97.6</v>
      </c>
      <c r="BY31" s="671"/>
      <c r="BZ31" s="671"/>
      <c r="CA31" s="671"/>
      <c r="CB31" s="673"/>
      <c r="CD31" s="629"/>
      <c r="CE31" s="630"/>
      <c r="CF31" s="605" t="s">
        <v>300</v>
      </c>
      <c r="CG31" s="606"/>
      <c r="CH31" s="606"/>
      <c r="CI31" s="606"/>
      <c r="CJ31" s="606"/>
      <c r="CK31" s="606"/>
      <c r="CL31" s="606"/>
      <c r="CM31" s="606"/>
      <c r="CN31" s="606"/>
      <c r="CO31" s="606"/>
      <c r="CP31" s="606"/>
      <c r="CQ31" s="607"/>
      <c r="CR31" s="608">
        <v>43346</v>
      </c>
      <c r="CS31" s="621"/>
      <c r="CT31" s="621"/>
      <c r="CU31" s="621"/>
      <c r="CV31" s="621"/>
      <c r="CW31" s="621"/>
      <c r="CX31" s="621"/>
      <c r="CY31" s="622"/>
      <c r="CZ31" s="611">
        <v>0.3</v>
      </c>
      <c r="DA31" s="623"/>
      <c r="DB31" s="623"/>
      <c r="DC31" s="624"/>
      <c r="DD31" s="614">
        <v>43346</v>
      </c>
      <c r="DE31" s="621"/>
      <c r="DF31" s="621"/>
      <c r="DG31" s="621"/>
      <c r="DH31" s="621"/>
      <c r="DI31" s="621"/>
      <c r="DJ31" s="621"/>
      <c r="DK31" s="622"/>
      <c r="DL31" s="614">
        <v>43346</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903998</v>
      </c>
      <c r="S32" s="609"/>
      <c r="T32" s="609"/>
      <c r="U32" s="609"/>
      <c r="V32" s="609"/>
      <c r="W32" s="609"/>
      <c r="X32" s="609"/>
      <c r="Y32" s="610"/>
      <c r="Z32" s="646">
        <v>6.1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99.3</v>
      </c>
      <c r="BH32" s="621"/>
      <c r="BI32" s="621"/>
      <c r="BJ32" s="621"/>
      <c r="BK32" s="621"/>
      <c r="BL32" s="621"/>
      <c r="BM32" s="612">
        <v>96.9</v>
      </c>
      <c r="BN32" s="621"/>
      <c r="BO32" s="621"/>
      <c r="BP32" s="621"/>
      <c r="BQ32" s="644"/>
      <c r="BR32" s="679">
        <v>99.1</v>
      </c>
      <c r="BS32" s="621"/>
      <c r="BT32" s="621"/>
      <c r="BU32" s="621"/>
      <c r="BV32" s="621"/>
      <c r="BW32" s="621"/>
      <c r="BX32" s="612">
        <v>96.8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45123</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99.3</v>
      </c>
      <c r="BH33" s="593"/>
      <c r="BI33" s="593"/>
      <c r="BJ33" s="593"/>
      <c r="BK33" s="593"/>
      <c r="BL33" s="593"/>
      <c r="BM33" s="639">
        <v>97.9</v>
      </c>
      <c r="BN33" s="593"/>
      <c r="BO33" s="593"/>
      <c r="BP33" s="593"/>
      <c r="BQ33" s="656"/>
      <c r="BR33" s="669">
        <v>99.3</v>
      </c>
      <c r="BS33" s="593"/>
      <c r="BT33" s="593"/>
      <c r="BU33" s="593"/>
      <c r="BV33" s="593"/>
      <c r="BW33" s="593"/>
      <c r="BX33" s="639">
        <v>98</v>
      </c>
      <c r="BY33" s="593"/>
      <c r="BZ33" s="593"/>
      <c r="CA33" s="593"/>
      <c r="CB33" s="656"/>
      <c r="CD33" s="605" t="s">
        <v>307</v>
      </c>
      <c r="CE33" s="606"/>
      <c r="CF33" s="606"/>
      <c r="CG33" s="606"/>
      <c r="CH33" s="606"/>
      <c r="CI33" s="606"/>
      <c r="CJ33" s="606"/>
      <c r="CK33" s="606"/>
      <c r="CL33" s="606"/>
      <c r="CM33" s="606"/>
      <c r="CN33" s="606"/>
      <c r="CO33" s="606"/>
      <c r="CP33" s="606"/>
      <c r="CQ33" s="607"/>
      <c r="CR33" s="608">
        <v>6688772</v>
      </c>
      <c r="CS33" s="621"/>
      <c r="CT33" s="621"/>
      <c r="CU33" s="621"/>
      <c r="CV33" s="621"/>
      <c r="CW33" s="621"/>
      <c r="CX33" s="621"/>
      <c r="CY33" s="622"/>
      <c r="CZ33" s="611">
        <v>46.6</v>
      </c>
      <c r="DA33" s="623"/>
      <c r="DB33" s="623"/>
      <c r="DC33" s="624"/>
      <c r="DD33" s="614">
        <v>5652300</v>
      </c>
      <c r="DE33" s="621"/>
      <c r="DF33" s="621"/>
      <c r="DG33" s="621"/>
      <c r="DH33" s="621"/>
      <c r="DI33" s="621"/>
      <c r="DJ33" s="621"/>
      <c r="DK33" s="622"/>
      <c r="DL33" s="614">
        <v>4300827</v>
      </c>
      <c r="DM33" s="621"/>
      <c r="DN33" s="621"/>
      <c r="DO33" s="621"/>
      <c r="DP33" s="621"/>
      <c r="DQ33" s="621"/>
      <c r="DR33" s="621"/>
      <c r="DS33" s="621"/>
      <c r="DT33" s="621"/>
      <c r="DU33" s="621"/>
      <c r="DV33" s="622"/>
      <c r="DW33" s="611">
        <v>50.4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97361</v>
      </c>
      <c r="S34" s="609"/>
      <c r="T34" s="609"/>
      <c r="U34" s="609"/>
      <c r="V34" s="609"/>
      <c r="W34" s="609"/>
      <c r="X34" s="609"/>
      <c r="Y34" s="610"/>
      <c r="Z34" s="646">
        <v>0.7</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1923929</v>
      </c>
      <c r="CS34" s="609"/>
      <c r="CT34" s="609"/>
      <c r="CU34" s="609"/>
      <c r="CV34" s="609"/>
      <c r="CW34" s="609"/>
      <c r="CX34" s="609"/>
      <c r="CY34" s="610"/>
      <c r="CZ34" s="611">
        <v>13.4</v>
      </c>
      <c r="DA34" s="623"/>
      <c r="DB34" s="623"/>
      <c r="DC34" s="624"/>
      <c r="DD34" s="614">
        <v>1504942</v>
      </c>
      <c r="DE34" s="609"/>
      <c r="DF34" s="609"/>
      <c r="DG34" s="609"/>
      <c r="DH34" s="609"/>
      <c r="DI34" s="609"/>
      <c r="DJ34" s="609"/>
      <c r="DK34" s="610"/>
      <c r="DL34" s="614">
        <v>1270394</v>
      </c>
      <c r="DM34" s="609"/>
      <c r="DN34" s="609"/>
      <c r="DO34" s="609"/>
      <c r="DP34" s="609"/>
      <c r="DQ34" s="609"/>
      <c r="DR34" s="609"/>
      <c r="DS34" s="609"/>
      <c r="DT34" s="609"/>
      <c r="DU34" s="609"/>
      <c r="DV34" s="610"/>
      <c r="DW34" s="611">
        <v>14.9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827928</v>
      </c>
      <c r="S35" s="609"/>
      <c r="T35" s="609"/>
      <c r="U35" s="609"/>
      <c r="V35" s="609"/>
      <c r="W35" s="609"/>
      <c r="X35" s="609"/>
      <c r="Y35" s="610"/>
      <c r="Z35" s="646">
        <v>5.6</v>
      </c>
      <c r="AA35" s="646"/>
      <c r="AB35" s="646"/>
      <c r="AC35" s="646"/>
      <c r="AD35" s="647" t="s">
        <v>122</v>
      </c>
      <c r="AE35" s="647"/>
      <c r="AF35" s="647"/>
      <c r="AG35" s="647"/>
      <c r="AH35" s="647"/>
      <c r="AI35" s="647"/>
      <c r="AJ35" s="647"/>
      <c r="AK35" s="647"/>
      <c r="AL35" s="611" t="s">
        <v>122</v>
      </c>
      <c r="AM35" s="612"/>
      <c r="AN35" s="612"/>
      <c r="AO35" s="648"/>
      <c r="AP35" s="21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101040</v>
      </c>
      <c r="CS35" s="621"/>
      <c r="CT35" s="621"/>
      <c r="CU35" s="621"/>
      <c r="CV35" s="621"/>
      <c r="CW35" s="621"/>
      <c r="CX35" s="621"/>
      <c r="CY35" s="622"/>
      <c r="CZ35" s="611">
        <v>0.7</v>
      </c>
      <c r="DA35" s="623"/>
      <c r="DB35" s="623"/>
      <c r="DC35" s="624"/>
      <c r="DD35" s="614">
        <v>87540</v>
      </c>
      <c r="DE35" s="621"/>
      <c r="DF35" s="621"/>
      <c r="DG35" s="621"/>
      <c r="DH35" s="621"/>
      <c r="DI35" s="621"/>
      <c r="DJ35" s="621"/>
      <c r="DK35" s="622"/>
      <c r="DL35" s="614">
        <v>86461</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565271</v>
      </c>
      <c r="S36" s="609"/>
      <c r="T36" s="609"/>
      <c r="U36" s="609"/>
      <c r="V36" s="609"/>
      <c r="W36" s="609"/>
      <c r="X36" s="609"/>
      <c r="Y36" s="610"/>
      <c r="Z36" s="646">
        <v>3.8</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0">
        <v>2847509</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23009</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2736293</v>
      </c>
      <c r="CS36" s="609"/>
      <c r="CT36" s="609"/>
      <c r="CU36" s="609"/>
      <c r="CV36" s="609"/>
      <c r="CW36" s="609"/>
      <c r="CX36" s="609"/>
      <c r="CY36" s="610"/>
      <c r="CZ36" s="611">
        <v>19.100000000000001</v>
      </c>
      <c r="DA36" s="623"/>
      <c r="DB36" s="623"/>
      <c r="DC36" s="624"/>
      <c r="DD36" s="614">
        <v>2498661</v>
      </c>
      <c r="DE36" s="609"/>
      <c r="DF36" s="609"/>
      <c r="DG36" s="609"/>
      <c r="DH36" s="609"/>
      <c r="DI36" s="609"/>
      <c r="DJ36" s="609"/>
      <c r="DK36" s="610"/>
      <c r="DL36" s="614">
        <v>1903600</v>
      </c>
      <c r="DM36" s="609"/>
      <c r="DN36" s="609"/>
      <c r="DO36" s="609"/>
      <c r="DP36" s="609"/>
      <c r="DQ36" s="609"/>
      <c r="DR36" s="609"/>
      <c r="DS36" s="609"/>
      <c r="DT36" s="609"/>
      <c r="DU36" s="609"/>
      <c r="DV36" s="610"/>
      <c r="DW36" s="611">
        <v>22.3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218839</v>
      </c>
      <c r="S37" s="609"/>
      <c r="T37" s="609"/>
      <c r="U37" s="609"/>
      <c r="V37" s="609"/>
      <c r="W37" s="609"/>
      <c r="X37" s="609"/>
      <c r="Y37" s="610"/>
      <c r="Z37" s="646">
        <v>1.5</v>
      </c>
      <c r="AA37" s="646"/>
      <c r="AB37" s="646"/>
      <c r="AC37" s="646"/>
      <c r="AD37" s="647" t="s">
        <v>122</v>
      </c>
      <c r="AE37" s="647"/>
      <c r="AF37" s="647"/>
      <c r="AG37" s="647"/>
      <c r="AH37" s="647"/>
      <c r="AI37" s="647"/>
      <c r="AJ37" s="647"/>
      <c r="AK37" s="647"/>
      <c r="AL37" s="611" t="s">
        <v>122</v>
      </c>
      <c r="AM37" s="612"/>
      <c r="AN37" s="612"/>
      <c r="AO37" s="648"/>
      <c r="AQ37" s="641" t="s">
        <v>319</v>
      </c>
      <c r="AR37" s="642"/>
      <c r="AS37" s="642"/>
      <c r="AT37" s="642"/>
      <c r="AU37" s="642"/>
      <c r="AV37" s="642"/>
      <c r="AW37" s="642"/>
      <c r="AX37" s="642"/>
      <c r="AY37" s="643"/>
      <c r="AZ37" s="608">
        <v>1322575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-53017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395945</v>
      </c>
      <c r="CS37" s="621"/>
      <c r="CT37" s="621"/>
      <c r="CU37" s="621"/>
      <c r="CV37" s="621"/>
      <c r="CW37" s="621"/>
      <c r="CX37" s="621"/>
      <c r="CY37" s="622"/>
      <c r="CZ37" s="611">
        <v>2.8</v>
      </c>
      <c r="DA37" s="623"/>
      <c r="DB37" s="623"/>
      <c r="DC37" s="624"/>
      <c r="DD37" s="614">
        <v>395945</v>
      </c>
      <c r="DE37" s="621"/>
      <c r="DF37" s="621"/>
      <c r="DG37" s="621"/>
      <c r="DH37" s="621"/>
      <c r="DI37" s="621"/>
      <c r="DJ37" s="621"/>
      <c r="DK37" s="622"/>
      <c r="DL37" s="614">
        <v>395945</v>
      </c>
      <c r="DM37" s="621"/>
      <c r="DN37" s="621"/>
      <c r="DO37" s="621"/>
      <c r="DP37" s="621"/>
      <c r="DQ37" s="621"/>
      <c r="DR37" s="621"/>
      <c r="DS37" s="621"/>
      <c r="DT37" s="621"/>
      <c r="DU37" s="621"/>
      <c r="DV37" s="622"/>
      <c r="DW37" s="611">
        <v>4.5999999999999996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484389</v>
      </c>
      <c r="S38" s="609"/>
      <c r="T38" s="609"/>
      <c r="U38" s="609"/>
      <c r="V38" s="609"/>
      <c r="W38" s="609"/>
      <c r="X38" s="609"/>
      <c r="Y38" s="610"/>
      <c r="Z38" s="646">
        <v>3.3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122560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3605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1385748</v>
      </c>
      <c r="CS38" s="609"/>
      <c r="CT38" s="609"/>
      <c r="CU38" s="609"/>
      <c r="CV38" s="609"/>
      <c r="CW38" s="609"/>
      <c r="CX38" s="609"/>
      <c r="CY38" s="610"/>
      <c r="CZ38" s="611">
        <v>9.6999999999999993</v>
      </c>
      <c r="DA38" s="623"/>
      <c r="DB38" s="623"/>
      <c r="DC38" s="624"/>
      <c r="DD38" s="614">
        <v>1134013</v>
      </c>
      <c r="DE38" s="609"/>
      <c r="DF38" s="609"/>
      <c r="DG38" s="609"/>
      <c r="DH38" s="609"/>
      <c r="DI38" s="609"/>
      <c r="DJ38" s="609"/>
      <c r="DK38" s="610"/>
      <c r="DL38" s="614">
        <v>1040372</v>
      </c>
      <c r="DM38" s="609"/>
      <c r="DN38" s="609"/>
      <c r="DO38" s="609"/>
      <c r="DP38" s="609"/>
      <c r="DQ38" s="609"/>
      <c r="DR38" s="609"/>
      <c r="DS38" s="609"/>
      <c r="DT38" s="609"/>
      <c r="DU38" s="609"/>
      <c r="DV38" s="610"/>
      <c r="DW38" s="611">
        <v>12.2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16626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5300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529867</v>
      </c>
      <c r="CS39" s="621"/>
      <c r="CT39" s="621"/>
      <c r="CU39" s="621"/>
      <c r="CV39" s="621"/>
      <c r="CW39" s="621"/>
      <c r="CX39" s="621"/>
      <c r="CY39" s="622"/>
      <c r="CZ39" s="611">
        <v>3.7</v>
      </c>
      <c r="DA39" s="623"/>
      <c r="DB39" s="623"/>
      <c r="DC39" s="624"/>
      <c r="DD39" s="614">
        <v>420249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68289</v>
      </c>
      <c r="S40" s="609"/>
      <c r="T40" s="609"/>
      <c r="U40" s="609"/>
      <c r="V40" s="609"/>
      <c r="W40" s="609"/>
      <c r="X40" s="609"/>
      <c r="Y40" s="610"/>
      <c r="Z40" s="646">
        <v>0.5</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11895</v>
      </c>
      <c r="CS40" s="609"/>
      <c r="CT40" s="609"/>
      <c r="CU40" s="609"/>
      <c r="CV40" s="609"/>
      <c r="CW40" s="609"/>
      <c r="CX40" s="609"/>
      <c r="CY40" s="610"/>
      <c r="CZ40" s="611">
        <v>0.1</v>
      </c>
      <c r="DA40" s="623"/>
      <c r="DB40" s="623"/>
      <c r="DC40" s="624"/>
      <c r="DD40" s="614">
        <v>6895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14822691</v>
      </c>
      <c r="S41" s="633"/>
      <c r="T41" s="633"/>
      <c r="U41" s="633"/>
      <c r="V41" s="633"/>
      <c r="W41" s="633"/>
      <c r="X41" s="633"/>
      <c r="Y41" s="636"/>
      <c r="Z41" s="637">
        <v>100</v>
      </c>
      <c r="AA41" s="637"/>
      <c r="AB41" s="637"/>
      <c r="AC41" s="637"/>
      <c r="AD41" s="638">
        <v>8463312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285790</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1099958</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430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1091814</v>
      </c>
      <c r="CS42" s="621"/>
      <c r="CT42" s="621"/>
      <c r="CU42" s="621"/>
      <c r="CV42" s="621"/>
      <c r="CW42" s="621"/>
      <c r="CX42" s="621"/>
      <c r="CY42" s="622"/>
      <c r="CZ42" s="611">
        <v>7.6</v>
      </c>
      <c r="DA42" s="623"/>
      <c r="DB42" s="623"/>
      <c r="DC42" s="624"/>
      <c r="DD42" s="614">
        <v>432041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34557</v>
      </c>
      <c r="CS43" s="621"/>
      <c r="CT43" s="621"/>
      <c r="CU43" s="621"/>
      <c r="CV43" s="621"/>
      <c r="CW43" s="621"/>
      <c r="CX43" s="621"/>
      <c r="CY43" s="622"/>
      <c r="CZ43" s="611">
        <v>0.2</v>
      </c>
      <c r="DA43" s="623"/>
      <c r="DB43" s="623"/>
      <c r="DC43" s="624"/>
      <c r="DD43" s="614">
        <v>34557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1091814</v>
      </c>
      <c r="CS44" s="609"/>
      <c r="CT44" s="609"/>
      <c r="CU44" s="609"/>
      <c r="CV44" s="609"/>
      <c r="CW44" s="609"/>
      <c r="CX44" s="609"/>
      <c r="CY44" s="610"/>
      <c r="CZ44" s="611">
        <v>7.6</v>
      </c>
      <c r="DA44" s="612"/>
      <c r="DB44" s="612"/>
      <c r="DC44" s="613"/>
      <c r="DD44" s="614">
        <v>432041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367744</v>
      </c>
      <c r="CS45" s="621"/>
      <c r="CT45" s="621"/>
      <c r="CU45" s="621"/>
      <c r="CV45" s="621"/>
      <c r="CW45" s="621"/>
      <c r="CX45" s="621"/>
      <c r="CY45" s="622"/>
      <c r="CZ45" s="611">
        <v>2.6</v>
      </c>
      <c r="DA45" s="623"/>
      <c r="DB45" s="623"/>
      <c r="DC45" s="624"/>
      <c r="DD45" s="614">
        <v>86228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686701</v>
      </c>
      <c r="CS46" s="609"/>
      <c r="CT46" s="609"/>
      <c r="CU46" s="609"/>
      <c r="CV46" s="609"/>
      <c r="CW46" s="609"/>
      <c r="CX46" s="609"/>
      <c r="CY46" s="610"/>
      <c r="CZ46" s="611">
        <v>4.8</v>
      </c>
      <c r="DA46" s="612"/>
      <c r="DB46" s="612"/>
      <c r="DC46" s="613"/>
      <c r="DD46" s="614">
        <v>344244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14343769</v>
      </c>
      <c r="CS49" s="593"/>
      <c r="CT49" s="593"/>
      <c r="CU49" s="593"/>
      <c r="CV49" s="593"/>
      <c r="CW49" s="593"/>
      <c r="CX49" s="593"/>
      <c r="CY49" s="594"/>
      <c r="CZ49" s="595">
        <v>100</v>
      </c>
      <c r="DA49" s="596"/>
      <c r="DB49" s="596"/>
      <c r="DC49" s="597"/>
      <c r="DD49" s="598">
        <v>10586378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YqFNMW/K3eUiJiV+8mWJskGxtj0zUYdJgW5Dh3tx83wM7AhkIJxD5GFo7Ca8ZLCeWAWQ5o/bNUebF/OjrADfA==" saltValue="J85AVYOlNMCv2v9SPNgs5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374</v>
      </c>
      <c r="C7" s="1035"/>
      <c r="D7" s="1035"/>
      <c r="E7" s="1035"/>
      <c r="F7" s="1035"/>
      <c r="G7" s="1035"/>
      <c r="H7" s="1035"/>
      <c r="I7" s="1035"/>
      <c r="J7" s="1035"/>
      <c r="K7" s="1035"/>
      <c r="L7" s="1035"/>
      <c r="M7" s="1035"/>
      <c r="N7" s="1035"/>
      <c r="O7" s="1035"/>
      <c r="P7" s="1036"/>
      <c r="Q7" s="1089">
        <v>14701</v>
      </c>
      <c r="R7" s="1090"/>
      <c r="S7" s="1090"/>
      <c r="T7" s="1090"/>
      <c r="U7" s="1090"/>
      <c r="V7" s="1090">
        <v>14222</v>
      </c>
      <c r="W7" s="1090"/>
      <c r="X7" s="1090"/>
      <c r="Y7" s="1090"/>
      <c r="Z7" s="1090"/>
      <c r="AA7" s="1090">
        <v>479</v>
      </c>
      <c r="AB7" s="1090"/>
      <c r="AC7" s="1090"/>
      <c r="AD7" s="1090"/>
      <c r="AE7" s="1091"/>
      <c r="AF7" s="1092">
        <v>408</v>
      </c>
      <c r="AG7" s="1093"/>
      <c r="AH7" s="1093"/>
      <c r="AI7" s="1093"/>
      <c r="AJ7" s="1094"/>
      <c r="AK7" s="1095">
        <v>827928</v>
      </c>
      <c r="AL7" s="1096"/>
      <c r="AM7" s="1096"/>
      <c r="AN7" s="1096"/>
      <c r="AO7" s="1096"/>
      <c r="AP7" s="1096">
        <v>10387</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557</v>
      </c>
      <c r="BT7" s="1087"/>
      <c r="BU7" s="1087"/>
      <c r="BV7" s="1087"/>
      <c r="BW7" s="1087"/>
      <c r="BX7" s="1087"/>
      <c r="BY7" s="1087"/>
      <c r="BZ7" s="1087"/>
      <c r="CA7" s="1087"/>
      <c r="CB7" s="1087"/>
      <c r="CC7" s="1087"/>
      <c r="CD7" s="1087"/>
      <c r="CE7" s="1087"/>
      <c r="CF7" s="1087"/>
      <c r="CG7" s="1099"/>
      <c r="CH7" s="1083">
        <v>-4</v>
      </c>
      <c r="CI7" s="1084"/>
      <c r="CJ7" s="1084"/>
      <c r="CK7" s="1084"/>
      <c r="CL7" s="1085"/>
      <c r="CM7" s="1083">
        <v>70</v>
      </c>
      <c r="CN7" s="1084"/>
      <c r="CO7" s="1084"/>
      <c r="CP7" s="1084"/>
      <c r="CQ7" s="1085"/>
      <c r="CR7" s="1083">
        <v>6</v>
      </c>
      <c r="CS7" s="1084"/>
      <c r="CT7" s="1084"/>
      <c r="CU7" s="1084"/>
      <c r="CV7" s="1085"/>
      <c r="CW7" s="1083">
        <v>0</v>
      </c>
      <c r="CX7" s="1084"/>
      <c r="CY7" s="1084"/>
      <c r="CZ7" s="1084"/>
      <c r="DA7" s="1085"/>
      <c r="DB7" s="1083">
        <v>0</v>
      </c>
      <c r="DC7" s="1084"/>
      <c r="DD7" s="1084"/>
      <c r="DE7" s="1084"/>
      <c r="DF7" s="1085"/>
      <c r="DG7" s="1083">
        <v>0</v>
      </c>
      <c r="DH7" s="1084"/>
      <c r="DI7" s="1084"/>
      <c r="DJ7" s="1084"/>
      <c r="DK7" s="1085"/>
      <c r="DL7" s="1083">
        <v>0</v>
      </c>
      <c r="DM7" s="1084"/>
      <c r="DN7" s="1084"/>
      <c r="DO7" s="1084"/>
      <c r="DP7" s="1085"/>
      <c r="DQ7" s="1083">
        <v>0</v>
      </c>
      <c r="DR7" s="1084"/>
      <c r="DS7" s="1084"/>
      <c r="DT7" s="1084"/>
      <c r="DU7" s="1085"/>
      <c r="DV7" s="1086"/>
      <c r="DW7" s="1087"/>
      <c r="DX7" s="1087"/>
      <c r="DY7" s="1087"/>
      <c r="DZ7" s="1088"/>
      <c r="EA7" s="228"/>
    </row>
    <row r="8" spans="1:131" s="229" customFormat="1" ht="26.25" customHeight="1" x14ac:dyDescent="0.15">
      <c r="A8" s="232">
        <v>2</v>
      </c>
      <c r="B8" s="1017" t="s">
        <v>375</v>
      </c>
      <c r="C8" s="1018"/>
      <c r="D8" s="1018"/>
      <c r="E8" s="1018"/>
      <c r="F8" s="1018"/>
      <c r="G8" s="1018"/>
      <c r="H8" s="1018"/>
      <c r="I8" s="1018"/>
      <c r="J8" s="1018"/>
      <c r="K8" s="1018"/>
      <c r="L8" s="1018"/>
      <c r="M8" s="1018"/>
      <c r="N8" s="1018"/>
      <c r="O8" s="1018"/>
      <c r="P8" s="1019"/>
      <c r="Q8" s="1025">
        <v>273</v>
      </c>
      <c r="R8" s="1026"/>
      <c r="S8" s="1026"/>
      <c r="T8" s="1026"/>
      <c r="U8" s="1026"/>
      <c r="V8" s="1026">
        <v>273</v>
      </c>
      <c r="W8" s="1026"/>
      <c r="X8" s="1026"/>
      <c r="Y8" s="1026"/>
      <c r="Z8" s="1026"/>
      <c r="AA8" s="1026">
        <v>0</v>
      </c>
      <c r="AB8" s="1026"/>
      <c r="AC8" s="1026"/>
      <c r="AD8" s="1026"/>
      <c r="AE8" s="1027"/>
      <c r="AF8" s="1022" t="s">
        <v>122</v>
      </c>
      <c r="AG8" s="1023"/>
      <c r="AH8" s="1023"/>
      <c r="AI8" s="1023"/>
      <c r="AJ8" s="1024"/>
      <c r="AK8" s="1067">
        <v>138371</v>
      </c>
      <c r="AL8" s="1068"/>
      <c r="AM8" s="1068"/>
      <c r="AN8" s="1068"/>
      <c r="AO8" s="1068"/>
      <c r="AP8" s="1068">
        <v>103</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408</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389</v>
      </c>
      <c r="C28" s="1035"/>
      <c r="D28" s="1035"/>
      <c r="E28" s="1035"/>
      <c r="F28" s="1035"/>
      <c r="G28" s="1035"/>
      <c r="H28" s="1035"/>
      <c r="I28" s="1035"/>
      <c r="J28" s="1035"/>
      <c r="K28" s="1035"/>
      <c r="L28" s="1035"/>
      <c r="M28" s="1035"/>
      <c r="N28" s="1035"/>
      <c r="O28" s="1035"/>
      <c r="P28" s="1036"/>
      <c r="Q28" s="1037">
        <v>3160</v>
      </c>
      <c r="R28" s="1038"/>
      <c r="S28" s="1038"/>
      <c r="T28" s="1038"/>
      <c r="U28" s="1038"/>
      <c r="V28" s="1038">
        <v>3137</v>
      </c>
      <c r="W28" s="1038"/>
      <c r="X28" s="1038"/>
      <c r="Y28" s="1038"/>
      <c r="Z28" s="1038"/>
      <c r="AA28" s="1038">
        <v>23</v>
      </c>
      <c r="AB28" s="1038"/>
      <c r="AC28" s="1038"/>
      <c r="AD28" s="1038"/>
      <c r="AE28" s="1039"/>
      <c r="AF28" s="1040">
        <v>23</v>
      </c>
      <c r="AG28" s="1038"/>
      <c r="AH28" s="1038"/>
      <c r="AI28" s="1038"/>
      <c r="AJ28" s="1041"/>
      <c r="AK28" s="1029">
        <v>263597</v>
      </c>
      <c r="AL28" s="1030"/>
      <c r="AM28" s="1030"/>
      <c r="AN28" s="1030"/>
      <c r="AO28" s="1030"/>
      <c r="AP28" s="1030">
        <v>0</v>
      </c>
      <c r="AQ28" s="1030"/>
      <c r="AR28" s="1030"/>
      <c r="AS28" s="1030"/>
      <c r="AT28" s="1030"/>
      <c r="AU28" s="1030">
        <v>0</v>
      </c>
      <c r="AV28" s="1030"/>
      <c r="AW28" s="1030"/>
      <c r="AX28" s="1030"/>
      <c r="AY28" s="1030"/>
      <c r="AZ28" s="1031" t="s">
        <v>548</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390</v>
      </c>
      <c r="C29" s="1018"/>
      <c r="D29" s="1018"/>
      <c r="E29" s="1018"/>
      <c r="F29" s="1018"/>
      <c r="G29" s="1018"/>
      <c r="H29" s="1018"/>
      <c r="I29" s="1018"/>
      <c r="J29" s="1018"/>
      <c r="K29" s="1018"/>
      <c r="L29" s="1018"/>
      <c r="M29" s="1018"/>
      <c r="N29" s="1018"/>
      <c r="O29" s="1018"/>
      <c r="P29" s="1019"/>
      <c r="Q29" s="1025">
        <v>2915</v>
      </c>
      <c r="R29" s="1026"/>
      <c r="S29" s="1026"/>
      <c r="T29" s="1026"/>
      <c r="U29" s="1026"/>
      <c r="V29" s="1026">
        <v>2867</v>
      </c>
      <c r="W29" s="1026"/>
      <c r="X29" s="1026"/>
      <c r="Y29" s="1026"/>
      <c r="Z29" s="1026"/>
      <c r="AA29" s="1026">
        <v>48</v>
      </c>
      <c r="AB29" s="1026"/>
      <c r="AC29" s="1026"/>
      <c r="AD29" s="1026"/>
      <c r="AE29" s="1027"/>
      <c r="AF29" s="1022">
        <v>48</v>
      </c>
      <c r="AG29" s="1023"/>
      <c r="AH29" s="1023"/>
      <c r="AI29" s="1023"/>
      <c r="AJ29" s="1024"/>
      <c r="AK29" s="967">
        <v>443276</v>
      </c>
      <c r="AL29" s="958"/>
      <c r="AM29" s="958"/>
      <c r="AN29" s="958"/>
      <c r="AO29" s="958"/>
      <c r="AP29" s="958">
        <v>0</v>
      </c>
      <c r="AQ29" s="958"/>
      <c r="AR29" s="958"/>
      <c r="AS29" s="958"/>
      <c r="AT29" s="958"/>
      <c r="AU29" s="958">
        <v>0</v>
      </c>
      <c r="AV29" s="958"/>
      <c r="AW29" s="958"/>
      <c r="AX29" s="958"/>
      <c r="AY29" s="958"/>
      <c r="AZ29" s="1028" t="s">
        <v>548</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391</v>
      </c>
      <c r="C30" s="1018"/>
      <c r="D30" s="1018"/>
      <c r="E30" s="1018"/>
      <c r="F30" s="1018"/>
      <c r="G30" s="1018"/>
      <c r="H30" s="1018"/>
      <c r="I30" s="1018"/>
      <c r="J30" s="1018"/>
      <c r="K30" s="1018"/>
      <c r="L30" s="1018"/>
      <c r="M30" s="1018"/>
      <c r="N30" s="1018"/>
      <c r="O30" s="1018"/>
      <c r="P30" s="1019"/>
      <c r="Q30" s="1025">
        <v>552</v>
      </c>
      <c r="R30" s="1026"/>
      <c r="S30" s="1026"/>
      <c r="T30" s="1026"/>
      <c r="U30" s="1026"/>
      <c r="V30" s="1026">
        <v>541</v>
      </c>
      <c r="W30" s="1026"/>
      <c r="X30" s="1026"/>
      <c r="Y30" s="1026"/>
      <c r="Z30" s="1026"/>
      <c r="AA30" s="1026">
        <v>12</v>
      </c>
      <c r="AB30" s="1026"/>
      <c r="AC30" s="1026"/>
      <c r="AD30" s="1026"/>
      <c r="AE30" s="1027"/>
      <c r="AF30" s="1022">
        <v>12</v>
      </c>
      <c r="AG30" s="1023"/>
      <c r="AH30" s="1023"/>
      <c r="AI30" s="1023"/>
      <c r="AJ30" s="1024"/>
      <c r="AK30" s="967">
        <v>129792</v>
      </c>
      <c r="AL30" s="958"/>
      <c r="AM30" s="958"/>
      <c r="AN30" s="958"/>
      <c r="AO30" s="958"/>
      <c r="AP30" s="958">
        <v>0</v>
      </c>
      <c r="AQ30" s="958"/>
      <c r="AR30" s="958"/>
      <c r="AS30" s="958"/>
      <c r="AT30" s="958"/>
      <c r="AU30" s="958">
        <v>0</v>
      </c>
      <c r="AV30" s="958"/>
      <c r="AW30" s="958"/>
      <c r="AX30" s="958"/>
      <c r="AY30" s="958"/>
      <c r="AZ30" s="1028" t="s">
        <v>549</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392</v>
      </c>
      <c r="C31" s="1018"/>
      <c r="D31" s="1018"/>
      <c r="E31" s="1018"/>
      <c r="F31" s="1018"/>
      <c r="G31" s="1018"/>
      <c r="H31" s="1018"/>
      <c r="I31" s="1018"/>
      <c r="J31" s="1018"/>
      <c r="K31" s="1018"/>
      <c r="L31" s="1018"/>
      <c r="M31" s="1018"/>
      <c r="N31" s="1018"/>
      <c r="O31" s="1018"/>
      <c r="P31" s="1019"/>
      <c r="Q31" s="1025">
        <v>679</v>
      </c>
      <c r="R31" s="1026"/>
      <c r="S31" s="1026"/>
      <c r="T31" s="1026"/>
      <c r="U31" s="1026"/>
      <c r="V31" s="1026">
        <v>689</v>
      </c>
      <c r="W31" s="1026"/>
      <c r="X31" s="1026"/>
      <c r="Y31" s="1026"/>
      <c r="Z31" s="1026"/>
      <c r="AA31" s="1026">
        <v>10</v>
      </c>
      <c r="AB31" s="1026"/>
      <c r="AC31" s="1026"/>
      <c r="AD31" s="1026"/>
      <c r="AE31" s="1027"/>
      <c r="AF31" s="1022">
        <v>47</v>
      </c>
      <c r="AG31" s="1023"/>
      <c r="AH31" s="1023"/>
      <c r="AI31" s="1023"/>
      <c r="AJ31" s="1024"/>
      <c r="AK31" s="967">
        <v>116</v>
      </c>
      <c r="AL31" s="958"/>
      <c r="AM31" s="958"/>
      <c r="AN31" s="958"/>
      <c r="AO31" s="958"/>
      <c r="AP31" s="958">
        <v>45</v>
      </c>
      <c r="AQ31" s="958"/>
      <c r="AR31" s="958"/>
      <c r="AS31" s="958"/>
      <c r="AT31" s="958"/>
      <c r="AU31" s="958">
        <v>25</v>
      </c>
      <c r="AV31" s="958"/>
      <c r="AW31" s="958"/>
      <c r="AX31" s="958"/>
      <c r="AY31" s="958"/>
      <c r="AZ31" s="1028" t="s">
        <v>550</v>
      </c>
      <c r="BA31" s="1028"/>
      <c r="BB31" s="1028"/>
      <c r="BC31" s="1028"/>
      <c r="BD31" s="1028"/>
      <c r="BE31" s="959" t="s">
        <v>393</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394</v>
      </c>
      <c r="C32" s="1018"/>
      <c r="D32" s="1018"/>
      <c r="E32" s="1018"/>
      <c r="F32" s="1018"/>
      <c r="G32" s="1018"/>
      <c r="H32" s="1018"/>
      <c r="I32" s="1018"/>
      <c r="J32" s="1018"/>
      <c r="K32" s="1018"/>
      <c r="L32" s="1018"/>
      <c r="M32" s="1018"/>
      <c r="N32" s="1018"/>
      <c r="O32" s="1018"/>
      <c r="P32" s="1019"/>
      <c r="Q32" s="1025">
        <v>1722</v>
      </c>
      <c r="R32" s="1026"/>
      <c r="S32" s="1026"/>
      <c r="T32" s="1026"/>
      <c r="U32" s="1026"/>
      <c r="V32" s="1026">
        <v>1730</v>
      </c>
      <c r="W32" s="1026"/>
      <c r="X32" s="1026"/>
      <c r="Y32" s="1026"/>
      <c r="Z32" s="1026"/>
      <c r="AA32" s="1026">
        <v>-8</v>
      </c>
      <c r="AB32" s="1026"/>
      <c r="AC32" s="1026"/>
      <c r="AD32" s="1026"/>
      <c r="AE32" s="1027"/>
      <c r="AF32" s="1022">
        <v>357</v>
      </c>
      <c r="AG32" s="1023"/>
      <c r="AH32" s="1023"/>
      <c r="AI32" s="1023"/>
      <c r="AJ32" s="1024"/>
      <c r="AK32" s="967">
        <v>791</v>
      </c>
      <c r="AL32" s="958"/>
      <c r="AM32" s="958"/>
      <c r="AN32" s="958"/>
      <c r="AO32" s="958"/>
      <c r="AP32" s="958">
        <v>12915</v>
      </c>
      <c r="AQ32" s="958"/>
      <c r="AR32" s="958"/>
      <c r="AS32" s="958"/>
      <c r="AT32" s="958"/>
      <c r="AU32" s="958">
        <v>10952</v>
      </c>
      <c r="AV32" s="958"/>
      <c r="AW32" s="958"/>
      <c r="AX32" s="958"/>
      <c r="AY32" s="958"/>
      <c r="AZ32" s="1028" t="s">
        <v>551</v>
      </c>
      <c r="BA32" s="1028"/>
      <c r="BB32" s="1028"/>
      <c r="BC32" s="1028"/>
      <c r="BD32" s="1028"/>
      <c r="BE32" s="959" t="s">
        <v>393</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486</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552</v>
      </c>
      <c r="C68" s="973"/>
      <c r="D68" s="973"/>
      <c r="E68" s="973"/>
      <c r="F68" s="973"/>
      <c r="G68" s="973"/>
      <c r="H68" s="973"/>
      <c r="I68" s="973"/>
      <c r="J68" s="973"/>
      <c r="K68" s="973"/>
      <c r="L68" s="973"/>
      <c r="M68" s="973"/>
      <c r="N68" s="973"/>
      <c r="O68" s="973"/>
      <c r="P68" s="974"/>
      <c r="Q68" s="975">
        <v>0</v>
      </c>
      <c r="R68" s="969"/>
      <c r="S68" s="969"/>
      <c r="T68" s="969"/>
      <c r="U68" s="969"/>
      <c r="V68" s="969">
        <v>0</v>
      </c>
      <c r="W68" s="969"/>
      <c r="X68" s="969"/>
      <c r="Y68" s="969"/>
      <c r="Z68" s="969"/>
      <c r="AA68" s="969">
        <v>0</v>
      </c>
      <c r="AB68" s="969"/>
      <c r="AC68" s="969"/>
      <c r="AD68" s="969"/>
      <c r="AE68" s="969"/>
      <c r="AF68" s="969">
        <v>0</v>
      </c>
      <c r="AG68" s="969"/>
      <c r="AH68" s="969"/>
      <c r="AI68" s="969"/>
      <c r="AJ68" s="969"/>
      <c r="AK68" s="969">
        <v>0</v>
      </c>
      <c r="AL68" s="969"/>
      <c r="AM68" s="969"/>
      <c r="AN68" s="969"/>
      <c r="AO68" s="969"/>
      <c r="AP68" s="969">
        <v>111</v>
      </c>
      <c r="AQ68" s="969"/>
      <c r="AR68" s="969"/>
      <c r="AS68" s="969"/>
      <c r="AT68" s="969"/>
      <c r="AU68" s="969">
        <v>44</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553</v>
      </c>
      <c r="C69" s="962"/>
      <c r="D69" s="962"/>
      <c r="E69" s="962"/>
      <c r="F69" s="962"/>
      <c r="G69" s="962"/>
      <c r="H69" s="962"/>
      <c r="I69" s="962"/>
      <c r="J69" s="962"/>
      <c r="K69" s="962"/>
      <c r="L69" s="962"/>
      <c r="M69" s="962"/>
      <c r="N69" s="962"/>
      <c r="O69" s="962"/>
      <c r="P69" s="963"/>
      <c r="Q69" s="964">
        <v>1188</v>
      </c>
      <c r="R69" s="958"/>
      <c r="S69" s="958"/>
      <c r="T69" s="958"/>
      <c r="U69" s="958"/>
      <c r="V69" s="958">
        <v>1045</v>
      </c>
      <c r="W69" s="958"/>
      <c r="X69" s="958"/>
      <c r="Y69" s="958"/>
      <c r="Z69" s="958"/>
      <c r="AA69" s="958">
        <v>143</v>
      </c>
      <c r="AB69" s="958"/>
      <c r="AC69" s="958"/>
      <c r="AD69" s="958"/>
      <c r="AE69" s="958"/>
      <c r="AF69" s="958">
        <v>143</v>
      </c>
      <c r="AG69" s="958"/>
      <c r="AH69" s="958"/>
      <c r="AI69" s="958"/>
      <c r="AJ69" s="958"/>
      <c r="AK69" s="958">
        <v>9</v>
      </c>
      <c r="AL69" s="958"/>
      <c r="AM69" s="958"/>
      <c r="AN69" s="958"/>
      <c r="AO69" s="958"/>
      <c r="AP69" s="958">
        <v>1810</v>
      </c>
      <c r="AQ69" s="958"/>
      <c r="AR69" s="958"/>
      <c r="AS69" s="958"/>
      <c r="AT69" s="958"/>
      <c r="AU69" s="958">
        <v>0</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554</v>
      </c>
      <c r="C70" s="962"/>
      <c r="D70" s="962"/>
      <c r="E70" s="962"/>
      <c r="F70" s="962"/>
      <c r="G70" s="962"/>
      <c r="H70" s="962"/>
      <c r="I70" s="962"/>
      <c r="J70" s="962"/>
      <c r="K70" s="962"/>
      <c r="L70" s="962"/>
      <c r="M70" s="962"/>
      <c r="N70" s="962"/>
      <c r="O70" s="962"/>
      <c r="P70" s="963"/>
      <c r="Q70" s="964">
        <v>2815</v>
      </c>
      <c r="R70" s="958"/>
      <c r="S70" s="958"/>
      <c r="T70" s="958"/>
      <c r="U70" s="958"/>
      <c r="V70" s="958">
        <v>2737</v>
      </c>
      <c r="W70" s="958"/>
      <c r="X70" s="958"/>
      <c r="Y70" s="958"/>
      <c r="Z70" s="958"/>
      <c r="AA70" s="958">
        <v>78</v>
      </c>
      <c r="AB70" s="958"/>
      <c r="AC70" s="958"/>
      <c r="AD70" s="958"/>
      <c r="AE70" s="958"/>
      <c r="AF70" s="958">
        <v>78</v>
      </c>
      <c r="AG70" s="958"/>
      <c r="AH70" s="958"/>
      <c r="AI70" s="958"/>
      <c r="AJ70" s="958"/>
      <c r="AK70" s="958">
        <v>0</v>
      </c>
      <c r="AL70" s="958"/>
      <c r="AM70" s="958"/>
      <c r="AN70" s="958"/>
      <c r="AO70" s="958"/>
      <c r="AP70" s="958">
        <v>0</v>
      </c>
      <c r="AQ70" s="958"/>
      <c r="AR70" s="958"/>
      <c r="AS70" s="958"/>
      <c r="AT70" s="958"/>
      <c r="AU70" s="958">
        <v>0</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555</v>
      </c>
      <c r="C71" s="962"/>
      <c r="D71" s="962"/>
      <c r="E71" s="962"/>
      <c r="F71" s="962"/>
      <c r="G71" s="962"/>
      <c r="H71" s="962"/>
      <c r="I71" s="962"/>
      <c r="J71" s="962"/>
      <c r="K71" s="962"/>
      <c r="L71" s="962"/>
      <c r="M71" s="962"/>
      <c r="N71" s="962"/>
      <c r="O71" s="962"/>
      <c r="P71" s="963"/>
      <c r="Q71" s="964">
        <v>684</v>
      </c>
      <c r="R71" s="958"/>
      <c r="S71" s="958"/>
      <c r="T71" s="958"/>
      <c r="U71" s="958"/>
      <c r="V71" s="958">
        <v>181</v>
      </c>
      <c r="W71" s="958"/>
      <c r="X71" s="958"/>
      <c r="Y71" s="958"/>
      <c r="Z71" s="958"/>
      <c r="AA71" s="958">
        <v>503</v>
      </c>
      <c r="AB71" s="958"/>
      <c r="AC71" s="958"/>
      <c r="AD71" s="958"/>
      <c r="AE71" s="958"/>
      <c r="AF71" s="958">
        <v>503</v>
      </c>
      <c r="AG71" s="958"/>
      <c r="AH71" s="958"/>
      <c r="AI71" s="958"/>
      <c r="AJ71" s="958"/>
      <c r="AK71" s="958">
        <v>0</v>
      </c>
      <c r="AL71" s="958"/>
      <c r="AM71" s="958"/>
      <c r="AN71" s="958"/>
      <c r="AO71" s="958"/>
      <c r="AP71" s="958">
        <v>0</v>
      </c>
      <c r="AQ71" s="958"/>
      <c r="AR71" s="958"/>
      <c r="AS71" s="958"/>
      <c r="AT71" s="958"/>
      <c r="AU71" s="958">
        <v>0</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556</v>
      </c>
      <c r="C72" s="962"/>
      <c r="D72" s="962"/>
      <c r="E72" s="962"/>
      <c r="F72" s="962"/>
      <c r="G72" s="962"/>
      <c r="H72" s="962"/>
      <c r="I72" s="962"/>
      <c r="J72" s="962"/>
      <c r="K72" s="962"/>
      <c r="L72" s="962"/>
      <c r="M72" s="962"/>
      <c r="N72" s="962"/>
      <c r="O72" s="962"/>
      <c r="P72" s="963"/>
      <c r="Q72" s="964">
        <v>871279</v>
      </c>
      <c r="R72" s="958"/>
      <c r="S72" s="958"/>
      <c r="T72" s="958"/>
      <c r="U72" s="958"/>
      <c r="V72" s="958">
        <v>850651</v>
      </c>
      <c r="W72" s="958"/>
      <c r="X72" s="958"/>
      <c r="Y72" s="958"/>
      <c r="Z72" s="958"/>
      <c r="AA72" s="958">
        <v>20628</v>
      </c>
      <c r="AB72" s="958"/>
      <c r="AC72" s="958"/>
      <c r="AD72" s="958"/>
      <c r="AE72" s="958"/>
      <c r="AF72" s="958">
        <v>20628</v>
      </c>
      <c r="AG72" s="958"/>
      <c r="AH72" s="958"/>
      <c r="AI72" s="958"/>
      <c r="AJ72" s="958"/>
      <c r="AK72" s="958">
        <v>10502</v>
      </c>
      <c r="AL72" s="958"/>
      <c r="AM72" s="958"/>
      <c r="AN72" s="958"/>
      <c r="AO72" s="958"/>
      <c r="AP72" s="958">
        <v>0</v>
      </c>
      <c r="AQ72" s="958"/>
      <c r="AR72" s="958"/>
      <c r="AS72" s="958"/>
      <c r="AT72" s="958"/>
      <c r="AU72" s="958">
        <v>0</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24"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1486798</v>
      </c>
      <c r="AB110" s="876"/>
      <c r="AC110" s="876"/>
      <c r="AD110" s="876"/>
      <c r="AE110" s="877"/>
      <c r="AF110" s="878">
        <v>1364460</v>
      </c>
      <c r="AG110" s="876"/>
      <c r="AH110" s="876"/>
      <c r="AI110" s="876"/>
      <c r="AJ110" s="877"/>
      <c r="AK110" s="878">
        <v>1287837</v>
      </c>
      <c r="AL110" s="876"/>
      <c r="AM110" s="876"/>
      <c r="AN110" s="876"/>
      <c r="AO110" s="877"/>
      <c r="AP110" s="879">
        <v>18.100000000000001</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12107179</v>
      </c>
      <c r="BR110" s="829"/>
      <c r="BS110" s="829"/>
      <c r="BT110" s="829"/>
      <c r="BU110" s="829"/>
      <c r="BV110" s="829">
        <v>11250518</v>
      </c>
      <c r="BW110" s="829"/>
      <c r="BX110" s="829"/>
      <c r="BY110" s="829"/>
      <c r="BZ110" s="829"/>
      <c r="CA110" s="829">
        <v>10490416</v>
      </c>
      <c r="CB110" s="829"/>
      <c r="CC110" s="829"/>
      <c r="CD110" s="829"/>
      <c r="CE110" s="829"/>
      <c r="CF110" s="853">
        <v>147.80000000000001</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13610102</v>
      </c>
      <c r="BR112" s="804"/>
      <c r="BS112" s="804"/>
      <c r="BT112" s="804"/>
      <c r="BU112" s="804"/>
      <c r="BV112" s="804">
        <v>13239929</v>
      </c>
      <c r="BW112" s="804"/>
      <c r="BX112" s="804"/>
      <c r="BY112" s="804"/>
      <c r="BZ112" s="804"/>
      <c r="CA112" s="804">
        <v>13107068</v>
      </c>
      <c r="CB112" s="804"/>
      <c r="CC112" s="804"/>
      <c r="CD112" s="804"/>
      <c r="CE112" s="804"/>
      <c r="CF112" s="862">
        <v>184.6</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1069727</v>
      </c>
      <c r="AB113" s="906"/>
      <c r="AC113" s="906"/>
      <c r="AD113" s="906"/>
      <c r="AE113" s="907"/>
      <c r="AF113" s="908">
        <v>1029728</v>
      </c>
      <c r="AG113" s="906"/>
      <c r="AH113" s="906"/>
      <c r="AI113" s="906"/>
      <c r="AJ113" s="907"/>
      <c r="AK113" s="908">
        <v>1093294</v>
      </c>
      <c r="AL113" s="906"/>
      <c r="AM113" s="906"/>
      <c r="AN113" s="906"/>
      <c r="AO113" s="907"/>
      <c r="AP113" s="909">
        <v>15.4</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68887</v>
      </c>
      <c r="BR113" s="804"/>
      <c r="BS113" s="804"/>
      <c r="BT113" s="804"/>
      <c r="BU113" s="804"/>
      <c r="BV113" s="804">
        <v>56032</v>
      </c>
      <c r="BW113" s="804"/>
      <c r="BX113" s="804"/>
      <c r="BY113" s="804"/>
      <c r="BZ113" s="804"/>
      <c r="CA113" s="804">
        <v>44309</v>
      </c>
      <c r="CB113" s="804"/>
      <c r="CC113" s="804"/>
      <c r="CD113" s="804"/>
      <c r="CE113" s="804"/>
      <c r="CF113" s="862">
        <v>0.6</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8007</v>
      </c>
      <c r="AB114" s="767"/>
      <c r="AC114" s="767"/>
      <c r="AD114" s="767"/>
      <c r="AE114" s="768"/>
      <c r="AF114" s="769">
        <v>7082</v>
      </c>
      <c r="AG114" s="767"/>
      <c r="AH114" s="767"/>
      <c r="AI114" s="767"/>
      <c r="AJ114" s="768"/>
      <c r="AK114" s="769">
        <v>6671</v>
      </c>
      <c r="AL114" s="767"/>
      <c r="AM114" s="767"/>
      <c r="AN114" s="767"/>
      <c r="AO114" s="768"/>
      <c r="AP114" s="811">
        <v>0.1</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1372534</v>
      </c>
      <c r="BR114" s="804"/>
      <c r="BS114" s="804"/>
      <c r="BT114" s="804"/>
      <c r="BU114" s="804"/>
      <c r="BV114" s="804">
        <v>1247214</v>
      </c>
      <c r="BW114" s="804"/>
      <c r="BX114" s="804"/>
      <c r="BY114" s="804"/>
      <c r="BZ114" s="804"/>
      <c r="CA114" s="804">
        <v>1296765</v>
      </c>
      <c r="CB114" s="804"/>
      <c r="CC114" s="804"/>
      <c r="CD114" s="804"/>
      <c r="CE114" s="804"/>
      <c r="CF114" s="862">
        <v>18.3</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2564532</v>
      </c>
      <c r="AB117" s="890"/>
      <c r="AC117" s="890"/>
      <c r="AD117" s="890"/>
      <c r="AE117" s="891"/>
      <c r="AF117" s="892">
        <v>2401270</v>
      </c>
      <c r="AG117" s="890"/>
      <c r="AH117" s="890"/>
      <c r="AI117" s="890"/>
      <c r="AJ117" s="891"/>
      <c r="AK117" s="892">
        <v>2387802</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441</v>
      </c>
      <c r="BP119" s="865"/>
      <c r="BQ119" s="866">
        <v>27158702</v>
      </c>
      <c r="BR119" s="832"/>
      <c r="BS119" s="832"/>
      <c r="BT119" s="832"/>
      <c r="BU119" s="832"/>
      <c r="BV119" s="832">
        <v>25793693</v>
      </c>
      <c r="BW119" s="832"/>
      <c r="BX119" s="832"/>
      <c r="BY119" s="832"/>
      <c r="BZ119" s="832"/>
      <c r="CA119" s="832">
        <v>24938558</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3727380</v>
      </c>
      <c r="BR120" s="829"/>
      <c r="BS120" s="829"/>
      <c r="BT120" s="829"/>
      <c r="BU120" s="829"/>
      <c r="BV120" s="829">
        <v>3721913</v>
      </c>
      <c r="BW120" s="829"/>
      <c r="BX120" s="829"/>
      <c r="BY120" s="829"/>
      <c r="BZ120" s="829"/>
      <c r="CA120" s="829">
        <v>3410715</v>
      </c>
      <c r="CB120" s="829"/>
      <c r="CC120" s="829"/>
      <c r="CD120" s="829"/>
      <c r="CE120" s="829"/>
      <c r="CF120" s="853">
        <v>48</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13593072</v>
      </c>
      <c r="DH120" s="829"/>
      <c r="DI120" s="829"/>
      <c r="DJ120" s="829"/>
      <c r="DK120" s="829"/>
      <c r="DL120" s="829">
        <v>13218211</v>
      </c>
      <c r="DM120" s="829"/>
      <c r="DN120" s="829"/>
      <c r="DO120" s="829"/>
      <c r="DP120" s="829"/>
      <c r="DQ120" s="829">
        <v>13082213</v>
      </c>
      <c r="DR120" s="829"/>
      <c r="DS120" s="829"/>
      <c r="DT120" s="829"/>
      <c r="DU120" s="829"/>
      <c r="DV120" s="830">
        <v>184.3</v>
      </c>
      <c r="DW120" s="830"/>
      <c r="DX120" s="830"/>
      <c r="DY120" s="830"/>
      <c r="DZ120" s="831"/>
    </row>
    <row r="121" spans="1:130" s="224"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2300957</v>
      </c>
      <c r="BR121" s="804"/>
      <c r="BS121" s="804"/>
      <c r="BT121" s="804"/>
      <c r="BU121" s="804"/>
      <c r="BV121" s="804">
        <v>2352168</v>
      </c>
      <c r="BW121" s="804"/>
      <c r="BX121" s="804"/>
      <c r="BY121" s="804"/>
      <c r="BZ121" s="804"/>
      <c r="CA121" s="804">
        <v>2313606</v>
      </c>
      <c r="CB121" s="804"/>
      <c r="CC121" s="804"/>
      <c r="CD121" s="804"/>
      <c r="CE121" s="804"/>
      <c r="CF121" s="862">
        <v>32.6</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17030</v>
      </c>
      <c r="DH121" s="804"/>
      <c r="DI121" s="804"/>
      <c r="DJ121" s="804"/>
      <c r="DK121" s="804"/>
      <c r="DL121" s="804">
        <v>21718</v>
      </c>
      <c r="DM121" s="804"/>
      <c r="DN121" s="804"/>
      <c r="DO121" s="804"/>
      <c r="DP121" s="804"/>
      <c r="DQ121" s="804">
        <v>24855</v>
      </c>
      <c r="DR121" s="804"/>
      <c r="DS121" s="804"/>
      <c r="DT121" s="804"/>
      <c r="DU121" s="804"/>
      <c r="DV121" s="781">
        <v>0.4</v>
      </c>
      <c r="DW121" s="781"/>
      <c r="DX121" s="781"/>
      <c r="DY121" s="781"/>
      <c r="DZ121" s="782"/>
    </row>
    <row r="122" spans="1:130" s="224"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16284055</v>
      </c>
      <c r="BR122" s="832"/>
      <c r="BS122" s="832"/>
      <c r="BT122" s="832"/>
      <c r="BU122" s="832"/>
      <c r="BV122" s="832">
        <v>15701320</v>
      </c>
      <c r="BW122" s="832"/>
      <c r="BX122" s="832"/>
      <c r="BY122" s="832"/>
      <c r="BZ122" s="832"/>
      <c r="CA122" s="832">
        <v>14798788</v>
      </c>
      <c r="CB122" s="832"/>
      <c r="CC122" s="832"/>
      <c r="CD122" s="832"/>
      <c r="CE122" s="832"/>
      <c r="CF122" s="833">
        <v>208.5</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24"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449</v>
      </c>
      <c r="BP123" s="865"/>
      <c r="BQ123" s="819">
        <v>22312392</v>
      </c>
      <c r="BR123" s="820"/>
      <c r="BS123" s="820"/>
      <c r="BT123" s="820"/>
      <c r="BU123" s="820"/>
      <c r="BV123" s="820">
        <v>21775401</v>
      </c>
      <c r="BW123" s="820"/>
      <c r="BX123" s="820"/>
      <c r="BY123" s="820"/>
      <c r="BZ123" s="820"/>
      <c r="CA123" s="820">
        <v>20523109</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66.7</v>
      </c>
      <c r="BR124" s="818"/>
      <c r="BS124" s="818"/>
      <c r="BT124" s="818"/>
      <c r="BU124" s="818"/>
      <c r="BV124" s="818">
        <v>57.3</v>
      </c>
      <c r="BW124" s="818"/>
      <c r="BX124" s="818"/>
      <c r="BY124" s="818"/>
      <c r="BZ124" s="818"/>
      <c r="CA124" s="818">
        <v>62.2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257052</v>
      </c>
      <c r="AB128" s="788"/>
      <c r="AC128" s="788"/>
      <c r="AD128" s="788"/>
      <c r="AE128" s="789"/>
      <c r="AF128" s="790">
        <v>259155</v>
      </c>
      <c r="AG128" s="788"/>
      <c r="AH128" s="788"/>
      <c r="AI128" s="788"/>
      <c r="AJ128" s="789"/>
      <c r="AK128" s="790">
        <v>248761</v>
      </c>
      <c r="AL128" s="788"/>
      <c r="AM128" s="788"/>
      <c r="AN128" s="788"/>
      <c r="AO128" s="789"/>
      <c r="AP128" s="791"/>
      <c r="AQ128" s="792"/>
      <c r="AR128" s="792"/>
      <c r="AS128" s="792"/>
      <c r="AT128" s="793"/>
      <c r="AU128" s="226"/>
      <c r="AV128" s="226"/>
      <c r="AW128" s="226"/>
      <c r="AX128" s="794" t="s">
        <v>463</v>
      </c>
      <c r="AY128" s="795"/>
      <c r="AZ128" s="795"/>
      <c r="BA128" s="795"/>
      <c r="BB128" s="795"/>
      <c r="BC128" s="795"/>
      <c r="BD128" s="795"/>
      <c r="BE128" s="796"/>
      <c r="BF128" s="773" t="s">
        <v>122</v>
      </c>
      <c r="BG128" s="774"/>
      <c r="BH128" s="774"/>
      <c r="BI128" s="774"/>
      <c r="BJ128" s="774"/>
      <c r="BK128" s="774"/>
      <c r="BL128" s="797"/>
      <c r="BM128" s="773">
        <v>13.63</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8679857</v>
      </c>
      <c r="AB129" s="767"/>
      <c r="AC129" s="767"/>
      <c r="AD129" s="767"/>
      <c r="AE129" s="768"/>
      <c r="AF129" s="769">
        <v>8387020</v>
      </c>
      <c r="AG129" s="767"/>
      <c r="AH129" s="767"/>
      <c r="AI129" s="767"/>
      <c r="AJ129" s="768"/>
      <c r="AK129" s="769">
        <v>8495964</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122</v>
      </c>
      <c r="BG129" s="758"/>
      <c r="BH129" s="758"/>
      <c r="BI129" s="758"/>
      <c r="BJ129" s="758"/>
      <c r="BK129" s="758"/>
      <c r="BL129" s="759"/>
      <c r="BM129" s="757">
        <v>18.63</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1419433</v>
      </c>
      <c r="AB130" s="767"/>
      <c r="AC130" s="767"/>
      <c r="AD130" s="767"/>
      <c r="AE130" s="768"/>
      <c r="AF130" s="769">
        <v>1382929</v>
      </c>
      <c r="AG130" s="767"/>
      <c r="AH130" s="767"/>
      <c r="AI130" s="767"/>
      <c r="AJ130" s="768"/>
      <c r="AK130" s="769">
        <v>1397408</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11.1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7260424</v>
      </c>
      <c r="AB131" s="751"/>
      <c r="AC131" s="751"/>
      <c r="AD131" s="751"/>
      <c r="AE131" s="752"/>
      <c r="AF131" s="753">
        <v>7004091</v>
      </c>
      <c r="AG131" s="751"/>
      <c r="AH131" s="751"/>
      <c r="AI131" s="751"/>
      <c r="AJ131" s="752"/>
      <c r="AK131" s="753">
        <v>7098556</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v>62.2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12.231337999999999</v>
      </c>
      <c r="AB132" s="732"/>
      <c r="AC132" s="732"/>
      <c r="AD132" s="732"/>
      <c r="AE132" s="733"/>
      <c r="AF132" s="734">
        <v>10.83917956</v>
      </c>
      <c r="AG132" s="732"/>
      <c r="AH132" s="732"/>
      <c r="AI132" s="732"/>
      <c r="AJ132" s="733"/>
      <c r="AK132" s="734">
        <v>10.44766006</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14</v>
      </c>
      <c r="AB133" s="711"/>
      <c r="AC133" s="711"/>
      <c r="AD133" s="711"/>
      <c r="AE133" s="712"/>
      <c r="AF133" s="710">
        <v>12.6</v>
      </c>
      <c r="AG133" s="711"/>
      <c r="AH133" s="711"/>
      <c r="AI133" s="711"/>
      <c r="AJ133" s="712"/>
      <c r="AK133" s="710">
        <v>11.1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zkYk0PUK22QIHCjAWVhBfYP2TaBS3sNyrzJJpYOaRYTY0ODsEltxjMzLHpLtB245FP+MHhpzMEAm60NXRPqkQ==" saltValue="hX5uVp/b+tXB5uMVNsr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7RrOviuwN6ljLJt3D9C1zeWB5BaZLs/X3VrjtOv2GKVdDtbPYfOLaZW0PbM65+AEL8sSRT/8cuC+rMdTCVTGkQ==" saltValue="evUr1EdY2xaY0uMzyX5Z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yn1EoAqeGa3DWl2jo2t+YmN6KPFiv6ZoAOYXzubhvDRQLW3pGQINP7hpVJ5wdW0KX2izP6PXK2vNGdwqFpHKg==" saltValue="qX2U+OHEtK/7S1IM4DVa5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5" t="s">
        <v>478</v>
      </c>
      <c r="AP7" s="265"/>
      <c r="AQ7" s="266" t="s">
        <v>479</v>
      </c>
      <c r="AR7" s="267"/>
    </row>
    <row r="8" spans="1:46" x14ac:dyDescent="0.15">
      <c r="A8" s="259"/>
      <c r="AK8" s="268"/>
      <c r="AL8" s="269"/>
      <c r="AM8" s="269"/>
      <c r="AN8" s="270"/>
      <c r="AO8" s="1106"/>
      <c r="AP8" s="271" t="s">
        <v>480</v>
      </c>
      <c r="AQ8" s="272" t="s">
        <v>481</v>
      </c>
      <c r="AR8" s="273" t="s">
        <v>482</v>
      </c>
    </row>
    <row r="9" spans="1:46" x14ac:dyDescent="0.15">
      <c r="A9" s="259"/>
      <c r="AK9" s="1117" t="s">
        <v>483</v>
      </c>
      <c r="AL9" s="1118"/>
      <c r="AM9" s="1118"/>
      <c r="AN9" s="1119"/>
      <c r="AO9" s="274">
        <v>2134831</v>
      </c>
      <c r="AP9" s="274">
        <v>77721</v>
      </c>
      <c r="AQ9" s="275">
        <v>90724</v>
      </c>
      <c r="AR9" s="276">
        <v>-14.3</v>
      </c>
    </row>
    <row r="10" spans="1:46" ht="13.5" customHeight="1" x14ac:dyDescent="0.15">
      <c r="A10" s="259"/>
      <c r="AK10" s="1117" t="s">
        <v>484</v>
      </c>
      <c r="AL10" s="1118"/>
      <c r="AM10" s="1118"/>
      <c r="AN10" s="1119"/>
      <c r="AO10" s="277">
        <v>325428</v>
      </c>
      <c r="AP10" s="277">
        <v>11848</v>
      </c>
      <c r="AQ10" s="278">
        <v>11342</v>
      </c>
      <c r="AR10" s="279">
        <v>4.5</v>
      </c>
    </row>
    <row r="11" spans="1:46" ht="13.5" customHeight="1" x14ac:dyDescent="0.15">
      <c r="A11" s="259"/>
      <c r="AK11" s="1117" t="s">
        <v>485</v>
      </c>
      <c r="AL11" s="1118"/>
      <c r="AM11" s="1118"/>
      <c r="AN11" s="1119"/>
      <c r="AO11" s="277">
        <v>62334</v>
      </c>
      <c r="AP11" s="277">
        <v>2269</v>
      </c>
      <c r="AQ11" s="278">
        <v>1033</v>
      </c>
      <c r="AR11" s="279">
        <v>119.7</v>
      </c>
    </row>
    <row r="12" spans="1:46" ht="13.5" customHeight="1" x14ac:dyDescent="0.15">
      <c r="A12" s="259"/>
      <c r="AK12" s="1117" t="s">
        <v>486</v>
      </c>
      <c r="AL12" s="1118"/>
      <c r="AM12" s="1118"/>
      <c r="AN12" s="1119"/>
      <c r="AO12" s="277" t="s">
        <v>487</v>
      </c>
      <c r="AP12" s="277" t="s">
        <v>487</v>
      </c>
      <c r="AQ12" s="278">
        <v>16</v>
      </c>
      <c r="AR12" s="279" t="s">
        <v>487</v>
      </c>
    </row>
    <row r="13" spans="1:46" ht="13.5" customHeight="1" x14ac:dyDescent="0.15">
      <c r="A13" s="259"/>
      <c r="AK13" s="1117" t="s">
        <v>488</v>
      </c>
      <c r="AL13" s="1118"/>
      <c r="AM13" s="1118"/>
      <c r="AN13" s="1119"/>
      <c r="AO13" s="277">
        <v>63381</v>
      </c>
      <c r="AP13" s="277">
        <v>2307</v>
      </c>
      <c r="AQ13" s="278">
        <v>3647</v>
      </c>
      <c r="AR13" s="279">
        <v>-36.700000000000003</v>
      </c>
    </row>
    <row r="14" spans="1:46" ht="13.5" customHeight="1" x14ac:dyDescent="0.15">
      <c r="A14" s="259"/>
      <c r="AK14" s="1117" t="s">
        <v>489</v>
      </c>
      <c r="AL14" s="1118"/>
      <c r="AM14" s="1118"/>
      <c r="AN14" s="1119"/>
      <c r="AO14" s="277">
        <v>34557</v>
      </c>
      <c r="AP14" s="277">
        <v>1258</v>
      </c>
      <c r="AQ14" s="278">
        <v>1693</v>
      </c>
      <c r="AR14" s="279">
        <v>-25.7</v>
      </c>
    </row>
    <row r="15" spans="1:46" ht="13.5" customHeight="1" x14ac:dyDescent="0.15">
      <c r="A15" s="259"/>
      <c r="AK15" s="1120" t="s">
        <v>490</v>
      </c>
      <c r="AL15" s="1121"/>
      <c r="AM15" s="1121"/>
      <c r="AN15" s="1122"/>
      <c r="AO15" s="277">
        <v>-75260</v>
      </c>
      <c r="AP15" s="277">
        <v>-2740</v>
      </c>
      <c r="AQ15" s="278">
        <v>-4922</v>
      </c>
      <c r="AR15" s="279">
        <v>-44.3</v>
      </c>
    </row>
    <row r="16" spans="1:46" x14ac:dyDescent="0.15">
      <c r="A16" s="259"/>
      <c r="AK16" s="1120" t="s">
        <v>177</v>
      </c>
      <c r="AL16" s="1121"/>
      <c r="AM16" s="1121"/>
      <c r="AN16" s="1122"/>
      <c r="AO16" s="277">
        <v>2545271</v>
      </c>
      <c r="AP16" s="277">
        <v>92663</v>
      </c>
      <c r="AQ16" s="278">
        <v>103533</v>
      </c>
      <c r="AR16" s="279">
        <v>-10.5</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23" t="s">
        <v>495</v>
      </c>
      <c r="AL21" s="1124"/>
      <c r="AM21" s="1124"/>
      <c r="AN21" s="1125"/>
      <c r="AO21" s="289">
        <v>8.59</v>
      </c>
      <c r="AP21" s="290">
        <v>9.17</v>
      </c>
      <c r="AQ21" s="291">
        <v>-0.57999999999999996</v>
      </c>
      <c r="AS21" s="292"/>
      <c r="AT21" s="288"/>
    </row>
    <row r="22" spans="1:46" s="260" customFormat="1" x14ac:dyDescent="0.15">
      <c r="A22" s="288"/>
      <c r="AK22" s="1123" t="s">
        <v>496</v>
      </c>
      <c r="AL22" s="1124"/>
      <c r="AM22" s="1124"/>
      <c r="AN22" s="1125"/>
      <c r="AO22" s="293">
        <v>98.6</v>
      </c>
      <c r="AP22" s="294">
        <v>97.2</v>
      </c>
      <c r="AQ22" s="295">
        <v>1.4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5" t="s">
        <v>478</v>
      </c>
      <c r="AP30" s="265"/>
      <c r="AQ30" s="266" t="s">
        <v>479</v>
      </c>
      <c r="AR30" s="267"/>
    </row>
    <row r="31" spans="1:46" x14ac:dyDescent="0.15">
      <c r="A31" s="259"/>
      <c r="AK31" s="268"/>
      <c r="AL31" s="269"/>
      <c r="AM31" s="269"/>
      <c r="AN31" s="270"/>
      <c r="AO31" s="1106"/>
      <c r="AP31" s="271" t="s">
        <v>480</v>
      </c>
      <c r="AQ31" s="272" t="s">
        <v>481</v>
      </c>
      <c r="AR31" s="273" t="s">
        <v>482</v>
      </c>
    </row>
    <row r="32" spans="1:46" ht="27" customHeight="1" x14ac:dyDescent="0.15">
      <c r="A32" s="259"/>
      <c r="AK32" s="1107" t="s">
        <v>500</v>
      </c>
      <c r="AL32" s="1108"/>
      <c r="AM32" s="1108"/>
      <c r="AN32" s="1109"/>
      <c r="AO32" s="303">
        <v>1287837</v>
      </c>
      <c r="AP32" s="303">
        <v>46885</v>
      </c>
      <c r="AQ32" s="304">
        <v>59793</v>
      </c>
      <c r="AR32" s="305">
        <v>-21.6</v>
      </c>
    </row>
    <row r="33" spans="1:46" ht="13.5" customHeight="1" x14ac:dyDescent="0.15">
      <c r="A33" s="259"/>
      <c r="AK33" s="1107" t="s">
        <v>501</v>
      </c>
      <c r="AL33" s="1108"/>
      <c r="AM33" s="1108"/>
      <c r="AN33" s="1109"/>
      <c r="AO33" s="303" t="s">
        <v>487</v>
      </c>
      <c r="AP33" s="303" t="s">
        <v>487</v>
      </c>
      <c r="AQ33" s="304" t="s">
        <v>487</v>
      </c>
      <c r="AR33" s="305" t="s">
        <v>487</v>
      </c>
    </row>
    <row r="34" spans="1:46" ht="27" customHeight="1" x14ac:dyDescent="0.15">
      <c r="A34" s="259"/>
      <c r="AK34" s="1107" t="s">
        <v>502</v>
      </c>
      <c r="AL34" s="1108"/>
      <c r="AM34" s="1108"/>
      <c r="AN34" s="1109"/>
      <c r="AO34" s="303" t="s">
        <v>487</v>
      </c>
      <c r="AP34" s="303" t="s">
        <v>487</v>
      </c>
      <c r="AQ34" s="304" t="s">
        <v>487</v>
      </c>
      <c r="AR34" s="305" t="s">
        <v>487</v>
      </c>
    </row>
    <row r="35" spans="1:46" ht="27" customHeight="1" x14ac:dyDescent="0.15">
      <c r="A35" s="259"/>
      <c r="AK35" s="1107" t="s">
        <v>503</v>
      </c>
      <c r="AL35" s="1108"/>
      <c r="AM35" s="1108"/>
      <c r="AN35" s="1109"/>
      <c r="AO35" s="303">
        <v>1093294</v>
      </c>
      <c r="AP35" s="303">
        <v>39802</v>
      </c>
      <c r="AQ35" s="304">
        <v>14599</v>
      </c>
      <c r="AR35" s="305">
        <v>172.6</v>
      </c>
    </row>
    <row r="36" spans="1:46" ht="27" customHeight="1" x14ac:dyDescent="0.15">
      <c r="A36" s="259"/>
      <c r="AK36" s="1107" t="s">
        <v>504</v>
      </c>
      <c r="AL36" s="1108"/>
      <c r="AM36" s="1108"/>
      <c r="AN36" s="1109"/>
      <c r="AO36" s="303">
        <v>6671</v>
      </c>
      <c r="AP36" s="303">
        <v>243</v>
      </c>
      <c r="AQ36" s="304">
        <v>2530</v>
      </c>
      <c r="AR36" s="305">
        <v>-90.4</v>
      </c>
    </row>
    <row r="37" spans="1:46" ht="13.5" customHeight="1" x14ac:dyDescent="0.15">
      <c r="A37" s="259"/>
      <c r="AK37" s="1107" t="s">
        <v>505</v>
      </c>
      <c r="AL37" s="1108"/>
      <c r="AM37" s="1108"/>
      <c r="AN37" s="1109"/>
      <c r="AO37" s="303" t="s">
        <v>487</v>
      </c>
      <c r="AP37" s="303" t="s">
        <v>487</v>
      </c>
      <c r="AQ37" s="304">
        <v>188</v>
      </c>
      <c r="AR37" s="305" t="s">
        <v>487</v>
      </c>
    </row>
    <row r="38" spans="1:46" ht="27" customHeight="1" x14ac:dyDescent="0.15">
      <c r="A38" s="259"/>
      <c r="AK38" s="1110" t="s">
        <v>506</v>
      </c>
      <c r="AL38" s="1111"/>
      <c r="AM38" s="1111"/>
      <c r="AN38" s="1112"/>
      <c r="AO38" s="306" t="s">
        <v>487</v>
      </c>
      <c r="AP38" s="306" t="s">
        <v>487</v>
      </c>
      <c r="AQ38" s="307">
        <v>2</v>
      </c>
      <c r="AR38" s="295" t="s">
        <v>487</v>
      </c>
      <c r="AS38" s="302"/>
    </row>
    <row r="39" spans="1:46" x14ac:dyDescent="0.15">
      <c r="A39" s="259"/>
      <c r="AK39" s="1110" t="s">
        <v>507</v>
      </c>
      <c r="AL39" s="1111"/>
      <c r="AM39" s="1111"/>
      <c r="AN39" s="1112"/>
      <c r="AO39" s="303">
        <v>-248761</v>
      </c>
      <c r="AP39" s="303">
        <v>-9056</v>
      </c>
      <c r="AQ39" s="304">
        <v>-4866</v>
      </c>
      <c r="AR39" s="305">
        <v>86.1</v>
      </c>
      <c r="AS39" s="302"/>
    </row>
    <row r="40" spans="1:46" ht="27" customHeight="1" x14ac:dyDescent="0.15">
      <c r="A40" s="259"/>
      <c r="AK40" s="1107" t="s">
        <v>508</v>
      </c>
      <c r="AL40" s="1108"/>
      <c r="AM40" s="1108"/>
      <c r="AN40" s="1109"/>
      <c r="AO40" s="303">
        <v>-1397408</v>
      </c>
      <c r="AP40" s="303">
        <v>-50874</v>
      </c>
      <c r="AQ40" s="304">
        <v>-49341</v>
      </c>
      <c r="AR40" s="305">
        <v>3.1</v>
      </c>
      <c r="AS40" s="302"/>
    </row>
    <row r="41" spans="1:46" x14ac:dyDescent="0.15">
      <c r="A41" s="259"/>
      <c r="AK41" s="1113" t="s">
        <v>287</v>
      </c>
      <c r="AL41" s="1114"/>
      <c r="AM41" s="1114"/>
      <c r="AN41" s="1115"/>
      <c r="AO41" s="303">
        <v>741633</v>
      </c>
      <c r="AP41" s="303">
        <v>27000</v>
      </c>
      <c r="AQ41" s="304">
        <v>22906</v>
      </c>
      <c r="AR41" s="305">
        <v>17.899999999999999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00" t="s">
        <v>478</v>
      </c>
      <c r="AN49" s="1102" t="s">
        <v>511</v>
      </c>
      <c r="AO49" s="1103"/>
      <c r="AP49" s="1103"/>
      <c r="AQ49" s="1103"/>
      <c r="AR49" s="1104"/>
    </row>
    <row r="50" spans="1:44" x14ac:dyDescent="0.15">
      <c r="A50" s="259"/>
      <c r="AK50" s="317"/>
      <c r="AL50" s="318"/>
      <c r="AM50" s="1101"/>
      <c r="AN50" s="319" t="s">
        <v>512</v>
      </c>
      <c r="AO50" s="320" t="s">
        <v>513</v>
      </c>
      <c r="AP50" s="321" t="s">
        <v>514</v>
      </c>
      <c r="AQ50" s="322" t="s">
        <v>515</v>
      </c>
      <c r="AR50" s="323" t="s">
        <v>516</v>
      </c>
    </row>
    <row r="51" spans="1:44" x14ac:dyDescent="0.15">
      <c r="A51" s="259"/>
      <c r="AK51" s="315" t="s">
        <v>517</v>
      </c>
      <c r="AL51" s="316"/>
      <c r="AM51" s="324">
        <v>1203200</v>
      </c>
      <c r="AN51" s="325">
        <v>41184</v>
      </c>
      <c r="AO51" s="326">
        <v>79.3</v>
      </c>
      <c r="AP51" s="327">
        <v>74581</v>
      </c>
      <c r="AQ51" s="328">
        <v>7</v>
      </c>
      <c r="AR51" s="329">
        <v>72.3</v>
      </c>
    </row>
    <row r="52" spans="1:44" x14ac:dyDescent="0.15">
      <c r="A52" s="259"/>
      <c r="AK52" s="330"/>
      <c r="AL52" s="331" t="s">
        <v>518</v>
      </c>
      <c r="AM52" s="332">
        <v>519047</v>
      </c>
      <c r="AN52" s="333">
        <v>17766</v>
      </c>
      <c r="AO52" s="334">
        <v>18.7</v>
      </c>
      <c r="AP52" s="335">
        <v>41563</v>
      </c>
      <c r="AQ52" s="336">
        <v>6.8</v>
      </c>
      <c r="AR52" s="337">
        <v>11.9</v>
      </c>
    </row>
    <row r="53" spans="1:44" x14ac:dyDescent="0.15">
      <c r="A53" s="259"/>
      <c r="AK53" s="315" t="s">
        <v>519</v>
      </c>
      <c r="AL53" s="316"/>
      <c r="AM53" s="324">
        <v>879009</v>
      </c>
      <c r="AN53" s="325">
        <v>30517</v>
      </c>
      <c r="AO53" s="326">
        <v>-25.9</v>
      </c>
      <c r="AP53" s="327">
        <v>76347</v>
      </c>
      <c r="AQ53" s="328">
        <v>2.4</v>
      </c>
      <c r="AR53" s="329">
        <v>-28.3</v>
      </c>
    </row>
    <row r="54" spans="1:44" x14ac:dyDescent="0.15">
      <c r="A54" s="259"/>
      <c r="AK54" s="330"/>
      <c r="AL54" s="331" t="s">
        <v>518</v>
      </c>
      <c r="AM54" s="332">
        <v>553046</v>
      </c>
      <c r="AN54" s="333">
        <v>19200</v>
      </c>
      <c r="AO54" s="334">
        <v>8.1</v>
      </c>
      <c r="AP54" s="335">
        <v>41762</v>
      </c>
      <c r="AQ54" s="336">
        <v>0.5</v>
      </c>
      <c r="AR54" s="337">
        <v>7.6</v>
      </c>
    </row>
    <row r="55" spans="1:44" x14ac:dyDescent="0.15">
      <c r="A55" s="259"/>
      <c r="AK55" s="315" t="s">
        <v>520</v>
      </c>
      <c r="AL55" s="316"/>
      <c r="AM55" s="324">
        <v>915241</v>
      </c>
      <c r="AN55" s="325">
        <v>32215</v>
      </c>
      <c r="AO55" s="326">
        <v>5.6</v>
      </c>
      <c r="AP55" s="327">
        <v>71279</v>
      </c>
      <c r="AQ55" s="328">
        <v>-6.6</v>
      </c>
      <c r="AR55" s="329">
        <v>12.2</v>
      </c>
    </row>
    <row r="56" spans="1:44" x14ac:dyDescent="0.15">
      <c r="A56" s="259"/>
      <c r="AK56" s="330"/>
      <c r="AL56" s="331" t="s">
        <v>518</v>
      </c>
      <c r="AM56" s="332">
        <v>712388</v>
      </c>
      <c r="AN56" s="333">
        <v>25075</v>
      </c>
      <c r="AO56" s="334">
        <v>30.6</v>
      </c>
      <c r="AP56" s="335">
        <v>36731</v>
      </c>
      <c r="AQ56" s="336">
        <v>-12</v>
      </c>
      <c r="AR56" s="337">
        <v>42.6</v>
      </c>
    </row>
    <row r="57" spans="1:44" x14ac:dyDescent="0.15">
      <c r="A57" s="259"/>
      <c r="AK57" s="315" t="s">
        <v>521</v>
      </c>
      <c r="AL57" s="316"/>
      <c r="AM57" s="324">
        <v>937827</v>
      </c>
      <c r="AN57" s="325">
        <v>33525</v>
      </c>
      <c r="AO57" s="326">
        <v>4.0999999999999996</v>
      </c>
      <c r="AP57" s="327">
        <v>74994</v>
      </c>
      <c r="AQ57" s="328">
        <v>5.2</v>
      </c>
      <c r="AR57" s="329">
        <v>-1.1000000000000001</v>
      </c>
    </row>
    <row r="58" spans="1:44" x14ac:dyDescent="0.15">
      <c r="A58" s="259"/>
      <c r="AK58" s="330"/>
      <c r="AL58" s="331" t="s">
        <v>518</v>
      </c>
      <c r="AM58" s="332">
        <v>571331</v>
      </c>
      <c r="AN58" s="333">
        <v>20424</v>
      </c>
      <c r="AO58" s="334">
        <v>-18.5</v>
      </c>
      <c r="AP58" s="335">
        <v>36188</v>
      </c>
      <c r="AQ58" s="336">
        <v>-1.5</v>
      </c>
      <c r="AR58" s="337">
        <v>-17</v>
      </c>
    </row>
    <row r="59" spans="1:44" x14ac:dyDescent="0.15">
      <c r="A59" s="259"/>
      <c r="AK59" s="315" t="s">
        <v>522</v>
      </c>
      <c r="AL59" s="316"/>
      <c r="AM59" s="324">
        <v>1091814</v>
      </c>
      <c r="AN59" s="325">
        <v>39749</v>
      </c>
      <c r="AO59" s="326">
        <v>18.600000000000001</v>
      </c>
      <c r="AP59" s="327">
        <v>71849</v>
      </c>
      <c r="AQ59" s="328">
        <v>-4.2</v>
      </c>
      <c r="AR59" s="329">
        <v>22.8</v>
      </c>
    </row>
    <row r="60" spans="1:44" x14ac:dyDescent="0.15">
      <c r="A60" s="259"/>
      <c r="AK60" s="330"/>
      <c r="AL60" s="331" t="s">
        <v>518</v>
      </c>
      <c r="AM60" s="332">
        <v>686701</v>
      </c>
      <c r="AN60" s="333">
        <v>25000</v>
      </c>
      <c r="AO60" s="334">
        <v>22.4</v>
      </c>
      <c r="AP60" s="335">
        <v>36144</v>
      </c>
      <c r="AQ60" s="336">
        <v>-0.1</v>
      </c>
      <c r="AR60" s="337">
        <v>22.5</v>
      </c>
    </row>
    <row r="61" spans="1:44" x14ac:dyDescent="0.15">
      <c r="A61" s="259"/>
      <c r="AK61" s="315" t="s">
        <v>523</v>
      </c>
      <c r="AL61" s="338"/>
      <c r="AM61" s="324">
        <v>1005418</v>
      </c>
      <c r="AN61" s="325">
        <v>35438</v>
      </c>
      <c r="AO61" s="326">
        <v>16.3</v>
      </c>
      <c r="AP61" s="327">
        <v>73810</v>
      </c>
      <c r="AQ61" s="339">
        <v>0.8</v>
      </c>
      <c r="AR61" s="329">
        <v>15.5</v>
      </c>
    </row>
    <row r="62" spans="1:44" x14ac:dyDescent="0.15">
      <c r="A62" s="259"/>
      <c r="AK62" s="330"/>
      <c r="AL62" s="331" t="s">
        <v>518</v>
      </c>
      <c r="AM62" s="332">
        <v>608503</v>
      </c>
      <c r="AN62" s="333">
        <v>21493</v>
      </c>
      <c r="AO62" s="334">
        <v>12.3</v>
      </c>
      <c r="AP62" s="335">
        <v>38478</v>
      </c>
      <c r="AQ62" s="336">
        <v>-1.3</v>
      </c>
      <c r="AR62" s="337">
        <v>13.6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2JpbNMudzDf3FV3wRbEwmk0/J6qVOaOmY9V3ql+IsKYyUJE3cZZliKgUMrpg66BpsCjjYwM339E0t5aMgAtChA==" saltValue="J2sigP9ssWLzVtprklWT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rxeCHnHEcoomHhx8I8Xw27280Vtx/1uFpy6fewfIACA1UTC6uaTol9K3rRsdqmCmfN7WxbExUkDye4/2imgT9g==" saltValue="4+wT3UKOXdN6X/GogD13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pnan1QTlLVtRZV0T2KXZtqcLsI+Ysr5ejL6wgbNN4s8i52vwlk9upyhgQC6M1cB7On4qgZvP/AfEnvvqgwqg==" saltValue="SOXvqM5FPKlj11fhBSRS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20.190000000000001</v>
      </c>
      <c r="G47" s="12">
        <v>17.649999999999999</v>
      </c>
      <c r="H47" s="12">
        <v>21.61</v>
      </c>
      <c r="I47" s="12">
        <v>21.14</v>
      </c>
      <c r="J47" s="13">
        <v>16.739999999999998</v>
      </c>
    </row>
    <row r="48" spans="2:10" ht="57.75" customHeight="1" x14ac:dyDescent="0.15">
      <c r="B48" s="14"/>
      <c r="C48" s="1128" t="s">
        <v>4</v>
      </c>
      <c r="D48" s="1128"/>
      <c r="E48" s="1129"/>
      <c r="F48" s="15">
        <v>3.6</v>
      </c>
      <c r="G48" s="16">
        <v>4.46</v>
      </c>
      <c r="H48" s="16">
        <v>5.37</v>
      </c>
      <c r="I48" s="16">
        <v>5.12</v>
      </c>
      <c r="J48" s="17">
        <v>4.8</v>
      </c>
    </row>
    <row r="49" spans="2:10" ht="57.75" customHeight="1" thickBot="1" x14ac:dyDescent="0.2">
      <c r="B49" s="18"/>
      <c r="C49" s="1130" t="s">
        <v>5</v>
      </c>
      <c r="D49" s="1130"/>
      <c r="E49" s="1131"/>
      <c r="F49" s="19" t="s">
        <v>530</v>
      </c>
      <c r="G49" s="20" t="s">
        <v>531</v>
      </c>
      <c r="H49" s="20">
        <v>5.81</v>
      </c>
      <c r="I49" s="20" t="s">
        <v>532</v>
      </c>
      <c r="J49" s="21" t="s">
        <v>533</v>
      </c>
    </row>
    <row r="50" spans="2:10" x14ac:dyDescent="0.15"/>
  </sheetData>
  <sheetProtection algorithmName="SHA-512" hashValue="szRMwCJpTW06MG7WskpAB8IUsk58d2vB19gHXMQJkXymeQPDaJM/RFXvedppqNJc06ZEh0GeZRb1ufB4Y4h4ZQ==" saltValue="AqcMmy+7BcRVExWiJ12U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2025-03-11T05:19:25Z</cp:lastPrinted>
  <dcterms:created xsi:type="dcterms:W3CDTF">2025-02-19T03:36:07Z</dcterms:created>
  <dcterms:modified xsi:type="dcterms:W3CDTF">2025-03-12T07:07:37Z</dcterms:modified>
  <cp:category/>
</cp:coreProperties>
</file>