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5" documentId="13_ncr:1_{73E7B70C-C55D-4527-B8F8-D7286AE43787}" xr6:coauthVersionLast="47" xr6:coauthVersionMax="47" xr10:uidLastSave="{9D138954-DC1C-4BE2-82E5-4744A713ADCB}"/>
  <bookViews>
    <workbookView xWindow="28680" yWindow="-120" windowWidth="16440" windowHeight="29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63" i="12"/>
  <c r="AP63" i="12"/>
  <c r="AF88" i="12"/>
  <c r="AP23" i="12" l="1"/>
  <c r="AA2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E35"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E34" i="10"/>
  <c r="CO34" i="10" s="1"/>
  <c r="CO35" i="10" s="1"/>
  <c r="CO36" i="10" s="1"/>
</calcChain>
</file>

<file path=xl/sharedStrings.xml><?xml version="1.0" encoding="utf-8"?>
<sst xmlns="http://schemas.openxmlformats.org/spreadsheetml/2006/main" count="1050" uniqueCount="561">
  <si>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</si>
  <si>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</si>
  <si>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</si>
  <si>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</si>
  <si>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</si>
  <si>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</si>
  <si>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</si>
  <si>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</si>
  <si>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</si>
  <si>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</si>
  <si>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</si>
  <si>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</si>
  <si>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</si>
  <si>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</si>
  <si>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</si>
  <si>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</si>
  <si>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</si>
  <si>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</si>
  <si>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</si>
  <si>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</si>
  <si>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</si>
  <si>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</si>
  <si>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</si>
  <si>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</si>
  <si>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</si>
  <si>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</si>
  <si>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</si>
  <si>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</si>
  <si>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</si>
  <si>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</si>
  <si>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</si>
  <si>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</si>
  <si>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</si>
  <si>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</si>
  <si>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</si>
  <si>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</si>
  <si>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</si>
  <si>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</si>
  <si>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</si>
  <si>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</si>
  <si>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</si>
  <si>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</si>
  <si>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</si>
  <si>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</si>
  <si>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</si>
  <si>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</si>
  <si>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</si>
  <si>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</si>
  <si>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</si>
  <si>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</si>
  <si>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</si>
  <si>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</si>
  <si>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</si>
  <si>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</si>
  <si>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</si>
  <si>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</si>
  <si>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</si>
  <si>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</si>
  <si>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</si>
  <si>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</si>
  <si>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</si>
  <si>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</si>
  <si>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</si>
  <si>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</si>
  <si>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</si>
  <si>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</si>
  <si>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</si>
  <si>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</si>
  <si>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</si>
  <si>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</si>
  <si>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</si>
  <si>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</si>
  <si>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</si>
  <si>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</si>
  <si>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</si>
  <si>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</si>
  <si>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</si>
  <si>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</si>
  <si>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</si>
  <si>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</si>
  <si>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</si>
  <si>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</si>
  <si>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</si>
  <si>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</si>
  <si>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</si>
  <si>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</si>
  <si>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</si>
  <si>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</si>
  <si>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</si>
  <si>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</si>
  <si>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</si>
  <si>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</si>
  <si>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</si>
  <si>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</si>
  <si>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</si>
  <si>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</si>
  <si>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</si>
  <si>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</si>
  <si>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</si>
  <si>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</si>
  <si>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</si>
  <si>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</si>
  <si>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</si>
  <si>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</si>
  <si>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</si>
  <si>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</si>
  <si>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</si>
  <si>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</si>
  <si>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</si>
  <si>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</si>
  <si>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</si>
  <si>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</si>
  <si>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</si>
  <si>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</si>
  <si>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</si>
  <si>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</si>
  <si>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</si>
  <si>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</si>
  <si>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</si>
  <si>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</si>
  <si>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</si>
  <si>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</si>
  <si>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</si>
  <si>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</si>
  <si>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</si>
  <si>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</si>
  <si>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</si>
  <si>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</si>
  <si>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</si>
  <si>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</si>
  <si>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</si>
  <si>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</si>
  <si>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</si>
  <si>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</si>
  <si>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</si>
  <si>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</si>
  <si>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</si>
  <si>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</si>
  <si>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</si>
  <si>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</si>
  <si>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</si>
  <si>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</si>
  <si>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</si>
  <si>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</si>
  <si>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</si>
  <si>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</si>
  <si>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</si>
  <si>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</si>
  <si>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</si>
  <si>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</si>
  <si>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</si>
  <si>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</si>
  <si>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</si>
  <si>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</si>
  <si>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</si>
  <si>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</si>
  <si>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</si>
  <si>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</si>
  <si>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</si>
  <si>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</si>
  <si>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</si>
  <si>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</si>
  <si>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</si>
  <si>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</si>
  <si>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</si>
  <si>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</si>
  <si>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</si>
  <si>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</si>
  <si>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</si>
  <si>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</si>
  <si>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</si>
  <si>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</si>
  <si>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</si>
  <si>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</si>
  <si>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</si>
  <si>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</si>
  <si>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</si>
  <si>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</si>
  <si>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</si>
  <si>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</si>
  <si>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</si>
  <si>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</si>
  <si>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</si>
  <si>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</si>
  <si>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</si>
  <si>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</si>
  <si>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</si>
  <si>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</si>
  <si>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</si>
  <si>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</si>
  <si>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</si>
  <si>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</si>
  <si>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</si>
  <si>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</si>
  <si>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</si>
  <si>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</si>
  <si>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</si>
  <si>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</si>
  <si>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</si>
  <si>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</si>
  <si>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</si>
  <si>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</si>
  <si>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</si>
  <si>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兵庫県芦屋市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</si>
  <si>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</si>
  <si>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</si>
  <si>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</si>
  <si>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</si>
  <si>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</si>
  <si>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</si>
  <si>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</si>
  <si>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</si>
  <si>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</si>
  <si>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</si>
  <si>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</si>
  <si>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</si>
  <si>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</si>
  <si>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</si>
  <si>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</si>
  <si>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</si>
  <si>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</si>
  <si>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</si>
  <si>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</si>
  <si>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</si>
  <si>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</si>
  <si>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</si>
  <si>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</si>
  <si>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</si>
  <si>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</si>
  <si>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</si>
  <si>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</si>
  <si>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</si>
  <si>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</si>
  <si>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</si>
  <si>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</si>
  <si>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</si>
  <si>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</si>
  <si>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</si>
  <si>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</si>
  <si>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</si>
  <si>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</si>
  <si>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</si>
  <si>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</si>
  <si>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</si>
  <si>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</si>
  <si>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</si>
  <si>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</si>
  <si>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</si>
  <si>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</si>
  <si>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</si>
  <si>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</si>
  <si>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</si>
  <si>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</si>
  <si>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</si>
  <si>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</si>
  <si>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</si>
  <si>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</si>
  <si>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</si>
  <si>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</si>
  <si>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</si>
  <si>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</si>
  <si>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</si>
  <si>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</si>
  <si>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</si>
  <si>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</si>
  <si>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</si>
  <si>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</si>
  <si>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</si>
  <si>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</si>
  <si>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</si>
  <si>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</si>
  <si>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</si>
  <si>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</si>
  <si>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</si>
  <si>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</si>
  <si>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</si>
  <si>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</si>
  <si>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</si>
  <si>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</si>
  <si>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</si>
  <si>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</si>
  <si>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</si>
  <si>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</si>
  <si>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</si>
  <si>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</si>
  <si>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</si>
  <si>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</si>
  <si>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</si>
  <si>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</si>
  <si>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</si>
  <si>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</si>
  <si>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</si>
  <si>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</si>
  <si>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</si>
  <si>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</si>
  <si>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</si>
  <si>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</si>
  <si>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</si>
  <si>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</si>
  <si>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</si>
  <si>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</si>
  <si>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</si>
  <si>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</si>
  <si>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</si>
  <si>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</si>
  <si>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</si>
  <si>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</si>
  <si>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</si>
  <si>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</si>
  <si>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</si>
  <si>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</si>
  <si>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</si>
  <si>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</si>
  <si>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</si>
  <si>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</si>
  <si>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</si>
  <si>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</si>
  <si>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</si>
  <si>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</si>
  <si>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</si>
  <si>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</si>
  <si>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</si>
  <si>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</si>
  <si>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</si>
  <si>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</si>
  <si>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</si>
  <si>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</si>
  <si>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</si>
  <si>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</si>
  <si>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</si>
  <si>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</si>
  <si>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</si>
  <si>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</si>
  <si>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</si>
  <si>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</si>
  <si>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</si>
  <si>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</si>
  <si>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</si>
  <si>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</si>
  <si>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</si>
  <si>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</si>
  <si>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</si>
  <si>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</si>
  <si>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</si>
  <si>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</si>
  <si>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</si>
  <si>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</si>
  <si>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</si>
  <si>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</si>
  <si>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</si>
  <si>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</si>
  <si>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</si>
  <si>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</si>
  <si>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</si>
  <si>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兵庫県芦屋市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</si>
  <si>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</si>
  <si>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</si>
  <si>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</si>
  <si>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</si>
  <si>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</si>
  <si>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</si>
  <si>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</si>
  <si>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</si>
  <si>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</si>
  <si>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</si>
  <si>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</si>
  <si>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</si>
  <si>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</si>
  <si>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</si>
  <si>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</si>
  <si>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</si>
  <si>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</si>
  <si>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</si>
  <si>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</si>
  <si>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</si>
  <si>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</si>
  <si>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</si>
  <si>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</si>
  <si>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</si>
  <si>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</si>
  <si>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</si>
  <si>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</si>
  <si>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</si>
  <si>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</si>
  <si>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</si>
  <si>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</si>
  <si>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</si>
  <si>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</si>
  <si>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</si>
  <si>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</si>
  <si>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</si>
  <si>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</si>
  <si>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</si>
  <si>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</si>
  <si>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</si>
  <si>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</si>
  <si>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</si>
  <si>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</si>
  <si>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</si>
  <si>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</si>
  <si>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</si>
  <si>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</si>
  <si>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</si>
  <si>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</si>
  <si>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</si>
  <si>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</si>
  <si>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</si>
  <si>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</si>
  <si>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</si>
  <si>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</si>
  <si>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</si>
  <si>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</si>
  <si>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</si>
  <si>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</si>
  <si>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</si>
  <si>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</si>
  <si>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</si>
  <si>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</si>
  <si>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</si>
  <si>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</si>
  <si>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</si>
  <si>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</si>
  <si>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</si>
  <si>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</si>
  <si>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</si>
  <si>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</si>
  <si>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</si>
  <si>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</si>
  <si>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</si>
  <si>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</si>
  <si>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</si>
  <si>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</si>
  <si>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</si>
  <si>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</si>
  <si>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</si>
  <si>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</si>
  <si>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</si>
  <si>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</si>
  <si>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</si>
  <si>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</si>
  <si>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</si>
  <si>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</si>
  <si>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</si>
  <si>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</si>
  <si>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</si>
  <si>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</si>
  <si>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</si>
  <si>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</si>
  <si>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</si>
  <si>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</si>
  <si>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</si>
  <si>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</si>
  <si>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</si>
  <si>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</si>
  <si>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</si>
  <si>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</si>
  <si>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</si>
  <si>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</si>
  <si>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</si>
  <si>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</si>
  <si>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</si>
  <si>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</si>
  <si>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</si>
  <si>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</si>
  <si>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</si>
  <si>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</si>
  <si>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</si>
  <si>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</si>
  <si>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</si>
  <si>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</si>
  <si>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</si>
  <si>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</si>
  <si>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</si>
  <si>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</si>
  <si>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</si>
  <si>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</si>
  <si>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</si>
  <si>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</si>
  <si>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</si>
  <si>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</si>
  <si>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</si>
  <si>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</si>
  <si>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</si>
  <si>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</si>
  <si>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</si>
  <si>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</si>
  <si>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</si>
  <si>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</si>
  <si>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</si>
  <si>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</si>
  <si>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</si>
  <si>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</si>
  <si>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</si>
  <si>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</si>
  <si>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</si>
  <si>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</si>
  <si>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</si>
  <si>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</si>
  <si>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</si>
  <si>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</si>
  <si>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</si>
  <si>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</si>
  <si>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</si>
  <si>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</si>
  <si>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</si>
  <si>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</si>
  <si>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</si>
  <si>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</si>
  <si>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</si>
  <si>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</si>
  <si>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</si>
  <si>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</si>
  <si>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</si>
  <si>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</si>
  <si>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</si>
  <si>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</si>
  <si>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</si>
  <si>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</si>
  <si>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</si>
  <si>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</si>
  <si>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</si>
  <si>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</si>
  <si>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</si>
  <si>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</si>
  <si>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</si>
  <si>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</si>
  <si>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</si>
  <si>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</si>
  <si>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</si>
  <si>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</si>
  <si>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</si>
  <si>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</si>
  <si>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</si>
  <si>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</si>
  <si>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</si>
  <si>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</si>
  <si>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水道事業会計</t>
  </si>
  <si>
    <t>国民健康保険事業特別会計</t>
  </si>
  <si>
    <t>後期高齢者医療事業特別会計</t>
  </si>
  <si>
    <t>病院事業会計</t>
  </si>
  <si>
    <t>介護保険事業特別会計</t>
  </si>
  <si>
    <t>都市再開発事業特別会計</t>
  </si>
  <si>
    <t>その他会計（赤字）</t>
  </si>
  <si>
    <t>その他会計（黒字）</t>
  </si>
  <si>
    <t>R01</t>
    <phoneticPr fontId="5"/>
  </si>
  <si>
    <t>R02</t>
    <phoneticPr fontId="5"/>
  </si>
  <si>
    <t>R03</t>
    <phoneticPr fontId="5"/>
  </si>
  <si>
    <t>R04</t>
    <phoneticPr fontId="5"/>
  </si>
  <si>
    <t>R05</t>
    <phoneticPr fontId="5"/>
  </si>
  <si>
    <t>公共施設整備基金</t>
  </si>
  <si>
    <t>長寿社会福祉基金</t>
  </si>
  <si>
    <t>スポーツ振興基金</t>
  </si>
  <si>
    <t>西田房子福祉基金</t>
  </si>
  <si>
    <t>退職手当基金</t>
  </si>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</sst>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E90-4D4D-861F-E859B1DC10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60639</c:v>
                </c:pt>
                <c:pt idx="1">
                  <c:v>100635</c:v>
                </c:pt>
                <c:pt idx="2">
                  <c:v>63082</c:v>
                </c:pt>
                <c:pt idx="3">
                  <c:v>50042</c:v>
                </c:pt>
                <c:pt idx="4">
                  <c:v>42011</c:v>
                </c:pt>
              </c:numCache>
            </c:numRef>
          </c:val>
          <c:smooth val="0"/>
          <c:extLst>
            <c:ext xmlns:c16="http://schemas.microsoft.com/office/drawing/2014/chart" uri="{C3380CC4-5D6E-409C-BE32-E72D297353CC}">
              <c16:uniqueId val="{00000001-EE90-4D4D-861F-E859B1DC10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c:v>
                </c:pt>
                <c:pt idx="1">
                  <c:v>6.67</c:v>
                </c:pt>
                <c:pt idx="2">
                  <c:v>15.32</c:v>
                </c:pt>
                <c:pt idx="3">
                  <c:v>9.56</c:v>
                </c:pt>
                <c:pt idx="4">
                  <c:v>6.94</c:v>
                </c:pt>
              </c:numCache>
            </c:numRef>
          </c:val>
          <c:extLst>
            <c:ext xmlns:c16="http://schemas.microsoft.com/office/drawing/2014/chart" uri="{C3380CC4-5D6E-409C-BE32-E72D297353CC}">
              <c16:uniqueId val="{00000000-F157-43D4-9143-ED91699BF1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31.45</c:v>
                </c:pt>
                <c:pt idx="1">
                  <c:v>32.35</c:v>
                </c:pt>
                <c:pt idx="2">
                  <c:v>38.14</c:v>
                </c:pt>
                <c:pt idx="3">
                  <c:v>48.84</c:v>
                </c:pt>
                <c:pt idx="4">
                  <c:v>54.4</c:v>
                </c:pt>
              </c:numCache>
            </c:numRef>
          </c:val>
          <c:extLst>
            <c:ext xmlns:c16="http://schemas.microsoft.com/office/drawing/2014/chart" uri="{C3380CC4-5D6E-409C-BE32-E72D297353CC}">
              <c16:uniqueId val="{00000001-F157-43D4-9143-ED91699BF1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2.4900000000000002</c:v>
                </c:pt>
                <c:pt idx="1">
                  <c:v>4.74</c:v>
                </c:pt>
                <c:pt idx="2">
                  <c:v>13.48</c:v>
                </c:pt>
                <c:pt idx="3">
                  <c:v>7.95</c:v>
                </c:pt>
                <c:pt idx="4">
                  <c:v>3.12</c:v>
                </c:pt>
              </c:numCache>
            </c:numRef>
          </c:val>
          <c:smooth val="0"/>
          <c:extLst>
            <c:ext xmlns:c16="http://schemas.microsoft.com/office/drawing/2014/chart" uri="{C3380CC4-5D6E-409C-BE32-E72D297353CC}">
              <c16:uniqueId val="{00000002-F157-43D4-9143-ED91699BF1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0.47</c:v>
                </c:pt>
                <c:pt idx="4">
                  <c:v>#N/A</c:v>
                </c:pt>
                <c:pt idx="5">
                  <c:v>0.5</c:v>
                </c:pt>
                <c:pt idx="6">
                  <c:v>#N/A</c:v>
                </c:pt>
                <c:pt idx="7">
                  <c:v>0.76</c:v>
                </c:pt>
                <c:pt idx="8">
                  <c:v>#N/A</c:v>
                </c:pt>
                <c:pt idx="9">
                  <c:v>0.26</c:v>
                </c:pt>
              </c:numCache>
            </c:numRef>
          </c:val>
          <c:extLst>
            <c:ext xmlns:c16="http://schemas.microsoft.com/office/drawing/2014/chart" uri="{C3380CC4-5D6E-409C-BE32-E72D297353CC}">
              <c16:uniqueId val="{00000000-6DD0-4087-90B4-7D12881E88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D0-4087-90B4-7D12881E8884}"/>
            </c:ext>
          </c:extLst>
        </c:ser>
        <c:ser>
          <c:idx val="2"/>
          <c:order val="2"/>
          <c:tx>
            <c:strRef>
              <c:f>データシート!$A$29</c:f>
              <c:strCache>
                <c:ptCount val="1"/>
                <c:pt idx="0">
                  <c:v>都市再開発事業特別会計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0.33</c:v>
                </c:pt>
                <c:pt idx="4">
                  <c:v>#N/A</c:v>
                </c:pt>
                <c:pt idx="5">
                  <c:v>0.15</c:v>
                </c:pt>
                <c:pt idx="6">
                  <c:v>#N/A</c:v>
                </c:pt>
                <c:pt idx="7">
                  <c:v>0.16</c:v>
                </c:pt>
                <c:pt idx="8">
                  <c:v>#N/A</c:v>
                </c:pt>
                <c:pt idx="9">
                  <c:v>0.21</c:v>
                </c:pt>
              </c:numCache>
            </c:numRef>
          </c:val>
          <c:extLst>
            <c:ext xmlns:c16="http://schemas.microsoft.com/office/drawing/2014/chart" uri="{C3380CC4-5D6E-409C-BE32-E72D297353CC}">
              <c16:uniqueId val="{00000002-6DD0-4087-90B4-7D12881E888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0.42</c:v>
                </c:pt>
                <c:pt idx="4">
                  <c:v>#N/A</c:v>
                </c:pt>
                <c:pt idx="5">
                  <c:v>1.03</c:v>
                </c:pt>
                <c:pt idx="6">
                  <c:v>#N/A</c:v>
                </c:pt>
                <c:pt idx="7">
                  <c:v>0.67</c:v>
                </c:pt>
                <c:pt idx="8">
                  <c:v>#N/A</c:v>
                </c:pt>
                <c:pt idx="9">
                  <c:v>0.22</c:v>
                </c:pt>
              </c:numCache>
            </c:numRef>
          </c:val>
          <c:extLst>
            <c:ext xmlns:c16="http://schemas.microsoft.com/office/drawing/2014/chart" uri="{C3380CC4-5D6E-409C-BE32-E72D297353CC}">
              <c16:uniqueId val="{00000003-6DD0-4087-90B4-7D12881E888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1.04</c:v>
                </c:pt>
                <c:pt idx="4">
                  <c:v>#N/A</c:v>
                </c:pt>
                <c:pt idx="5">
                  <c:v>1.18</c:v>
                </c:pt>
                <c:pt idx="6">
                  <c:v>#N/A</c:v>
                </c:pt>
                <c:pt idx="7">
                  <c:v>0.92</c:v>
                </c:pt>
                <c:pt idx="8">
                  <c:v>#N/A</c:v>
                </c:pt>
                <c:pt idx="9">
                  <c:v>0.26</c:v>
                </c:pt>
              </c:numCache>
            </c:numRef>
          </c:val>
          <c:extLst>
            <c:ext xmlns:c16="http://schemas.microsoft.com/office/drawing/2014/chart" uri="{C3380CC4-5D6E-409C-BE32-E72D297353CC}">
              <c16:uniqueId val="{00000004-6DD0-4087-90B4-7D12881E888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0.43</c:v>
                </c:pt>
                <c:pt idx="4">
                  <c:v>#N/A</c:v>
                </c:pt>
                <c:pt idx="5">
                  <c:v>0.47</c:v>
                </c:pt>
                <c:pt idx="6">
                  <c:v>#N/A</c:v>
                </c:pt>
                <c:pt idx="7">
                  <c:v>0.42</c:v>
                </c:pt>
                <c:pt idx="8">
                  <c:v>#N/A</c:v>
                </c:pt>
                <c:pt idx="9">
                  <c:v>0.44</c:v>
                </c:pt>
              </c:numCache>
            </c:numRef>
          </c:val>
          <c:extLst>
            <c:ext xmlns:c16="http://schemas.microsoft.com/office/drawing/2014/chart" uri="{C3380CC4-5D6E-409C-BE32-E72D297353CC}">
              <c16:uniqueId val="{00000005-6DD0-4087-90B4-7D12881E888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0.65</c:v>
                </c:pt>
                <c:pt idx="4">
                  <c:v>#N/A</c:v>
                </c:pt>
                <c:pt idx="5">
                  <c:v>0.86</c:v>
                </c:pt>
                <c:pt idx="6">
                  <c:v>#N/A</c:v>
                </c:pt>
                <c:pt idx="7">
                  <c:v>1.01</c:v>
                </c:pt>
                <c:pt idx="8">
                  <c:v>#N/A</c:v>
                </c:pt>
                <c:pt idx="9">
                  <c:v>0.7</c:v>
                </c:pt>
              </c:numCache>
            </c:numRef>
          </c:val>
          <c:extLst>
            <c:ext xmlns:c16="http://schemas.microsoft.com/office/drawing/2014/chart" uri="{C3380CC4-5D6E-409C-BE32-E72D297353CC}">
              <c16:uniqueId val="{00000006-6DD0-4087-90B4-7D12881E888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6.86</c:v>
                </c:pt>
                <c:pt idx="2">
                  <c:v>#N/A</c:v>
                </c:pt>
                <c:pt idx="3">
                  <c:v>5.56</c:v>
                </c:pt>
                <c:pt idx="4">
                  <c:v>#N/A</c:v>
                </c:pt>
                <c:pt idx="5">
                  <c:v>6.73</c:v>
                </c:pt>
                <c:pt idx="6">
                  <c:v>#N/A</c:v>
                </c:pt>
                <c:pt idx="7">
                  <c:v>6.88</c:v>
                </c:pt>
                <c:pt idx="8">
                  <c:v>#N/A</c:v>
                </c:pt>
                <c:pt idx="9">
                  <c:v>6.22</c:v>
                </c:pt>
              </c:numCache>
            </c:numRef>
          </c:val>
          <c:extLst>
            <c:ext xmlns:c16="http://schemas.microsoft.com/office/drawing/2014/chart" uri="{C3380CC4-5D6E-409C-BE32-E72D297353CC}">
              <c16:uniqueId val="{00000007-6DD0-4087-90B4-7D12881E888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c:v>
                </c:pt>
                <c:pt idx="2">
                  <c:v>#N/A</c:v>
                </c:pt>
                <c:pt idx="3">
                  <c:v>3.93</c:v>
                </c:pt>
                <c:pt idx="4">
                  <c:v>#N/A</c:v>
                </c:pt>
                <c:pt idx="5">
                  <c:v>5.08</c:v>
                </c:pt>
                <c:pt idx="6">
                  <c:v>#N/A</c:v>
                </c:pt>
                <c:pt idx="7">
                  <c:v>5.51</c:v>
                </c:pt>
                <c:pt idx="8">
                  <c:v>#N/A</c:v>
                </c:pt>
                <c:pt idx="9">
                  <c:v>6.44</c:v>
                </c:pt>
              </c:numCache>
            </c:numRef>
          </c:val>
          <c:extLst>
            <c:ext xmlns:c16="http://schemas.microsoft.com/office/drawing/2014/chart" uri="{C3380CC4-5D6E-409C-BE32-E72D297353CC}">
              <c16:uniqueId val="{00000008-6DD0-4087-90B4-7D12881E88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3.35</c:v>
                </c:pt>
                <c:pt idx="2">
                  <c:v>#N/A</c:v>
                </c:pt>
                <c:pt idx="3">
                  <c:v>6.31</c:v>
                </c:pt>
                <c:pt idx="4">
                  <c:v>#N/A</c:v>
                </c:pt>
                <c:pt idx="5">
                  <c:v>14.97</c:v>
                </c:pt>
                <c:pt idx="6">
                  <c:v>#N/A</c:v>
                </c:pt>
                <c:pt idx="7">
                  <c:v>8.92</c:v>
                </c:pt>
                <c:pt idx="8">
                  <c:v>#N/A</c:v>
                </c:pt>
                <c:pt idx="9">
                  <c:v>6.81</c:v>
                </c:pt>
              </c:numCache>
            </c:numRef>
          </c:val>
          <c:extLst>
            <c:ext xmlns:c16="http://schemas.microsoft.com/office/drawing/2014/chart" uri="{C3380CC4-5D6E-409C-BE32-E72D297353CC}">
              <c16:uniqueId val="{00000009-6DD0-4087-90B4-7D12881E88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4805</c:v>
                </c:pt>
                <c:pt idx="5">
                  <c:v>4586</c:v>
                </c:pt>
                <c:pt idx="8">
                  <c:v>4054</c:v>
                </c:pt>
                <c:pt idx="11">
                  <c:v>3845</c:v>
                </c:pt>
                <c:pt idx="14">
                  <c:v>3614</c:v>
                </c:pt>
              </c:numCache>
            </c:numRef>
          </c:val>
          <c:extLst>
            <c:ext xmlns:c16="http://schemas.microsoft.com/office/drawing/2014/chart" uri="{C3380CC4-5D6E-409C-BE32-E72D297353CC}">
              <c16:uniqueId val="{00000000-B9A6-49A6-BC62-3E979B4FFC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A6-49A6-BC62-3E979B4FFC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369</c:v>
                </c:pt>
                <c:pt idx="3">
                  <c:v>374</c:v>
                </c:pt>
                <c:pt idx="6">
                  <c:v>472</c:v>
                </c:pt>
                <c:pt idx="9">
                  <c:v>665</c:v>
                </c:pt>
                <c:pt idx="12">
                  <c:v>274</c:v>
                </c:pt>
              </c:numCache>
            </c:numRef>
          </c:val>
          <c:extLst>
            <c:ext xmlns:c16="http://schemas.microsoft.com/office/drawing/2014/chart" uri="{C3380CC4-5D6E-409C-BE32-E72D297353CC}">
              <c16:uniqueId val="{00000002-B9A6-49A6-BC62-3E979B4FFC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22</c:v>
                </c:pt>
                <c:pt idx="6">
                  <c:v>3</c:v>
                </c:pt>
                <c:pt idx="9">
                  <c:v>3</c:v>
                </c:pt>
                <c:pt idx="12">
                  <c:v>3</c:v>
                </c:pt>
              </c:numCache>
            </c:numRef>
          </c:val>
          <c:extLst>
            <c:ext xmlns:c16="http://schemas.microsoft.com/office/drawing/2014/chart" uri="{C3380CC4-5D6E-409C-BE32-E72D297353CC}">
              <c16:uniqueId val="{00000003-B9A6-49A6-BC62-3E979B4FFC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1067</c:v>
                </c:pt>
                <c:pt idx="3">
                  <c:v>1135</c:v>
                </c:pt>
                <c:pt idx="6">
                  <c:v>931</c:v>
                </c:pt>
                <c:pt idx="9">
                  <c:v>942</c:v>
                </c:pt>
                <c:pt idx="12">
                  <c:v>918</c:v>
                </c:pt>
              </c:numCache>
            </c:numRef>
          </c:val>
          <c:extLst>
            <c:ext xmlns:c16="http://schemas.microsoft.com/office/drawing/2014/chart" uri="{C3380CC4-5D6E-409C-BE32-E72D297353CC}">
              <c16:uniqueId val="{00000004-B9A6-49A6-BC62-3E979B4FFC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6-49A6-BC62-3E979B4FFC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A6-49A6-BC62-3E979B4FFC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4794</c:v>
                </c:pt>
                <c:pt idx="3">
                  <c:v>4298</c:v>
                </c:pt>
                <c:pt idx="6">
                  <c:v>3953</c:v>
                </c:pt>
                <c:pt idx="9">
                  <c:v>4232</c:v>
                </c:pt>
                <c:pt idx="12">
                  <c:v>4307</c:v>
                </c:pt>
              </c:numCache>
            </c:numRef>
          </c:val>
          <c:extLst>
            <c:ext xmlns:c16="http://schemas.microsoft.com/office/drawing/2014/chart" uri="{C3380CC4-5D6E-409C-BE32-E72D297353CC}">
              <c16:uniqueId val="{00000007-B9A6-49A6-BC62-3E979B4FFC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1450</c:v>
                </c:pt>
                <c:pt idx="2">
                  <c:v>#N/A</c:v>
                </c:pt>
                <c:pt idx="3">
                  <c:v>#N/A</c:v>
                </c:pt>
                <c:pt idx="4">
                  <c:v>1243</c:v>
                </c:pt>
                <c:pt idx="5">
                  <c:v>#N/A</c:v>
                </c:pt>
                <c:pt idx="6">
                  <c:v>#N/A</c:v>
                </c:pt>
                <c:pt idx="7">
                  <c:v>1305</c:v>
                </c:pt>
                <c:pt idx="8">
                  <c:v>#N/A</c:v>
                </c:pt>
                <c:pt idx="9">
                  <c:v>#N/A</c:v>
                </c:pt>
                <c:pt idx="10">
                  <c:v>1997</c:v>
                </c:pt>
                <c:pt idx="11">
                  <c:v>#N/A</c:v>
                </c:pt>
                <c:pt idx="12">
                  <c:v>#N/A</c:v>
                </c:pt>
                <c:pt idx="13">
                  <c:v>1888</c:v>
                </c:pt>
                <c:pt idx="14">
                  <c:v>#N/A</c:v>
                </c:pt>
              </c:numCache>
            </c:numRef>
          </c:val>
          <c:smooth val="0"/>
          <c:extLst>
            <c:ext xmlns:c16="http://schemas.microsoft.com/office/drawing/2014/chart" uri="{C3380CC4-5D6E-409C-BE32-E72D297353CC}">
              <c16:uniqueId val="{00000008-B9A6-49A6-BC62-3E979B4FFC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23090</c:v>
                </c:pt>
                <c:pt idx="5">
                  <c:v>21905</c:v>
                </c:pt>
                <c:pt idx="8">
                  <c:v>20272</c:v>
                </c:pt>
                <c:pt idx="11">
                  <c:v>16785</c:v>
                </c:pt>
                <c:pt idx="14">
                  <c:v>15658</c:v>
                </c:pt>
              </c:numCache>
            </c:numRef>
          </c:val>
          <c:extLst>
            <c:ext xmlns:c16="http://schemas.microsoft.com/office/drawing/2014/chart" uri="{C3380CC4-5D6E-409C-BE32-E72D297353CC}">
              <c16:uniqueId val="{00000000-78B6-42C8-B48B-F08D94731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15613</c:v>
                </c:pt>
                <c:pt idx="5">
                  <c:v>15092</c:v>
                </c:pt>
                <c:pt idx="8">
                  <c:v>15500</c:v>
                </c:pt>
                <c:pt idx="11">
                  <c:v>13698</c:v>
                </c:pt>
                <c:pt idx="14">
                  <c:v>13319</c:v>
                </c:pt>
              </c:numCache>
            </c:numRef>
          </c:val>
          <c:extLst>
            <c:ext xmlns:c16="http://schemas.microsoft.com/office/drawing/2014/chart" uri="{C3380CC4-5D6E-409C-BE32-E72D297353CC}">
              <c16:uniqueId val="{00000001-78B6-42C8-B48B-F08D94731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14506</c:v>
                </c:pt>
                <c:pt idx="5">
                  <c:v>15028</c:v>
                </c:pt>
                <c:pt idx="8">
                  <c:v>16530</c:v>
                </c:pt>
                <c:pt idx="11">
                  <c:v>20395</c:v>
                </c:pt>
                <c:pt idx="14">
                  <c:v>22275</c:v>
                </c:pt>
              </c:numCache>
            </c:numRef>
          </c:val>
          <c:extLst>
            <c:ext xmlns:c16="http://schemas.microsoft.com/office/drawing/2014/chart" uri="{C3380CC4-5D6E-409C-BE32-E72D297353CC}">
              <c16:uniqueId val="{00000002-78B6-42C8-B48B-F08D94731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B6-42C8-B48B-F08D94731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B6-42C8-B48B-F08D94731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60</c:v>
                </c:pt>
                <c:pt idx="3">
                  <c:v>56</c:v>
                </c:pt>
                <c:pt idx="6">
                  <c:v>52</c:v>
                </c:pt>
                <c:pt idx="9">
                  <c:v>49</c:v>
                </c:pt>
                <c:pt idx="12">
                  <c:v>46</c:v>
                </c:pt>
              </c:numCache>
            </c:numRef>
          </c:val>
          <c:extLst>
            <c:ext xmlns:c16="http://schemas.microsoft.com/office/drawing/2014/chart" uri="{C3380CC4-5D6E-409C-BE32-E72D297353CC}">
              <c16:uniqueId val="{00000005-78B6-42C8-B48B-F08D94731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4723</c:v>
                </c:pt>
                <c:pt idx="3">
                  <c:v>4611</c:v>
                </c:pt>
                <c:pt idx="6">
                  <c:v>4462</c:v>
                </c:pt>
                <c:pt idx="9">
                  <c:v>4086</c:v>
                </c:pt>
                <c:pt idx="12">
                  <c:v>4218</c:v>
                </c:pt>
              </c:numCache>
            </c:numRef>
          </c:val>
          <c:extLst>
            <c:ext xmlns:c16="http://schemas.microsoft.com/office/drawing/2014/chart" uri="{C3380CC4-5D6E-409C-BE32-E72D297353CC}">
              <c16:uniqueId val="{00000006-78B6-42C8-B48B-F08D94731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c:v>
                </c:pt>
                <c:pt idx="3">
                  <c:v>27</c:v>
                </c:pt>
                <c:pt idx="6">
                  <c:v>25</c:v>
                </c:pt>
                <c:pt idx="9">
                  <c:v>22</c:v>
                </c:pt>
                <c:pt idx="12">
                  <c:v>21</c:v>
                </c:pt>
              </c:numCache>
            </c:numRef>
          </c:val>
          <c:extLst>
            <c:ext xmlns:c16="http://schemas.microsoft.com/office/drawing/2014/chart" uri="{C3380CC4-5D6E-409C-BE32-E72D297353CC}">
              <c16:uniqueId val="{00000007-78B6-42C8-B48B-F08D94731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10334</c:v>
                </c:pt>
                <c:pt idx="3">
                  <c:v>10835</c:v>
                </c:pt>
                <c:pt idx="6">
                  <c:v>10006</c:v>
                </c:pt>
                <c:pt idx="9">
                  <c:v>9164</c:v>
                </c:pt>
                <c:pt idx="12">
                  <c:v>7807</c:v>
                </c:pt>
              </c:numCache>
            </c:numRef>
          </c:val>
          <c:extLst>
            <c:ext xmlns:c16="http://schemas.microsoft.com/office/drawing/2014/chart" uri="{C3380CC4-5D6E-409C-BE32-E72D297353CC}">
              <c16:uniqueId val="{00000008-78B6-42C8-B48B-F08D94731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5074</c:v>
                </c:pt>
                <c:pt idx="3">
                  <c:v>4051</c:v>
                </c:pt>
                <c:pt idx="6">
                  <c:v>3357</c:v>
                </c:pt>
                <c:pt idx="9">
                  <c:v>2692</c:v>
                </c:pt>
                <c:pt idx="12">
                  <c:v>2418</c:v>
                </c:pt>
              </c:numCache>
            </c:numRef>
          </c:val>
          <c:extLst>
            <c:ext xmlns:c16="http://schemas.microsoft.com/office/drawing/2014/chart" uri="{C3380CC4-5D6E-409C-BE32-E72D297353CC}">
              <c16:uniqueId val="{00000009-78B6-42C8-B48B-F08D94731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50532</c:v>
                </c:pt>
                <c:pt idx="3">
                  <c:v>53322</c:v>
                </c:pt>
                <c:pt idx="6">
                  <c:v>52013</c:v>
                </c:pt>
                <c:pt idx="9">
                  <c:v>50264</c:v>
                </c:pt>
                <c:pt idx="12">
                  <c:v>47847</c:v>
                </c:pt>
              </c:numCache>
            </c:numRef>
          </c:val>
          <c:extLst>
            <c:ext xmlns:c16="http://schemas.microsoft.com/office/drawing/2014/chart" uri="{C3380CC4-5D6E-409C-BE32-E72D297353CC}">
              <c16:uniqueId val="{0000000A-78B6-42C8-B48B-F08D94731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17564</c:v>
                </c:pt>
                <c:pt idx="2">
                  <c:v>#N/A</c:v>
                </c:pt>
                <c:pt idx="3">
                  <c:v>#N/A</c:v>
                </c:pt>
                <c:pt idx="4">
                  <c:v>20878</c:v>
                </c:pt>
                <c:pt idx="5">
                  <c:v>#N/A</c:v>
                </c:pt>
                <c:pt idx="6">
                  <c:v>#N/A</c:v>
                </c:pt>
                <c:pt idx="7">
                  <c:v>17614</c:v>
                </c:pt>
                <c:pt idx="8">
                  <c:v>#N/A</c:v>
                </c:pt>
                <c:pt idx="9">
                  <c:v>#N/A</c:v>
                </c:pt>
                <c:pt idx="10">
                  <c:v>15400</c:v>
                </c:pt>
                <c:pt idx="11">
                  <c:v>#N/A</c:v>
                </c:pt>
                <c:pt idx="12">
                  <c:v>#N/A</c:v>
                </c:pt>
                <c:pt idx="13">
                  <c:v>11104</c:v>
                </c:pt>
                <c:pt idx="14">
                  <c:v>#N/A</c:v>
                </c:pt>
              </c:numCache>
            </c:numRef>
          </c:val>
          <c:smooth val="0"/>
          <c:extLst>
            <c:ext xmlns:c16="http://schemas.microsoft.com/office/drawing/2014/chart" uri="{C3380CC4-5D6E-409C-BE32-E72D297353CC}">
              <c16:uniqueId val="{0000000B-78B6-42C8-B48B-F08D94731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8943</c:v>
                </c:pt>
                <c:pt idx="1">
                  <c:v>12135</c:v>
                </c:pt>
                <c:pt idx="2">
                  <c:v>13548</c:v>
                </c:pt>
              </c:numCache>
            </c:numRef>
          </c:val>
          <c:extLst>
            <c:ext xmlns:c16="http://schemas.microsoft.com/office/drawing/2014/chart" uri="{C3380CC4-5D6E-409C-BE32-E72D297353CC}">
              <c16:uniqueId val="{00000000-EF0C-4C29-9B68-780C3F479B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2106</c:v>
                </c:pt>
                <c:pt idx="1">
                  <c:v>2438</c:v>
                </c:pt>
                <c:pt idx="2">
                  <c:v>2441</c:v>
                </c:pt>
              </c:numCache>
            </c:numRef>
          </c:val>
          <c:extLst>
            <c:ext xmlns:c16="http://schemas.microsoft.com/office/drawing/2014/chart" uri="{C3380CC4-5D6E-409C-BE32-E72D297353CC}">
              <c16:uniqueId val="{00000001-EF0C-4C29-9B68-780C3F479B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3994</c:v>
                </c:pt>
                <c:pt idx="1">
                  <c:v>4114</c:v>
                </c:pt>
                <c:pt idx="2">
                  <c:v>4260</c:v>
                </c:pt>
              </c:numCache>
            </c:numRef>
          </c:val>
          <c:extLst>
            <c:ext xmlns:c16="http://schemas.microsoft.com/office/drawing/2014/chart" uri="{C3380CC4-5D6E-409C-BE32-E72D297353CC}">
              <c16:uniqueId val="{00000002-EF0C-4C29-9B68-780C3F479B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元金償還金については、近年の公共事業のために借り入れた市債の償還が開始されることから、数年間は増加する見通しである</a:t>
          </a:r>
          <a:r>
            <a:rPr kumimoji="1" lang="ja-JP" altLang="en-US" sz="1100">
              <a:solidFill>
                <a:schemeClr val="dk1"/>
              </a:solidFill>
              <a:effectLst/>
              <a:latin typeface="+mn-lt"/>
              <a:ea typeface="+mn-ea"/>
              <a:cs typeface="+mn-cs"/>
            </a:rPr>
            <a:t>。また、交付税算入割合の高い阪神・淡路大震災に係る復旧復興事業に伴い激増した市債残高が減少した結果、算入公債費等は減少傾向にある。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a:t>
          </a:r>
          <a:endParaRPr lang="ja-JP" altLang="ja-JP" sz="1400">
            <a:effectLst/>
          </a:endParaRPr>
        </a:p>
        <a:p>
          <a:r>
            <a:rPr kumimoji="1" lang="ja-JP" altLang="ja-JP" sz="1100">
              <a:solidFill>
                <a:schemeClr val="dk1"/>
              </a:solidFill>
              <a:effectLst/>
              <a:latin typeface="+mn-lt"/>
              <a:ea typeface="+mn-ea"/>
              <a:cs typeface="+mn-cs"/>
            </a:rPr>
            <a:t>令和元年度は、交付税算入割合の高い震災関連の市債の償還が進んだことにより基準財政需要額算入見込額が減少したものの、市税収入が一時的に増加したこと及び新発債が抑えられ地方債残高が減少したことから改善している。令和２年度は、山手・精道中学校の建替工事等により新たに地方債を発行したため、地方債残高が増加し、将来負担率が悪化していたが、令和３年度</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年度は償還額が借入額を上回り市債残高が減少したことから改善している。</a:t>
          </a:r>
          <a:endParaRPr lang="ja-JP" altLang="ja-JP" sz="1400">
            <a:effectLst/>
          </a:endParaRPr>
        </a:p>
        <a:p>
          <a:r>
            <a:rPr kumimoji="1" lang="ja-JP" altLang="ja-JP" sz="1100">
              <a:solidFill>
                <a:schemeClr val="dk1"/>
              </a:solidFill>
              <a:effectLst/>
              <a:latin typeface="+mn-lt"/>
              <a:ea typeface="+mn-ea"/>
              <a:cs typeface="+mn-cs"/>
            </a:rPr>
            <a:t>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年度は、決算剰余金の</a:t>
          </a:r>
          <a:r>
            <a:rPr kumimoji="1" lang="ja-JP" altLang="en-US" sz="1100">
              <a:solidFill>
                <a:schemeClr val="dk1"/>
              </a:solidFill>
              <a:effectLst/>
              <a:latin typeface="+mn-lt"/>
              <a:ea typeface="+mn-ea"/>
              <a:cs typeface="+mn-cs"/>
            </a:rPr>
            <a:t>半額</a:t>
          </a:r>
          <a:r>
            <a:rPr kumimoji="1" lang="ja-JP" altLang="ja-JP" sz="1100">
              <a:solidFill>
                <a:schemeClr val="dk1"/>
              </a:solidFill>
              <a:effectLst/>
              <a:latin typeface="+mn-lt"/>
              <a:ea typeface="+mn-ea"/>
              <a:cs typeface="+mn-cs"/>
            </a:rPr>
            <a:t>を財政基金に積み立てたことにより全体として約</a:t>
          </a:r>
          <a:r>
            <a:rPr kumimoji="1" lang="ja-JP" altLang="en-US" sz="1100">
              <a:solidFill>
                <a:schemeClr val="dk1"/>
              </a:solidFill>
              <a:effectLst/>
              <a:latin typeface="+mn-lt"/>
              <a:ea typeface="+mn-ea"/>
              <a:cs typeface="+mn-cs"/>
            </a:rPr>
            <a:t>１５．６</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特定目的基金の一部は、使途を明示したふるさと寄附金を募っているため、一時的には積立てられるが、事業進捗に合わせて取り崩していくため、中長期的には減少傾向にある。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公共施設整備基金：教育文化および社会福祉その他の都市施設の整備</a:t>
          </a:r>
          <a:endParaRPr lang="ja-JP" altLang="ja-JP" sz="1400">
            <a:effectLst/>
          </a:endParaRPr>
        </a:p>
        <a:p>
          <a:r>
            <a:rPr kumimoji="1" lang="ja-JP" altLang="ja-JP" sz="1100">
              <a:solidFill>
                <a:schemeClr val="dk1"/>
              </a:solidFill>
              <a:effectLst/>
              <a:latin typeface="+mn-lt"/>
              <a:ea typeface="+mn-ea"/>
              <a:cs typeface="+mn-cs"/>
            </a:rPr>
            <a:t>長寿社会福祉基金：長寿社会に向けて、在宅福祉の持続的向上を図り、高齢者及び障害者等にとって住みよい地域福祉社会の実現</a:t>
          </a:r>
          <a:endParaRPr lang="ja-JP" altLang="ja-JP" sz="1400">
            <a:effectLst/>
          </a:endParaRPr>
        </a:p>
        <a:p>
          <a:r>
            <a:rPr kumimoji="1" lang="ja-JP" altLang="en-US" sz="1100">
              <a:solidFill>
                <a:schemeClr val="dk1"/>
              </a:solidFill>
              <a:effectLst/>
              <a:latin typeface="+mn-lt"/>
              <a:ea typeface="+mn-ea"/>
              <a:cs typeface="+mn-cs"/>
            </a:rPr>
            <a:t>スポーツ振興基金：スポーツ振興を目的とする事業の推進</a:t>
          </a:r>
        </a:p>
        <a:p>
          <a:r>
            <a:rPr kumimoji="1" lang="ja-JP" altLang="ja-JP" sz="1100">
              <a:solidFill>
                <a:schemeClr val="dk1"/>
              </a:solidFill>
              <a:effectLst/>
              <a:latin typeface="+mn-lt"/>
              <a:ea typeface="+mn-ea"/>
              <a:cs typeface="+mn-cs"/>
            </a:rPr>
            <a:t>西田房子福祉基金：高齢者福祉（権利擁護施策）の向上</a:t>
          </a:r>
          <a:endParaRPr lang="ja-JP" altLang="ja-JP" sz="1400">
            <a:effectLst/>
          </a:endParaRPr>
        </a:p>
        <a:p>
          <a:r>
            <a:rPr kumimoji="1" lang="ja-JP" altLang="ja-JP" sz="1100">
              <a:solidFill>
                <a:schemeClr val="dk1"/>
              </a:solidFill>
              <a:effectLst/>
              <a:latin typeface="+mn-lt"/>
              <a:ea typeface="+mn-ea"/>
              <a:cs typeface="+mn-cs"/>
            </a:rPr>
            <a:t>職員の退職手当基金：職員の退職手当支給の財源を積み立てる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公共施設整備基金：開発指導関連事業寄附金や森林環境譲与税等により０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６億円積立てたことにより増加した。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指定管理者からの修繕積立金やふるさと寄附金は、各基金に積み立てているため、基金の目的や積立ての経緯を踏まえて取崩しを行う。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年度は、取崩しが不要となり、決算剰余金等を約</a:t>
          </a:r>
          <a:r>
            <a:rPr kumimoji="1" lang="ja-JP" altLang="en-US" sz="1100">
              <a:solidFill>
                <a:schemeClr val="dk1"/>
              </a:solidFill>
              <a:effectLst/>
              <a:latin typeface="+mn-lt"/>
              <a:ea typeface="+mn-ea"/>
              <a:cs typeface="+mn-cs"/>
            </a:rPr>
            <a:t>１４．１</a:t>
          </a:r>
          <a:r>
            <a:rPr kumimoji="1" lang="ja-JP" altLang="ja-JP" sz="1100">
              <a:solidFill>
                <a:schemeClr val="dk1"/>
              </a:solidFill>
              <a:effectLst/>
              <a:latin typeface="+mn-lt"/>
              <a:ea typeface="+mn-ea"/>
              <a:cs typeface="+mn-cs"/>
            </a:rPr>
            <a:t>億円積立てたことにより増加した。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災害等への備えのため、決算状況を踏まえつつ将来負担とのバランスを見ながら、可能な範囲で積み立てていくこととしている。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年度は、取崩しを行うべき事業（償還）がなく、</a:t>
          </a:r>
          <a:r>
            <a:rPr kumimoji="1" lang="ja-JP" altLang="en-US" sz="1100">
              <a:solidFill>
                <a:schemeClr val="dk1"/>
              </a:solidFill>
              <a:effectLst/>
              <a:latin typeface="+mn-lt"/>
              <a:ea typeface="+mn-ea"/>
              <a:cs typeface="+mn-cs"/>
            </a:rPr>
            <a:t>基金利子のみを積立てしており微増している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令和６年度に公共用地取得費特別会計における地方債の一括償還を予定しているため、それに備えて毎年度計画的に積立てを行う予定としている。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は普通交付税の算定に用いる基準財政収入額を基準財政需要額で割った数値の過去３年間の平均値である。平成１６年度以降、阪神・淡路大震災からの復旧・復興事業等に係る公債費の増加や三位一体改革に伴う個人市民税の比例税率化による税収減などにより１．００未満となっていたが、公債費の減少や市税収入の増加により、令和元年度には１．００を超えている。令和５年度は、個別算定経費の高齢者保健福祉費が増加したこと等により単年度の数値は令和４年度に比べ減少しているが、単年度の数値が低かった令和２年度が算定対象から外れたことから、数値は微増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822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426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9119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公債費の増大等により、類似団体平均より高い状況が続いている。公債費（元利償還金）の減少や市税収入の増加により、数値は回復傾向となっているが、引き続き高い水準にあるため、経常経費の削減に取り組むなど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75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02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85344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022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63</xdr:row>
      <xdr:rowOff>85344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77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人件費については、地域手当の支給率が他市よりも高い１５％の適用地域であることから、他団体よりも高くなっている。令和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新型コロナウイルスワクチン予防接種事業費の減少により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している。今後も給与の適正化や業務委託のダウンサイジング化などを進めることで、経費削減に努めていく。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57716</xdr:rowOff>
    </xdr:from>
    <xdr:to>
      <xdr:col>23</xdr:col>
      <xdr:colOff>133350</xdr:colOff>
      <xdr:row>84</xdr:row>
      <xdr:rowOff>105020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9516"/>
          <a:ext cx="8382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80156</xdr:rowOff>
    </xdr:from>
    <xdr:to>
      <xdr:col>19</xdr:col>
      <xdr:colOff>133350</xdr:colOff>
      <xdr:row>84</xdr:row>
      <xdr:rowOff>105020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1956"/>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166205</xdr:rowOff>
    </xdr:from>
    <xdr:to>
      <xdr:col>15</xdr:col>
      <xdr:colOff>82550</xdr:colOff>
      <xdr:row>84</xdr:row>
      <xdr:rowOff>80156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6555"/>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122154</xdr:rowOff>
    </xdr:from>
    <xdr:to>
      <xdr:col>11</xdr:col>
      <xdr:colOff>31750</xdr:colOff>
      <xdr:row>83</xdr:row>
      <xdr:rowOff>166205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2504"/>
          <a:ext cx="8890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6916</xdr:rowOff>
    </xdr:from>
    <xdr:to>
      <xdr:col>23</xdr:col>
      <xdr:colOff>184150</xdr:colOff>
      <xdr:row>84</xdr:row>
      <xdr:rowOff>108516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150443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54220</xdr:rowOff>
    </xdr:from>
    <xdr:to>
      <xdr:col>19</xdr:col>
      <xdr:colOff>184150</xdr:colOff>
      <xdr:row>84</xdr:row>
      <xdr:rowOff>155820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140597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29356</xdr:rowOff>
    </xdr:from>
    <xdr:to>
      <xdr:col>15</xdr:col>
      <xdr:colOff>133350</xdr:colOff>
      <xdr:row>84</xdr:row>
      <xdr:rowOff>130956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115733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115405</xdr:rowOff>
    </xdr:from>
    <xdr:to>
      <xdr:col>11</xdr:col>
      <xdr:colOff>82550</xdr:colOff>
      <xdr:row>84</xdr:row>
      <xdr:rowOff>45555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30332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71354</xdr:rowOff>
    </xdr:from>
    <xdr:to>
      <xdr:col>7</xdr:col>
      <xdr:colOff>31750</xdr:colOff>
      <xdr:row>84</xdr:row>
      <xdr:rowOff>1504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157731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団塊の世代の大量退職に対応するため昇任年齢が低下したこと等に伴う組織構成上の課題により、ラスパイレス指数は高止まりの状況が続いている。平成２８年４月から給料減額措置に取り組んでおり、数値は改善している。引き続き適正化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283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140759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150284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484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170391</xdr:rowOff>
    </xdr:from>
    <xdr:to>
      <xdr:col>81</xdr:col>
      <xdr:colOff>95250</xdr:colOff>
      <xdr:row>89</xdr:row>
      <xdr:rowOff>100541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66268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5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行政改革により、事務事業の整理・統合や民間活力の導入を積極的に推進し、職員数の削減を実施してきた。</a:t>
          </a:r>
          <a:endParaRPr lang="ja-JP" altLang="ja-JP" sz="1400">
            <a:effectLst/>
          </a:endParaRPr>
        </a:p>
        <a:p>
          <a:r>
            <a:rPr kumimoji="1" lang="ja-JP" altLang="ja-JP" sz="1100">
              <a:solidFill>
                <a:schemeClr val="dk1"/>
              </a:solidFill>
              <a:effectLst/>
              <a:latin typeface="+mn-lt"/>
              <a:ea typeface="+mn-ea"/>
              <a:cs typeface="+mn-cs"/>
            </a:rPr>
            <a:t>キャッシュレス化、ＩＣＴ等新たな技術を効果的に活用することで、一層の適正化に努める。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118851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2261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118851</xdr:rowOff>
    </xdr:from>
    <xdr:to>
      <xdr:col>77</xdr:col>
      <xdr:colOff>44450</xdr:colOff>
      <xdr:row>62</xdr:row>
      <xdr:rowOff>134938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4875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608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130916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87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154428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84138</xdr:rowOff>
    </xdr:from>
    <xdr:to>
      <xdr:col>73</xdr:col>
      <xdr:colOff>44450</xdr:colOff>
      <xdr:row>63</xdr:row>
      <xdr:rowOff>14288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170515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80116</xdr:rowOff>
    </xdr:from>
    <xdr:to>
      <xdr:col>68</xdr:col>
      <xdr:colOff>203200</xdr:colOff>
      <xdr:row>63</xdr:row>
      <xdr:rowOff>10266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166493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阪神・淡路大震災からの復旧・復興事業等に係る市債により、他団体よりも高い水準となっていたところ、借換抑制や繰上償還などの取組により、数値は改善傾向にある。今後は中学校の建替工事等の元金償還及びＪＲ芦屋駅南地区再開発事業に伴う新たな市債発行により、一時的な事象として実質公債費比率が上昇するが、その後は下落する見込みであ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1270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378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895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780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市債の残高が大きく、借換抑制や繰上償還など、市債残高を積極的に減少させる取組により、概ね改善の傾向となっている。今後、ＪＲ芦屋駅南地区再開発事業や公共施設等の老朽化への対応等により、一時的に借入額が償還額を上回るなど、指標の悪化も想定されるが、長期的な視点をもって、適切に起債管理を行うことで、将来負担の軽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128451</xdr:rowOff>
    </xdr:from>
    <xdr:to>
      <xdr:col>81</xdr:col>
      <xdr:colOff>44450</xdr:colOff>
      <xdr:row>18</xdr:row>
      <xdr:rowOff>6169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71651"/>
          <a:ext cx="8382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6169</xdr:rowOff>
    </xdr:from>
    <xdr:to>
      <xdr:col>77</xdr:col>
      <xdr:colOff>44450</xdr:colOff>
      <xdr:row>19</xdr:row>
      <xdr:rowOff>13970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92269"/>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13970</xdr:rowOff>
    </xdr:from>
    <xdr:to>
      <xdr:col>72</xdr:col>
      <xdr:colOff>203200</xdr:colOff>
      <xdr:row>20</xdr:row>
      <xdr:rowOff>6834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71520"/>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38100</xdr:rowOff>
    </xdr:from>
    <xdr:to>
      <xdr:col>68</xdr:col>
      <xdr:colOff>152400</xdr:colOff>
      <xdr:row>20</xdr:row>
      <xdr:rowOff>6834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295650"/>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77651</xdr:rowOff>
    </xdr:from>
    <xdr:to>
      <xdr:col>81</xdr:col>
      <xdr:colOff>95250</xdr:colOff>
      <xdr:row>17</xdr:row>
      <xdr:rowOff>7801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49728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9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126819</xdr:rowOff>
    </xdr:from>
    <xdr:to>
      <xdr:col>77</xdr:col>
      <xdr:colOff>95250</xdr:colOff>
      <xdr:row>18</xdr:row>
      <xdr:rowOff>56969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41746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2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134620</xdr:rowOff>
    </xdr:from>
    <xdr:to>
      <xdr:col>73</xdr:col>
      <xdr:colOff>44450</xdr:colOff>
      <xdr:row>19</xdr:row>
      <xdr:rowOff>64770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49547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127484</xdr:rowOff>
    </xdr:from>
    <xdr:to>
      <xdr:col>68</xdr:col>
      <xdr:colOff>203200</xdr:colOff>
      <xdr:row>20</xdr:row>
      <xdr:rowOff>57634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42411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158750</xdr:rowOff>
    </xdr:from>
    <xdr:to>
      <xdr:col>64</xdr:col>
      <xdr:colOff>152400</xdr:colOff>
      <xdr:row>19</xdr:row>
      <xdr:rowOff>88900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73677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の平均を上回っているが、行政改革実施計画に基づく簡素で効率的な組織・働き方により、人件費の占める率は減少傾向にある。引き続き、管理職の整理や職員数、給与等の適正化により、総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100874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100874</xdr:rowOff>
    </xdr:from>
    <xdr:to>
      <xdr:col>19</xdr:col>
      <xdr:colOff>187325</xdr:colOff>
      <xdr:row>38</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159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40459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95976</xdr:rowOff>
    </xdr:from>
    <xdr:to>
      <xdr:col>11</xdr:col>
      <xdr:colOff>9525</xdr:colOff>
      <xdr:row>39</xdr:row>
      <xdr:rowOff>40459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9626"/>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50074</xdr:rowOff>
    </xdr:from>
    <xdr:to>
      <xdr:col>20</xdr:col>
      <xdr:colOff>38100</xdr:colOff>
      <xdr:row>38</xdr:row>
      <xdr:rowOff>151674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136451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161109</xdr:rowOff>
    </xdr:from>
    <xdr:to>
      <xdr:col>11</xdr:col>
      <xdr:colOff>60325</xdr:colOff>
      <xdr:row>39</xdr:row>
      <xdr:rowOff>91259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76036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45176</xdr:rowOff>
    </xdr:from>
    <xdr:to>
      <xdr:col>6</xdr:col>
      <xdr:colOff>171450</xdr:colOff>
      <xdr:row>37</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131553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維持管理経費をはじめ経常的な経費削減に取り組んでいるものの、委託料等については、保有施設が多いことなどから、類似団体よりも高額となっている。なお、令和２年度以降は、地方公務員制度の改正に伴い、時的任用職員の賃金（物件費）が会計年度任用職員の報酬（人件費）となったため、数値は改善している。今後も、経常的な経費の見直しを進めるとともに、公共施設の最適化配置及び効率的な施設の運営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93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47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47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18</xdr:row>
      <xdr:rowOff>62992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62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68851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子育て施策の充実や高齢化の影響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39370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119380</xdr:rowOff>
    </xdr:from>
    <xdr:to>
      <xdr:col>19</xdr:col>
      <xdr:colOff>187325</xdr:colOff>
      <xdr:row>55</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7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7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54610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160020</xdr:rowOff>
    </xdr:from>
    <xdr:to>
      <xdr:col>20</xdr:col>
      <xdr:colOff>38100</xdr:colOff>
      <xdr:row>55</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68580</xdr:rowOff>
    </xdr:from>
    <xdr:to>
      <xdr:col>15</xdr:col>
      <xdr:colOff>149225</xdr:colOff>
      <xdr:row>54</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115587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その他の経費は、維持補修費及び繰出金となっている。社会保障関係の特別会計への繰出金が増加傾向にあり、数値は上昇傾向にある。</a:t>
          </a:r>
          <a:endParaRPr lang="ja-JP" altLang="ja-JP" sz="1400">
            <a:effectLst/>
          </a:endParaRPr>
        </a:p>
        <a:p>
          <a:r>
            <a:rPr kumimoji="1" lang="ja-JP" altLang="ja-JP" sz="1100">
              <a:solidFill>
                <a:schemeClr val="dk1"/>
              </a:solidFill>
              <a:effectLst/>
              <a:latin typeface="+mn-lt"/>
              <a:ea typeface="+mn-ea"/>
              <a:cs typeface="+mn-cs"/>
            </a:rPr>
            <a:t>維持補修費については、市の保有する施設が類似団体に比べて多いことからやや高くなっているため、適切な維持管理に努める。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補助費については、一部事務組合が少ないことなどにより、他団体よりも低い率となっている。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73660</xdr:rowOff>
    </xdr:from>
    <xdr:to>
      <xdr:col>82</xdr:col>
      <xdr:colOff>107950</xdr:colOff>
      <xdr:row>36</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73660</xdr:rowOff>
    </xdr:from>
    <xdr:to>
      <xdr:col>78</xdr:col>
      <xdr:colOff>69850</xdr:colOff>
      <xdr:row>36</xdr:row>
      <xdr:rowOff>73660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4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73660</xdr:rowOff>
    </xdr:from>
    <xdr:to>
      <xdr:col>73</xdr:col>
      <xdr:colOff>180975</xdr:colOff>
      <xdr:row>36</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22860</xdr:rowOff>
    </xdr:from>
    <xdr:to>
      <xdr:col>78</xdr:col>
      <xdr:colOff>120650</xdr:colOff>
      <xdr:row>36</xdr:row>
      <xdr:rowOff>124460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22860</xdr:rowOff>
    </xdr:from>
    <xdr:to>
      <xdr:col>74</xdr:col>
      <xdr:colOff>31750</xdr:colOff>
      <xdr:row>36</xdr:row>
      <xdr:rowOff>124460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86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18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181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119380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705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公債費以外の率について、社会保障関係経費や施設管理などの物件費が増加傾向にあるため、引き続き、経常経費の見直しを行い、適正な執行に努める。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77</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314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005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109855</xdr:rowOff>
    </xdr:from>
    <xdr:to>
      <xdr:col>73</xdr:col>
      <xdr:colOff>180975</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00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800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150495</xdr:rowOff>
    </xdr:from>
    <xdr:to>
      <xdr:col>82</xdr:col>
      <xdr:colOff>158750</xdr:colOff>
      <xdr:row>77</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167022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145432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133604</xdr:rowOff>
    </xdr:from>
    <xdr:to>
      <xdr:col>29</xdr:col>
      <xdr:colOff>127000</xdr:colOff>
      <xdr:row>15</xdr:row>
      <xdr:rowOff>155778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2979"/>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107239</xdr:rowOff>
    </xdr:from>
    <xdr:to>
      <xdr:col>26</xdr:col>
      <xdr:colOff>50800</xdr:colOff>
      <xdr:row>15</xdr:row>
      <xdr:rowOff>155778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6614"/>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107239</xdr:rowOff>
    </xdr:from>
    <xdr:to>
      <xdr:col>22</xdr:col>
      <xdr:colOff>114300</xdr:colOff>
      <xdr:row>15</xdr:row>
      <xdr:rowOff>133642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6614"/>
          <a:ext cx="698500" cy="2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133642</xdr:rowOff>
    </xdr:from>
    <xdr:to>
      <xdr:col>18</xdr:col>
      <xdr:colOff>177800</xdr:colOff>
      <xdr:row>16</xdr:row>
      <xdr:rowOff>10185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53017"/>
          <a:ext cx="698500" cy="4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82804</xdr:rowOff>
    </xdr:from>
    <xdr:to>
      <xdr:col>29</xdr:col>
      <xdr:colOff>177800</xdr:colOff>
      <xdr:row>16</xdr:row>
      <xdr:rowOff>12954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99331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104978</xdr:rowOff>
    </xdr:from>
    <xdr:to>
      <xdr:col>26</xdr:col>
      <xdr:colOff>101600</xdr:colOff>
      <xdr:row>16</xdr:row>
      <xdr:rowOff>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2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45305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3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56439</xdr:rowOff>
    </xdr:from>
    <xdr:to>
      <xdr:col>22</xdr:col>
      <xdr:colOff>165100</xdr:colOff>
      <xdr:row>15</xdr:row>
      <xdr:rowOff>158039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82842</xdr:rowOff>
    </xdr:from>
    <xdr:to>
      <xdr:col>19</xdr:col>
      <xdr:colOff>38100</xdr:colOff>
      <xdr:row>16</xdr:row>
      <xdr:rowOff>12992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0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23169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130835</xdr:rowOff>
    </xdr:from>
    <xdr:to>
      <xdr:col>15</xdr:col>
      <xdr:colOff>101600</xdr:colOff>
      <xdr:row>16</xdr:row>
      <xdr:rowOff>60985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71162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333850</xdr:rowOff>
    </xdr:from>
    <xdr:to>
      <xdr:col>29</xdr:col>
      <xdr:colOff>127000</xdr:colOff>
      <xdr:row>35</xdr:row>
      <xdr:rowOff>22922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01300"/>
          <a:ext cx="6477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333850</xdr:rowOff>
    </xdr:from>
    <xdr:to>
      <xdr:col>26</xdr:col>
      <xdr:colOff>50800</xdr:colOff>
      <xdr:row>35</xdr:row>
      <xdr:rowOff>227747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1300"/>
          <a:ext cx="698500" cy="23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227747</xdr:rowOff>
    </xdr:from>
    <xdr:to>
      <xdr:col>22</xdr:col>
      <xdr:colOff>114300</xdr:colOff>
      <xdr:row>35</xdr:row>
      <xdr:rowOff>248844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8097"/>
          <a:ext cx="6985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179611</xdr:rowOff>
    </xdr:from>
    <xdr:to>
      <xdr:col>18</xdr:col>
      <xdr:colOff>177800</xdr:colOff>
      <xdr:row>35</xdr:row>
      <xdr:rowOff>248844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89961"/>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315022</xdr:rowOff>
    </xdr:from>
    <xdr:to>
      <xdr:col>29</xdr:col>
      <xdr:colOff>177800</xdr:colOff>
      <xdr:row>35</xdr:row>
      <xdr:rowOff>73722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160099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283050</xdr:rowOff>
    </xdr:from>
    <xdr:to>
      <xdr:col>26</xdr:col>
      <xdr:colOff>101600</xdr:colOff>
      <xdr:row>35</xdr:row>
      <xdr:rowOff>41750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51927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176947</xdr:rowOff>
    </xdr:from>
    <xdr:to>
      <xdr:col>22</xdr:col>
      <xdr:colOff>165100</xdr:colOff>
      <xdr:row>35</xdr:row>
      <xdr:rowOff>278547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5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198044</xdr:rowOff>
    </xdr:from>
    <xdr:to>
      <xdr:col>19</xdr:col>
      <xdr:colOff>38100</xdr:colOff>
      <xdr:row>35</xdr:row>
      <xdr:rowOff>299644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7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128811</xdr:rowOff>
    </xdr:from>
    <xdr:to>
      <xdr:col>15</xdr:col>
      <xdr:colOff>101600</xdr:colOff>
      <xdr:row>35</xdr:row>
      <xdr:rowOff>230411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3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240588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0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163856</xdr:rowOff>
    </xdr:from>
    <xdr:to>
      <xdr:col>24</xdr:col>
      <xdr:colOff>63500</xdr:colOff>
      <xdr:row>34</xdr:row>
      <xdr:rowOff>29591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21706"/>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111316</xdr:rowOff>
    </xdr:from>
    <xdr:to>
      <xdr:col>19</xdr:col>
      <xdr:colOff>177800</xdr:colOff>
      <xdr:row>33</xdr:row>
      <xdr:rowOff>163856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6916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111316</xdr:rowOff>
    </xdr:from>
    <xdr:to>
      <xdr:col>15</xdr:col>
      <xdr:colOff>50800</xdr:colOff>
      <xdr:row>33</xdr:row>
      <xdr:rowOff>129775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9166"/>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129775</xdr:rowOff>
    </xdr:from>
    <xdr:to>
      <xdr:col>10</xdr:col>
      <xdr:colOff>114300</xdr:colOff>
      <xdr:row>34</xdr:row>
      <xdr:rowOff>168351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7625"/>
          <a:ext cx="8890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150241</xdr:rowOff>
    </xdr:from>
    <xdr:to>
      <xdr:col>24</xdr:col>
      <xdr:colOff>114300</xdr:colOff>
      <xdr:row>34</xdr:row>
      <xdr:rowOff>80391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113056</xdr:rowOff>
    </xdr:from>
    <xdr:to>
      <xdr:col>20</xdr:col>
      <xdr:colOff>38100</xdr:colOff>
      <xdr:row>34</xdr:row>
      <xdr:rowOff>43206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59733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60516</xdr:rowOff>
    </xdr:from>
    <xdr:to>
      <xdr:col>15</xdr:col>
      <xdr:colOff>101600</xdr:colOff>
      <xdr:row>33</xdr:row>
      <xdr:rowOff>162116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7193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78975</xdr:rowOff>
    </xdr:from>
    <xdr:to>
      <xdr:col>10</xdr:col>
      <xdr:colOff>165100</xdr:colOff>
      <xdr:row>34</xdr:row>
      <xdr:rowOff>9125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25652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117551</xdr:rowOff>
    </xdr:from>
    <xdr:to>
      <xdr:col>6</xdr:col>
      <xdr:colOff>38100</xdr:colOff>
      <xdr:row>35</xdr:row>
      <xdr:rowOff>47701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64228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116395</xdr:rowOff>
    </xdr:from>
    <xdr:to>
      <xdr:col>24</xdr:col>
      <xdr:colOff>63500</xdr:colOff>
      <xdr:row>56</xdr:row>
      <xdr:rowOff>7709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46145"/>
          <a:ext cx="8382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116395</xdr:rowOff>
    </xdr:from>
    <xdr:to>
      <xdr:col>19</xdr:col>
      <xdr:colOff>177800</xdr:colOff>
      <xdr:row>55</xdr:row>
      <xdr:rowOff>171031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46145"/>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171031</xdr:rowOff>
    </xdr:from>
    <xdr:to>
      <xdr:col>15</xdr:col>
      <xdr:colOff>50800</xdr:colOff>
      <xdr:row>56</xdr:row>
      <xdr:rowOff>112700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0781"/>
          <a:ext cx="8890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30594</xdr:rowOff>
    </xdr:from>
    <xdr:to>
      <xdr:col>10</xdr:col>
      <xdr:colOff>114300</xdr:colOff>
      <xdr:row>56</xdr:row>
      <xdr:rowOff>112700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1794"/>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128359</xdr:rowOff>
    </xdr:from>
    <xdr:to>
      <xdr:col>24</xdr:col>
      <xdr:colOff>114300</xdr:colOff>
      <xdr:row>56</xdr:row>
      <xdr:rowOff>58509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151236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65595</xdr:rowOff>
    </xdr:from>
    <xdr:to>
      <xdr:col>20</xdr:col>
      <xdr:colOff>38100</xdr:colOff>
      <xdr:row>55</xdr:row>
      <xdr:rowOff>167195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120231</xdr:rowOff>
    </xdr:from>
    <xdr:to>
      <xdr:col>15</xdr:col>
      <xdr:colOff>101600</xdr:colOff>
      <xdr:row>56</xdr:row>
      <xdr:rowOff>50381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66908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61900</xdr:rowOff>
    </xdr:from>
    <xdr:to>
      <xdr:col>10</xdr:col>
      <xdr:colOff>165100</xdr:colOff>
      <xdr:row>56</xdr:row>
      <xdr:rowOff>163500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151244</xdr:rowOff>
    </xdr:from>
    <xdr:to>
      <xdr:col>6</xdr:col>
      <xdr:colOff>38100</xdr:colOff>
      <xdr:row>56</xdr:row>
      <xdr:rowOff>81394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59004</xdr:rowOff>
    </xdr:from>
    <xdr:to>
      <xdr:col>24</xdr:col>
      <xdr:colOff>63500</xdr:colOff>
      <xdr:row>78</xdr:row>
      <xdr:rowOff>99885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32104"/>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59004</xdr:rowOff>
    </xdr:from>
    <xdr:to>
      <xdr:col>19</xdr:col>
      <xdr:colOff>177800</xdr:colOff>
      <xdr:row>78</xdr:row>
      <xdr:rowOff>111086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2104"/>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76188</xdr:rowOff>
    </xdr:from>
    <xdr:to>
      <xdr:col>15</xdr:col>
      <xdr:colOff>50800</xdr:colOff>
      <xdr:row>78</xdr:row>
      <xdr:rowOff>111086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9288"/>
          <a:ext cx="8890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73216</xdr:rowOff>
    </xdr:from>
    <xdr:to>
      <xdr:col>10</xdr:col>
      <xdr:colOff>114300</xdr:colOff>
      <xdr:row>78</xdr:row>
      <xdr:rowOff>76188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63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49085</xdr:rowOff>
    </xdr:from>
    <xdr:to>
      <xdr:col>24</xdr:col>
      <xdr:colOff>114300</xdr:colOff>
      <xdr:row>78</xdr:row>
      <xdr:rowOff>150685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8204</xdr:rowOff>
    </xdr:from>
    <xdr:to>
      <xdr:col>20</xdr:col>
      <xdr:colOff>38100</xdr:colOff>
      <xdr:row>78</xdr:row>
      <xdr:rowOff>109804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100931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60286</xdr:rowOff>
    </xdr:from>
    <xdr:to>
      <xdr:col>15</xdr:col>
      <xdr:colOff>101600</xdr:colOff>
      <xdr:row>78</xdr:row>
      <xdr:rowOff>161886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153013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25388</xdr:rowOff>
    </xdr:from>
    <xdr:to>
      <xdr:col>10</xdr:col>
      <xdr:colOff>165100</xdr:colOff>
      <xdr:row>78</xdr:row>
      <xdr:rowOff>126988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118115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22416</xdr:rowOff>
    </xdr:from>
    <xdr:to>
      <xdr:col>6</xdr:col>
      <xdr:colOff>38100</xdr:colOff>
      <xdr:row>78</xdr:row>
      <xdr:rowOff>124016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169190</xdr:rowOff>
    </xdr:from>
    <xdr:to>
      <xdr:col>24</xdr:col>
      <xdr:colOff>63500</xdr:colOff>
      <xdr:row>97</xdr:row>
      <xdr:rowOff>71055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28390"/>
          <a:ext cx="8382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33651</xdr:rowOff>
    </xdr:from>
    <xdr:to>
      <xdr:col>19</xdr:col>
      <xdr:colOff>177800</xdr:colOff>
      <xdr:row>97</xdr:row>
      <xdr:rowOff>71055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64301"/>
          <a:ext cx="889000" cy="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33651</xdr:rowOff>
    </xdr:from>
    <xdr:to>
      <xdr:col>15</xdr:col>
      <xdr:colOff>50800</xdr:colOff>
      <xdr:row>98</xdr:row>
      <xdr:rowOff>59048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4301"/>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59048</xdr:rowOff>
    </xdr:from>
    <xdr:to>
      <xdr:col>10</xdr:col>
      <xdr:colOff>114300</xdr:colOff>
      <xdr:row>98</xdr:row>
      <xdr:rowOff>92814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1148"/>
          <a:ext cx="8890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118390</xdr:rowOff>
    </xdr:from>
    <xdr:to>
      <xdr:col>24</xdr:col>
      <xdr:colOff>114300</xdr:colOff>
      <xdr:row>97</xdr:row>
      <xdr:rowOff>48540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96817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20255</xdr:rowOff>
    </xdr:from>
    <xdr:to>
      <xdr:col>20</xdr:col>
      <xdr:colOff>38100</xdr:colOff>
      <xdr:row>97</xdr:row>
      <xdr:rowOff>121855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112982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154301</xdr:rowOff>
    </xdr:from>
    <xdr:to>
      <xdr:col>15</xdr:col>
      <xdr:colOff>101600</xdr:colOff>
      <xdr:row>97</xdr:row>
      <xdr:rowOff>84451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75578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8248</xdr:rowOff>
    </xdr:from>
    <xdr:to>
      <xdr:col>10</xdr:col>
      <xdr:colOff>165100</xdr:colOff>
      <xdr:row>98</xdr:row>
      <xdr:rowOff>109848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100975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42014</xdr:rowOff>
    </xdr:from>
    <xdr:to>
      <xdr:col>6</xdr:col>
      <xdr:colOff>38100</xdr:colOff>
      <xdr:row>98</xdr:row>
      <xdr:rowOff>143614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134741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98316</xdr:rowOff>
    </xdr:from>
    <xdr:to>
      <xdr:col>55</xdr:col>
      <xdr:colOff>0</xdr:colOff>
      <xdr:row>37</xdr:row>
      <xdr:rowOff>106111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41966"/>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106111</xdr:rowOff>
    </xdr:from>
    <xdr:to>
      <xdr:col>50</xdr:col>
      <xdr:colOff>114300</xdr:colOff>
      <xdr:row>37</xdr:row>
      <xdr:rowOff>164107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49761"/>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3531</xdr:rowOff>
    </xdr:from>
    <xdr:to>
      <xdr:col>45</xdr:col>
      <xdr:colOff>177800</xdr:colOff>
      <xdr:row>37</xdr:row>
      <xdr:rowOff>164107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61381"/>
          <a:ext cx="889000" cy="84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3531</xdr:rowOff>
    </xdr:from>
    <xdr:to>
      <xdr:col>41</xdr:col>
      <xdr:colOff>50800</xdr:colOff>
      <xdr:row>37</xdr:row>
      <xdr:rowOff>151983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61381"/>
          <a:ext cx="889000" cy="8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47516</xdr:rowOff>
    </xdr:from>
    <xdr:to>
      <xdr:col>55</xdr:col>
      <xdr:colOff>50800</xdr:colOff>
      <xdr:row>37</xdr:row>
      <xdr:rowOff>149116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133893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55311</xdr:rowOff>
    </xdr:from>
    <xdr:to>
      <xdr:col>50</xdr:col>
      <xdr:colOff>165100</xdr:colOff>
      <xdr:row>37</xdr:row>
      <xdr:rowOff>156911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148038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113307</xdr:rowOff>
    </xdr:from>
    <xdr:to>
      <xdr:col>46</xdr:col>
      <xdr:colOff>38100</xdr:colOff>
      <xdr:row>38</xdr:row>
      <xdr:rowOff>43457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34584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124181</xdr:rowOff>
    </xdr:from>
    <xdr:to>
      <xdr:col>41</xdr:col>
      <xdr:colOff>101600</xdr:colOff>
      <xdr:row>33</xdr:row>
      <xdr:rowOff>54331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45458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0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101183</xdr:rowOff>
    </xdr:from>
    <xdr:to>
      <xdr:col>36</xdr:col>
      <xdr:colOff>165100</xdr:colOff>
      <xdr:row>38</xdr:row>
      <xdr:rowOff>31333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22461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94717</xdr:rowOff>
    </xdr:from>
    <xdr:to>
      <xdr:col>55</xdr:col>
      <xdr:colOff>0</xdr:colOff>
      <xdr:row>56</xdr:row>
      <xdr:rowOff>25260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24467"/>
          <a:ext cx="838200" cy="1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100559</xdr:rowOff>
    </xdr:from>
    <xdr:to>
      <xdr:col>50</xdr:col>
      <xdr:colOff>114300</xdr:colOff>
      <xdr:row>55</xdr:row>
      <xdr:rowOff>94717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58859"/>
          <a:ext cx="889000" cy="1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137985</xdr:rowOff>
    </xdr:from>
    <xdr:to>
      <xdr:col>45</xdr:col>
      <xdr:colOff>177800</xdr:colOff>
      <xdr:row>54</xdr:row>
      <xdr:rowOff>100559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881935"/>
          <a:ext cx="889000" cy="4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137985</xdr:rowOff>
    </xdr:from>
    <xdr:to>
      <xdr:col>41</xdr:col>
      <xdr:colOff>50800</xdr:colOff>
      <xdr:row>54</xdr:row>
      <xdr:rowOff>131585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881935"/>
          <a:ext cx="8890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145910</xdr:rowOff>
    </xdr:from>
    <xdr:to>
      <xdr:col>55</xdr:col>
      <xdr:colOff>50800</xdr:colOff>
      <xdr:row>56</xdr:row>
      <xdr:rowOff>76060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124337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43917</xdr:rowOff>
    </xdr:from>
    <xdr:to>
      <xdr:col>50</xdr:col>
      <xdr:colOff>165100</xdr:colOff>
      <xdr:row>55</xdr:row>
      <xdr:rowOff>145517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162044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4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49759</xdr:rowOff>
    </xdr:from>
    <xdr:to>
      <xdr:col>46</xdr:col>
      <xdr:colOff>38100</xdr:colOff>
      <xdr:row>54</xdr:row>
      <xdr:rowOff>151359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167886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87185</xdr:rowOff>
    </xdr:from>
    <xdr:to>
      <xdr:col>41</xdr:col>
      <xdr:colOff>101600</xdr:colOff>
      <xdr:row>52</xdr:row>
      <xdr:rowOff>17335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33862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60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80785</xdr:rowOff>
    </xdr:from>
    <xdr:to>
      <xdr:col>36</xdr:col>
      <xdr:colOff>165100</xdr:colOff>
      <xdr:row>55</xdr:row>
      <xdr:rowOff>10935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27462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105829</xdr:rowOff>
    </xdr:from>
    <xdr:to>
      <xdr:col>55</xdr:col>
      <xdr:colOff>0</xdr:colOff>
      <xdr:row>78</xdr:row>
      <xdr:rowOff>41039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7479"/>
          <a:ext cx="838200" cy="10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163607</xdr:rowOff>
    </xdr:from>
    <xdr:to>
      <xdr:col>50</xdr:col>
      <xdr:colOff>114300</xdr:colOff>
      <xdr:row>78</xdr:row>
      <xdr:rowOff>41039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9380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40792</xdr:rowOff>
    </xdr:from>
    <xdr:to>
      <xdr:col>45</xdr:col>
      <xdr:colOff>177800</xdr:colOff>
      <xdr:row>76</xdr:row>
      <xdr:rowOff>163607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899542"/>
          <a:ext cx="889000" cy="2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40792</xdr:rowOff>
    </xdr:from>
    <xdr:to>
      <xdr:col>41</xdr:col>
      <xdr:colOff>50800</xdr:colOff>
      <xdr:row>78</xdr:row>
      <xdr:rowOff>114306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899542"/>
          <a:ext cx="889000" cy="5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55029</xdr:rowOff>
    </xdr:from>
    <xdr:to>
      <xdr:col>55</xdr:col>
      <xdr:colOff>50800</xdr:colOff>
      <xdr:row>77</xdr:row>
      <xdr:rowOff>156629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77906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161689</xdr:rowOff>
    </xdr:from>
    <xdr:to>
      <xdr:col>50</xdr:col>
      <xdr:colOff>165100</xdr:colOff>
      <xdr:row>78</xdr:row>
      <xdr:rowOff>91839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82966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112807</xdr:rowOff>
    </xdr:from>
    <xdr:to>
      <xdr:col>46</xdr:col>
      <xdr:colOff>38100</xdr:colOff>
      <xdr:row>77</xdr:row>
      <xdr:rowOff>42957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59485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161442</xdr:rowOff>
    </xdr:from>
    <xdr:to>
      <xdr:col>41</xdr:col>
      <xdr:colOff>101600</xdr:colOff>
      <xdr:row>75</xdr:row>
      <xdr:rowOff>91592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108119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63506</xdr:rowOff>
    </xdr:from>
    <xdr:to>
      <xdr:col>36</xdr:col>
      <xdr:colOff>165100</xdr:colOff>
      <xdr:row>78</xdr:row>
      <xdr:rowOff>165106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156233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91269</xdr:rowOff>
    </xdr:from>
    <xdr:to>
      <xdr:col>55</xdr:col>
      <xdr:colOff>0</xdr:colOff>
      <xdr:row>97</xdr:row>
      <xdr:rowOff>93098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0469"/>
          <a:ext cx="8382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91269</xdr:rowOff>
    </xdr:from>
    <xdr:to>
      <xdr:col>50</xdr:col>
      <xdr:colOff>114300</xdr:colOff>
      <xdr:row>97</xdr:row>
      <xdr:rowOff>9675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0469"/>
          <a:ext cx="889000" cy="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155425</xdr:rowOff>
    </xdr:from>
    <xdr:to>
      <xdr:col>45</xdr:col>
      <xdr:colOff>177800</xdr:colOff>
      <xdr:row>97</xdr:row>
      <xdr:rowOff>9675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00275"/>
          <a:ext cx="889000" cy="5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155425</xdr:rowOff>
    </xdr:from>
    <xdr:to>
      <xdr:col>41</xdr:col>
      <xdr:colOff>50800</xdr:colOff>
      <xdr:row>95</xdr:row>
      <xdr:rowOff>64491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00275"/>
          <a:ext cx="889000" cy="25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42298</xdr:rowOff>
    </xdr:from>
    <xdr:to>
      <xdr:col>55</xdr:col>
      <xdr:colOff>50800</xdr:colOff>
      <xdr:row>97</xdr:row>
      <xdr:rowOff>143898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20725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40469</xdr:rowOff>
    </xdr:from>
    <xdr:to>
      <xdr:col>50</xdr:col>
      <xdr:colOff>165100</xdr:colOff>
      <xdr:row>96</xdr:row>
      <xdr:rowOff>142069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158596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7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130325</xdr:rowOff>
    </xdr:from>
    <xdr:to>
      <xdr:col>46</xdr:col>
      <xdr:colOff>38100</xdr:colOff>
      <xdr:row>97</xdr:row>
      <xdr:rowOff>60475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77002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3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104625</xdr:rowOff>
    </xdr:from>
    <xdr:to>
      <xdr:col>41</xdr:col>
      <xdr:colOff>101600</xdr:colOff>
      <xdr:row>94</xdr:row>
      <xdr:rowOff>34775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51302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13691</xdr:rowOff>
    </xdr:from>
    <xdr:to>
      <xdr:col>36</xdr:col>
      <xdr:colOff>165100</xdr:colOff>
      <xdr:row>95</xdr:row>
      <xdr:rowOff>115291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131818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118257</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3357"/>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136774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187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136774</xdr:rowOff>
    </xdr:from>
    <xdr:to>
      <xdr:col>71</xdr:col>
      <xdr:colOff>177800</xdr:colOff>
      <xdr:row>38</xdr:row>
      <xdr:rowOff>138192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187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67457</xdr:rowOff>
    </xdr:from>
    <xdr:to>
      <xdr:col>85</xdr:col>
      <xdr:colOff>177800</xdr:colOff>
      <xdr:row>38</xdr:row>
      <xdr:rowOff>169057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85974</xdr:rowOff>
    </xdr:from>
    <xdr:to>
      <xdr:col>72</xdr:col>
      <xdr:colOff>38100</xdr:colOff>
      <xdr:row>39</xdr:row>
      <xdr:rowOff>16124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7251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87392</xdr:rowOff>
    </xdr:from>
    <xdr:to>
      <xdr:col>67</xdr:col>
      <xdr:colOff>101600</xdr:colOff>
      <xdr:row>39</xdr:row>
      <xdr:rowOff>17542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8669</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118593</xdr:rowOff>
    </xdr:from>
    <xdr:to>
      <xdr:col>85</xdr:col>
      <xdr:colOff>127000</xdr:colOff>
      <xdr:row>75</xdr:row>
      <xdr:rowOff>128930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77343"/>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128930</xdr:rowOff>
    </xdr:from>
    <xdr:to>
      <xdr:col>81</xdr:col>
      <xdr:colOff>50800</xdr:colOff>
      <xdr:row>76</xdr:row>
      <xdr:rowOff>32728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87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159359</xdr:rowOff>
    </xdr:from>
    <xdr:to>
      <xdr:col>76</xdr:col>
      <xdr:colOff>114300</xdr:colOff>
      <xdr:row>76</xdr:row>
      <xdr:rowOff>32728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18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70574</xdr:rowOff>
    </xdr:from>
    <xdr:to>
      <xdr:col>71</xdr:col>
      <xdr:colOff>177800</xdr:colOff>
      <xdr:row>75</xdr:row>
      <xdr:rowOff>159359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29324"/>
          <a:ext cx="889000" cy="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67793</xdr:rowOff>
    </xdr:from>
    <xdr:to>
      <xdr:col>85</xdr:col>
      <xdr:colOff>177800</xdr:colOff>
      <xdr:row>75</xdr:row>
      <xdr:rowOff>169393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90670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78130</xdr:rowOff>
    </xdr:from>
    <xdr:to>
      <xdr:col>81</xdr:col>
      <xdr:colOff>101600</xdr:colOff>
      <xdr:row>76</xdr:row>
      <xdr:rowOff>8280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24807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153378</xdr:rowOff>
    </xdr:from>
    <xdr:to>
      <xdr:col>76</xdr:col>
      <xdr:colOff>165100</xdr:colOff>
      <xdr:row>76</xdr:row>
      <xdr:rowOff>83528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100055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108559</xdr:rowOff>
    </xdr:from>
    <xdr:to>
      <xdr:col>72</xdr:col>
      <xdr:colOff>38100</xdr:colOff>
      <xdr:row>76</xdr:row>
      <xdr:rowOff>38709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55236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19774</xdr:rowOff>
    </xdr:from>
    <xdr:to>
      <xdr:col>67</xdr:col>
      <xdr:colOff>101600</xdr:colOff>
      <xdr:row>75</xdr:row>
      <xdr:rowOff>121374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137901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131352</xdr:rowOff>
    </xdr:from>
    <xdr:to>
      <xdr:col>85</xdr:col>
      <xdr:colOff>127000</xdr:colOff>
      <xdr:row>97</xdr:row>
      <xdr:rowOff>156671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90552"/>
          <a:ext cx="838200" cy="19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131352</xdr:rowOff>
    </xdr:from>
    <xdr:to>
      <xdr:col>81</xdr:col>
      <xdr:colOff>50800</xdr:colOff>
      <xdr:row>97</xdr:row>
      <xdr:rowOff>146211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9055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146211</xdr:rowOff>
    </xdr:from>
    <xdr:to>
      <xdr:col>76</xdr:col>
      <xdr:colOff>114300</xdr:colOff>
      <xdr:row>98</xdr:row>
      <xdr:rowOff>55521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76861"/>
          <a:ext cx="889000" cy="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55521</xdr:rowOff>
    </xdr:from>
    <xdr:to>
      <xdr:col>71</xdr:col>
      <xdr:colOff>177800</xdr:colOff>
      <xdr:row>98</xdr:row>
      <xdr:rowOff>68861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7621"/>
          <a:ext cx="8890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105871</xdr:rowOff>
    </xdr:from>
    <xdr:to>
      <xdr:col>85</xdr:col>
      <xdr:colOff>177800</xdr:colOff>
      <xdr:row>98</xdr:row>
      <xdr:rowOff>36021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84298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80552</xdr:rowOff>
    </xdr:from>
    <xdr:to>
      <xdr:col>81</xdr:col>
      <xdr:colOff>101600</xdr:colOff>
      <xdr:row>97</xdr:row>
      <xdr:rowOff>10702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27229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95411</xdr:rowOff>
    </xdr:from>
    <xdr:to>
      <xdr:col>76</xdr:col>
      <xdr:colOff>165100</xdr:colOff>
      <xdr:row>98</xdr:row>
      <xdr:rowOff>25561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4721</xdr:rowOff>
    </xdr:from>
    <xdr:to>
      <xdr:col>72</xdr:col>
      <xdr:colOff>38100</xdr:colOff>
      <xdr:row>98</xdr:row>
      <xdr:rowOff>106321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97448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9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18061</xdr:rowOff>
    </xdr:from>
    <xdr:to>
      <xdr:col>67</xdr:col>
      <xdr:colOff>101600</xdr:colOff>
      <xdr:row>98</xdr:row>
      <xdr:rowOff>119661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110788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1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86106</xdr:rowOff>
    </xdr:from>
    <xdr:to>
      <xdr:col>116</xdr:col>
      <xdr:colOff>63500</xdr:colOff>
      <xdr:row>37</xdr:row>
      <xdr:rowOff>94615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9756"/>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94615</xdr:rowOff>
    </xdr:from>
    <xdr:to>
      <xdr:col>111</xdr:col>
      <xdr:colOff>177800</xdr:colOff>
      <xdr:row>37</xdr:row>
      <xdr:rowOff>104267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3826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104267</xdr:rowOff>
    </xdr:from>
    <xdr:to>
      <xdr:col>107</xdr:col>
      <xdr:colOff>50800</xdr:colOff>
      <xdr:row>37</xdr:row>
      <xdr:rowOff>122936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4791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122936</xdr:rowOff>
    </xdr:from>
    <xdr:to>
      <xdr:col>102</xdr:col>
      <xdr:colOff>114300</xdr:colOff>
      <xdr:row>38</xdr:row>
      <xdr:rowOff>8763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66586"/>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35306</xdr:rowOff>
    </xdr:from>
    <xdr:to>
      <xdr:col>116</xdr:col>
      <xdr:colOff>114300</xdr:colOff>
      <xdr:row>37</xdr:row>
      <xdr:rowOff>136906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58183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43815</xdr:rowOff>
    </xdr:from>
    <xdr:to>
      <xdr:col>112</xdr:col>
      <xdr:colOff>38100</xdr:colOff>
      <xdr:row>37</xdr:row>
      <xdr:rowOff>145415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161942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53467</xdr:rowOff>
    </xdr:from>
    <xdr:to>
      <xdr:col>107</xdr:col>
      <xdr:colOff>101600</xdr:colOff>
      <xdr:row>37</xdr:row>
      <xdr:rowOff>155067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7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72136</xdr:rowOff>
    </xdr:from>
    <xdr:to>
      <xdr:col>102</xdr:col>
      <xdr:colOff>165100</xdr:colOff>
      <xdr:row>38</xdr:row>
      <xdr:rowOff>2286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18813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129413</xdr:rowOff>
    </xdr:from>
    <xdr:to>
      <xdr:col>98</xdr:col>
      <xdr:colOff>38100</xdr:colOff>
      <xdr:row>38</xdr:row>
      <xdr:rowOff>59563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76090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94399</xdr:rowOff>
    </xdr:from>
    <xdr:to>
      <xdr:col>116</xdr:col>
      <xdr:colOff>63500</xdr:colOff>
      <xdr:row>59</xdr:row>
      <xdr:rowOff>42850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38499"/>
          <a:ext cx="8382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40869</xdr:rowOff>
    </xdr:from>
    <xdr:to>
      <xdr:col>111</xdr:col>
      <xdr:colOff>177800</xdr:colOff>
      <xdr:row>59</xdr:row>
      <xdr:rowOff>42850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641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15151</xdr:rowOff>
    </xdr:from>
    <xdr:to>
      <xdr:col>107</xdr:col>
      <xdr:colOff>50800</xdr:colOff>
      <xdr:row>59</xdr:row>
      <xdr:rowOff>40869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070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15151</xdr:rowOff>
    </xdr:from>
    <xdr:to>
      <xdr:col>102</xdr:col>
      <xdr:colOff>114300</xdr:colOff>
      <xdr:row>59</xdr:row>
      <xdr:rowOff>37249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070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43599</xdr:rowOff>
    </xdr:from>
    <xdr:to>
      <xdr:col>116</xdr:col>
      <xdr:colOff>114300</xdr:colOff>
      <xdr:row>58</xdr:row>
      <xdr:rowOff>145199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2976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161519</xdr:rowOff>
    </xdr:from>
    <xdr:to>
      <xdr:col>107</xdr:col>
      <xdr:colOff>101600</xdr:colOff>
      <xdr:row>59</xdr:row>
      <xdr:rowOff>91669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82796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98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135801</xdr:rowOff>
    </xdr:from>
    <xdr:to>
      <xdr:col>102</xdr:col>
      <xdr:colOff>165100</xdr:colOff>
      <xdr:row>59</xdr:row>
      <xdr:rowOff>65951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57078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2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157899</xdr:rowOff>
    </xdr:from>
    <xdr:to>
      <xdr:col>98</xdr:col>
      <xdr:colOff>38100</xdr:colOff>
      <xdr:row>59</xdr:row>
      <xdr:rowOff>88049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79176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97540</xdr:rowOff>
    </xdr:from>
    <xdr:to>
      <xdr:col>116</xdr:col>
      <xdr:colOff>63500</xdr:colOff>
      <xdr:row>75</xdr:row>
      <xdr:rowOff>141202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84840"/>
          <a:ext cx="838200" cy="2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168994</xdr:rowOff>
    </xdr:from>
    <xdr:to>
      <xdr:col>111</xdr:col>
      <xdr:colOff>177800</xdr:colOff>
      <xdr:row>75</xdr:row>
      <xdr:rowOff>141202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56294"/>
          <a:ext cx="889000" cy="1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168994</xdr:rowOff>
    </xdr:from>
    <xdr:to>
      <xdr:col>107</xdr:col>
      <xdr:colOff>50800</xdr:colOff>
      <xdr:row>76</xdr:row>
      <xdr:rowOff>9006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56294"/>
          <a:ext cx="889000" cy="18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9006</xdr:rowOff>
    </xdr:from>
    <xdr:to>
      <xdr:col>102</xdr:col>
      <xdr:colOff>114300</xdr:colOff>
      <xdr:row>76</xdr:row>
      <xdr:rowOff>57045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9206"/>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46740</xdr:rowOff>
    </xdr:from>
    <xdr:to>
      <xdr:col>116</xdr:col>
      <xdr:colOff>114300</xdr:colOff>
      <xdr:row>74</xdr:row>
      <xdr:rowOff>148340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69617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90402</xdr:rowOff>
    </xdr:from>
    <xdr:to>
      <xdr:col>112</xdr:col>
      <xdr:colOff>38100</xdr:colOff>
      <xdr:row>76</xdr:row>
      <xdr:rowOff>20552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37079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118194</xdr:rowOff>
    </xdr:from>
    <xdr:to>
      <xdr:col>107</xdr:col>
      <xdr:colOff>101600</xdr:colOff>
      <xdr:row>75</xdr:row>
      <xdr:rowOff>48344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64871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8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129656</xdr:rowOff>
    </xdr:from>
    <xdr:to>
      <xdr:col>102</xdr:col>
      <xdr:colOff>165100</xdr:colOff>
      <xdr:row>76</xdr:row>
      <xdr:rowOff>59807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88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76333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6245</xdr:rowOff>
    </xdr:from>
    <xdr:to>
      <xdr:col>98</xdr:col>
      <xdr:colOff>38100</xdr:colOff>
      <xdr:row>76</xdr:row>
      <xdr:rowOff>107845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124372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人件費及び物件費は、令和２年度において、地方公務員制度の改正により臨時的任用職員の賃金（物件費）が会計年度任用職員の報酬（人件費）に改められたことに伴い、人件費が増加し物件費が減少した。令和３年度においては、新型コロナウイルスワクチン接種事業により物件費が増加している。また、令和４年度においては、行政ネットワーク関係経費等の増加により物件費が増加している。</a:t>
          </a:r>
        </a:p>
        <a:p>
          <a:r>
            <a:rPr kumimoji="1" lang="ja-JP" altLang="en-US" sz="1300">
              <a:latin typeface="ＭＳ Ｐゴシック" panose="020B0600070205080204" pitchFamily="50" charset="-128"/>
              <a:ea typeface="ＭＳ Ｐゴシック" panose="020B0600070205080204" pitchFamily="50" charset="-128"/>
            </a:rPr>
            <a:t>補助費等は、令和２年度においては、特別定額給付金事業の実施により類似団体と同様に大幅な増加となったが、令和３年度は以前の水準まで減少している。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普通建設事業費は、精道・山手中学校の建替工事等により増加し、類似団体より高い水準となったが、令和３年度は以前の水準まで減少している。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公債費は、市債償還元金の減少に伴い減少傾向となっている。また、令和４年度は、積立金は、決算剰余金の全額を基金に積み立てており、数値が増加している。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扶助費については、子育て施策の充実や高齢化の影響により年々増加している。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95809</xdr:rowOff>
    </xdr:from>
    <xdr:to>
      <xdr:col>24</xdr:col>
      <xdr:colOff>63500</xdr:colOff>
      <xdr:row>33</xdr:row>
      <xdr:rowOff>143358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3659"/>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71577</xdr:rowOff>
    </xdr:from>
    <xdr:to>
      <xdr:col>19</xdr:col>
      <xdr:colOff>177800</xdr:colOff>
      <xdr:row>33</xdr:row>
      <xdr:rowOff>143358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29427"/>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54204</xdr:rowOff>
    </xdr:from>
    <xdr:to>
      <xdr:col>15</xdr:col>
      <xdr:colOff>50800</xdr:colOff>
      <xdr:row>33</xdr:row>
      <xdr:rowOff>71577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205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52832</xdr:rowOff>
    </xdr:from>
    <xdr:to>
      <xdr:col>10</xdr:col>
      <xdr:colOff>114300</xdr:colOff>
      <xdr:row>33</xdr:row>
      <xdr:rowOff>54204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106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45009</xdr:rowOff>
    </xdr:from>
    <xdr:to>
      <xdr:col>24</xdr:col>
      <xdr:colOff>114300</xdr:colOff>
      <xdr:row>33</xdr:row>
      <xdr:rowOff>146609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67886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92558</xdr:rowOff>
    </xdr:from>
    <xdr:to>
      <xdr:col>20</xdr:col>
      <xdr:colOff>38100</xdr:colOff>
      <xdr:row>34</xdr:row>
      <xdr:rowOff>22708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39235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20777</xdr:rowOff>
    </xdr:from>
    <xdr:to>
      <xdr:col>15</xdr:col>
      <xdr:colOff>101600</xdr:colOff>
      <xdr:row>33</xdr:row>
      <xdr:rowOff>122377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138904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3404</xdr:rowOff>
    </xdr:from>
    <xdr:to>
      <xdr:col>10</xdr:col>
      <xdr:colOff>165100</xdr:colOff>
      <xdr:row>33</xdr:row>
      <xdr:rowOff>105004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121531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2032</xdr:rowOff>
    </xdr:from>
    <xdr:to>
      <xdr:col>6</xdr:col>
      <xdr:colOff>38100</xdr:colOff>
      <xdr:row>33</xdr:row>
      <xdr:rowOff>103632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125618</xdr:rowOff>
    </xdr:from>
    <xdr:to>
      <xdr:col>24</xdr:col>
      <xdr:colOff>63500</xdr:colOff>
      <xdr:row>56</xdr:row>
      <xdr:rowOff>151694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55368"/>
          <a:ext cx="838200" cy="1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125618</xdr:rowOff>
    </xdr:from>
    <xdr:to>
      <xdr:col>19</xdr:col>
      <xdr:colOff>177800</xdr:colOff>
      <xdr:row>56</xdr:row>
      <xdr:rowOff>125085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55368"/>
          <a:ext cx="8890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155466</xdr:rowOff>
    </xdr:from>
    <xdr:to>
      <xdr:col>15</xdr:col>
      <xdr:colOff>50800</xdr:colOff>
      <xdr:row>56</xdr:row>
      <xdr:rowOff>125085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70866"/>
          <a:ext cx="889000" cy="6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155466</xdr:rowOff>
    </xdr:from>
    <xdr:to>
      <xdr:col>10</xdr:col>
      <xdr:colOff>114300</xdr:colOff>
      <xdr:row>57</xdr:row>
      <xdr:rowOff>47178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70866"/>
          <a:ext cx="889000" cy="7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100894</xdr:rowOff>
    </xdr:from>
    <xdr:to>
      <xdr:col>24</xdr:col>
      <xdr:colOff>114300</xdr:colOff>
      <xdr:row>57</xdr:row>
      <xdr:rowOff>31044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79321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74818</xdr:rowOff>
    </xdr:from>
    <xdr:to>
      <xdr:col>20</xdr:col>
      <xdr:colOff>38100</xdr:colOff>
      <xdr:row>56</xdr:row>
      <xdr:rowOff>4968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21495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74285</xdr:rowOff>
    </xdr:from>
    <xdr:to>
      <xdr:col>15</xdr:col>
      <xdr:colOff>101600</xdr:colOff>
      <xdr:row>57</xdr:row>
      <xdr:rowOff>4435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167012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104666</xdr:rowOff>
    </xdr:from>
    <xdr:to>
      <xdr:col>10</xdr:col>
      <xdr:colOff>165100</xdr:colOff>
      <xdr:row>53</xdr:row>
      <xdr:rowOff>34816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25943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167828</xdr:rowOff>
    </xdr:from>
    <xdr:to>
      <xdr:col>6</xdr:col>
      <xdr:colOff>38100</xdr:colOff>
      <xdr:row>57</xdr:row>
      <xdr:rowOff>97978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89105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74110</xdr:rowOff>
    </xdr:from>
    <xdr:to>
      <xdr:col>24</xdr:col>
      <xdr:colOff>63500</xdr:colOff>
      <xdr:row>76</xdr:row>
      <xdr:rowOff>140252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4310"/>
          <a:ext cx="8382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125431</xdr:rowOff>
    </xdr:from>
    <xdr:to>
      <xdr:col>19</xdr:col>
      <xdr:colOff>177800</xdr:colOff>
      <xdr:row>76</xdr:row>
      <xdr:rowOff>140252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563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125431</xdr:rowOff>
    </xdr:from>
    <xdr:to>
      <xdr:col>15</xdr:col>
      <xdr:colOff>50800</xdr:colOff>
      <xdr:row>77</xdr:row>
      <xdr:rowOff>55175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5631"/>
          <a:ext cx="8890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55175</xdr:rowOff>
    </xdr:from>
    <xdr:to>
      <xdr:col>10</xdr:col>
      <xdr:colOff>114300</xdr:colOff>
      <xdr:row>78</xdr:row>
      <xdr:rowOff>75006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6825"/>
          <a:ext cx="889000" cy="1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23310</xdr:rowOff>
    </xdr:from>
    <xdr:to>
      <xdr:col>24</xdr:col>
      <xdr:colOff>114300</xdr:colOff>
      <xdr:row>76</xdr:row>
      <xdr:rowOff>124910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89452</xdr:rowOff>
    </xdr:from>
    <xdr:to>
      <xdr:col>20</xdr:col>
      <xdr:colOff>38100</xdr:colOff>
      <xdr:row>77</xdr:row>
      <xdr:rowOff>19602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74631</xdr:rowOff>
    </xdr:from>
    <xdr:to>
      <xdr:col>15</xdr:col>
      <xdr:colOff>101600</xdr:colOff>
      <xdr:row>77</xdr:row>
      <xdr:rowOff>4781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167358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4375</xdr:rowOff>
    </xdr:from>
    <xdr:to>
      <xdr:col>10</xdr:col>
      <xdr:colOff>165100</xdr:colOff>
      <xdr:row>77</xdr:row>
      <xdr:rowOff>105975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122502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24206</xdr:rowOff>
    </xdr:from>
    <xdr:to>
      <xdr:col>6</xdr:col>
      <xdr:colOff>38100</xdr:colOff>
      <xdr:row>78</xdr:row>
      <xdr:rowOff>125806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116933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59277</xdr:rowOff>
    </xdr:from>
    <xdr:to>
      <xdr:col>24</xdr:col>
      <xdr:colOff>63500</xdr:colOff>
      <xdr:row>98</xdr:row>
      <xdr:rowOff>80842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61377"/>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25095</xdr:rowOff>
    </xdr:from>
    <xdr:to>
      <xdr:col>19</xdr:col>
      <xdr:colOff>177800</xdr:colOff>
      <xdr:row>98</xdr:row>
      <xdr:rowOff>80842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27195"/>
          <a:ext cx="889000" cy="5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25095</xdr:rowOff>
    </xdr:from>
    <xdr:to>
      <xdr:col>15</xdr:col>
      <xdr:colOff>50800</xdr:colOff>
      <xdr:row>98</xdr:row>
      <xdr:rowOff>110319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27195"/>
          <a:ext cx="889000" cy="8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110319</xdr:rowOff>
    </xdr:from>
    <xdr:to>
      <xdr:col>10</xdr:col>
      <xdr:colOff>114300</xdr:colOff>
      <xdr:row>98</xdr:row>
      <xdr:rowOff>158511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2419"/>
          <a:ext cx="889000" cy="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8477</xdr:rowOff>
    </xdr:from>
    <xdr:to>
      <xdr:col>24</xdr:col>
      <xdr:colOff>114300</xdr:colOff>
      <xdr:row>98</xdr:row>
      <xdr:rowOff>110077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31354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30042</xdr:rowOff>
    </xdr:from>
    <xdr:to>
      <xdr:col>20</xdr:col>
      <xdr:colOff>38100</xdr:colOff>
      <xdr:row>98</xdr:row>
      <xdr:rowOff>131642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145745</xdr:rowOff>
    </xdr:from>
    <xdr:to>
      <xdr:col>15</xdr:col>
      <xdr:colOff>101600</xdr:colOff>
      <xdr:row>98</xdr:row>
      <xdr:rowOff>75895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92422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59519</xdr:rowOff>
    </xdr:from>
    <xdr:to>
      <xdr:col>10</xdr:col>
      <xdr:colOff>165100</xdr:colOff>
      <xdr:row>98</xdr:row>
      <xdr:rowOff>161119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107711</xdr:rowOff>
    </xdr:from>
    <xdr:to>
      <xdr:col>6</xdr:col>
      <xdr:colOff>38100</xdr:colOff>
      <xdr:row>99</xdr:row>
      <xdr:rowOff>37861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54388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19848</xdr:rowOff>
    </xdr:from>
    <xdr:to>
      <xdr:col>55</xdr:col>
      <xdr:colOff>0</xdr:colOff>
      <xdr:row>39</xdr:row>
      <xdr:rowOff>26380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0639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25726</xdr:rowOff>
    </xdr:from>
    <xdr:to>
      <xdr:col>50</xdr:col>
      <xdr:colOff>114300</xdr:colOff>
      <xdr:row>39</xdr:row>
      <xdr:rowOff>26380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1227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25400</xdr:rowOff>
    </xdr:from>
    <xdr:to>
      <xdr:col>45</xdr:col>
      <xdr:colOff>177800</xdr:colOff>
      <xdr:row>39</xdr:row>
      <xdr:rowOff>25726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1195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14949</xdr:rowOff>
    </xdr:from>
    <xdr:to>
      <xdr:col>41</xdr:col>
      <xdr:colOff>50800</xdr:colOff>
      <xdr:row>39</xdr:row>
      <xdr:rowOff>25400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0149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140498</xdr:rowOff>
    </xdr:from>
    <xdr:to>
      <xdr:col>55</xdr:col>
      <xdr:colOff>50800</xdr:colOff>
      <xdr:row>39</xdr:row>
      <xdr:rowOff>70648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55425</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0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147030</xdr:rowOff>
    </xdr:from>
    <xdr:to>
      <xdr:col>50</xdr:col>
      <xdr:colOff>165100</xdr:colOff>
      <xdr:row>39</xdr:row>
      <xdr:rowOff>77180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68307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146376</xdr:rowOff>
    </xdr:from>
    <xdr:to>
      <xdr:col>46</xdr:col>
      <xdr:colOff>38100</xdr:colOff>
      <xdr:row>39</xdr:row>
      <xdr:rowOff>76526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67653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146050</xdr:rowOff>
    </xdr:from>
    <xdr:to>
      <xdr:col>41</xdr:col>
      <xdr:colOff>101600</xdr:colOff>
      <xdr:row>39</xdr:row>
      <xdr:rowOff>76200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67327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135599</xdr:rowOff>
    </xdr:from>
    <xdr:to>
      <xdr:col>36</xdr:col>
      <xdr:colOff>165100</xdr:colOff>
      <xdr:row>39</xdr:row>
      <xdr:rowOff>65749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56876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31267</xdr:rowOff>
    </xdr:from>
    <xdr:to>
      <xdr:col>55</xdr:col>
      <xdr:colOff>0</xdr:colOff>
      <xdr:row>59</xdr:row>
      <xdr:rowOff>32106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6817"/>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31229</xdr:rowOff>
    </xdr:from>
    <xdr:to>
      <xdr:col>50</xdr:col>
      <xdr:colOff>114300</xdr:colOff>
      <xdr:row>59</xdr:row>
      <xdr:rowOff>32106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6779"/>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31229</xdr:rowOff>
    </xdr:from>
    <xdr:to>
      <xdr:col>45</xdr:col>
      <xdr:colOff>177800</xdr:colOff>
      <xdr:row>59</xdr:row>
      <xdr:rowOff>31953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677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30696</xdr:rowOff>
    </xdr:from>
    <xdr:to>
      <xdr:col>41</xdr:col>
      <xdr:colOff>50800</xdr:colOff>
      <xdr:row>59</xdr:row>
      <xdr:rowOff>31953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624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151917</xdr:rowOff>
    </xdr:from>
    <xdr:to>
      <xdr:col>55</xdr:col>
      <xdr:colOff>50800</xdr:colOff>
      <xdr:row>59</xdr:row>
      <xdr:rowOff>82067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66844</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152756</xdr:rowOff>
    </xdr:from>
    <xdr:to>
      <xdr:col>50</xdr:col>
      <xdr:colOff>165100</xdr:colOff>
      <xdr:row>59</xdr:row>
      <xdr:rowOff>82906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74033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151879</xdr:rowOff>
    </xdr:from>
    <xdr:to>
      <xdr:col>46</xdr:col>
      <xdr:colOff>38100</xdr:colOff>
      <xdr:row>59</xdr:row>
      <xdr:rowOff>82029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73156</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152603</xdr:rowOff>
    </xdr:from>
    <xdr:to>
      <xdr:col>41</xdr:col>
      <xdr:colOff>101600</xdr:colOff>
      <xdr:row>59</xdr:row>
      <xdr:rowOff>82753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73880</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151346</xdr:rowOff>
    </xdr:from>
    <xdr:to>
      <xdr:col>36</xdr:col>
      <xdr:colOff>165100</xdr:colOff>
      <xdr:row>59</xdr:row>
      <xdr:rowOff>81496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72623</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8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6818</xdr:rowOff>
    </xdr:from>
    <xdr:to>
      <xdr:col>55</xdr:col>
      <xdr:colOff>0</xdr:colOff>
      <xdr:row>79</xdr:row>
      <xdr:rowOff>30559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551368"/>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20861</xdr:rowOff>
    </xdr:from>
    <xdr:to>
      <xdr:col>50</xdr:col>
      <xdr:colOff>114300</xdr:colOff>
      <xdr:row>79</xdr:row>
      <xdr:rowOff>30559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565411"/>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120661</xdr:rowOff>
    </xdr:from>
    <xdr:to>
      <xdr:col>45</xdr:col>
      <xdr:colOff>177800</xdr:colOff>
      <xdr:row>79</xdr:row>
      <xdr:rowOff>20861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93761"/>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120661</xdr:rowOff>
    </xdr:from>
    <xdr:to>
      <xdr:col>41</xdr:col>
      <xdr:colOff>50800</xdr:colOff>
      <xdr:row>78</xdr:row>
      <xdr:rowOff>170757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3761"/>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127468</xdr:rowOff>
    </xdr:from>
    <xdr:to>
      <xdr:col>55</xdr:col>
      <xdr:colOff>50800</xdr:colOff>
      <xdr:row>79</xdr:row>
      <xdr:rowOff>57618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42395</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1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151209</xdr:rowOff>
    </xdr:from>
    <xdr:to>
      <xdr:col>50</xdr:col>
      <xdr:colOff>165100</xdr:colOff>
      <xdr:row>79</xdr:row>
      <xdr:rowOff>81359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72486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61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141511</xdr:rowOff>
    </xdr:from>
    <xdr:to>
      <xdr:col>46</xdr:col>
      <xdr:colOff>38100</xdr:colOff>
      <xdr:row>79</xdr:row>
      <xdr:rowOff>71661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62788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6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69861</xdr:rowOff>
    </xdr:from>
    <xdr:to>
      <xdr:col>41</xdr:col>
      <xdr:colOff>101600</xdr:colOff>
      <xdr:row>79</xdr:row>
      <xdr:rowOff>11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162588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3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119957</xdr:rowOff>
    </xdr:from>
    <xdr:to>
      <xdr:col>36</xdr:col>
      <xdr:colOff>165100</xdr:colOff>
      <xdr:row>79</xdr:row>
      <xdr:rowOff>50107</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41234</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147382</xdr:rowOff>
    </xdr:from>
    <xdr:to>
      <xdr:col>55</xdr:col>
      <xdr:colOff>0</xdr:colOff>
      <xdr:row>94</xdr:row>
      <xdr:rowOff>116177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92232"/>
          <a:ext cx="838200" cy="14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52512</xdr:rowOff>
    </xdr:from>
    <xdr:to>
      <xdr:col>50</xdr:col>
      <xdr:colOff>114300</xdr:colOff>
      <xdr:row>94</xdr:row>
      <xdr:rowOff>116177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997362"/>
          <a:ext cx="889000" cy="2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52512</xdr:rowOff>
    </xdr:from>
    <xdr:to>
      <xdr:col>45</xdr:col>
      <xdr:colOff>177800</xdr:colOff>
      <xdr:row>93</xdr:row>
      <xdr:rowOff>129025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997362"/>
          <a:ext cx="889000" cy="7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105432</xdr:rowOff>
    </xdr:from>
    <xdr:to>
      <xdr:col>41</xdr:col>
      <xdr:colOff>50800</xdr:colOff>
      <xdr:row>93</xdr:row>
      <xdr:rowOff>129025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050282"/>
          <a:ext cx="889000" cy="2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96582</xdr:rowOff>
    </xdr:from>
    <xdr:to>
      <xdr:col>55</xdr:col>
      <xdr:colOff>50800</xdr:colOff>
      <xdr:row>94</xdr:row>
      <xdr:rowOff>26732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119459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9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65377</xdr:rowOff>
    </xdr:from>
    <xdr:to>
      <xdr:col>50</xdr:col>
      <xdr:colOff>165100</xdr:colOff>
      <xdr:row>94</xdr:row>
      <xdr:rowOff>166977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9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1712</xdr:rowOff>
    </xdr:from>
    <xdr:to>
      <xdr:col>46</xdr:col>
      <xdr:colOff>38100</xdr:colOff>
      <xdr:row>93</xdr:row>
      <xdr:rowOff>103312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119839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78225</xdr:rowOff>
    </xdr:from>
    <xdr:to>
      <xdr:col>41</xdr:col>
      <xdr:colOff>101600</xdr:colOff>
      <xdr:row>94</xdr:row>
      <xdr:rowOff>8375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24902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54632</xdr:rowOff>
    </xdr:from>
    <xdr:to>
      <xdr:col>36</xdr:col>
      <xdr:colOff>165100</xdr:colOff>
      <xdr:row>93</xdr:row>
      <xdr:rowOff>156232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26886</xdr:rowOff>
    </xdr:from>
    <xdr:to>
      <xdr:col>85</xdr:col>
      <xdr:colOff>127000</xdr:colOff>
      <xdr:row>38</xdr:row>
      <xdr:rowOff>35154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70536"/>
          <a:ext cx="838200" cy="1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5397</xdr:rowOff>
    </xdr:from>
    <xdr:to>
      <xdr:col>81</xdr:col>
      <xdr:colOff>50800</xdr:colOff>
      <xdr:row>38</xdr:row>
      <xdr:rowOff>35154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20497"/>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5397</xdr:rowOff>
    </xdr:from>
    <xdr:to>
      <xdr:col>76</xdr:col>
      <xdr:colOff>114300</xdr:colOff>
      <xdr:row>38</xdr:row>
      <xdr:rowOff>57747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20497"/>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98057</xdr:rowOff>
    </xdr:from>
    <xdr:to>
      <xdr:col>71</xdr:col>
      <xdr:colOff>177800</xdr:colOff>
      <xdr:row>38</xdr:row>
      <xdr:rowOff>57747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41707"/>
          <a:ext cx="889000" cy="1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147536</xdr:rowOff>
    </xdr:from>
    <xdr:to>
      <xdr:col>85</xdr:col>
      <xdr:colOff>177800</xdr:colOff>
      <xdr:row>37</xdr:row>
      <xdr:rowOff>77686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170413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155804</xdr:rowOff>
    </xdr:from>
    <xdr:to>
      <xdr:col>81</xdr:col>
      <xdr:colOff>101600</xdr:colOff>
      <xdr:row>38</xdr:row>
      <xdr:rowOff>85954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77081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126047</xdr:rowOff>
    </xdr:from>
    <xdr:to>
      <xdr:col>76</xdr:col>
      <xdr:colOff>165100</xdr:colOff>
      <xdr:row>38</xdr:row>
      <xdr:rowOff>56197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72724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6947</xdr:rowOff>
    </xdr:from>
    <xdr:to>
      <xdr:col>72</xdr:col>
      <xdr:colOff>38100</xdr:colOff>
      <xdr:row>38</xdr:row>
      <xdr:rowOff>108547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99674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47257</xdr:rowOff>
    </xdr:from>
    <xdr:to>
      <xdr:col>67</xdr:col>
      <xdr:colOff>101600</xdr:colOff>
      <xdr:row>37</xdr:row>
      <xdr:rowOff>148857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165384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153057</xdr:rowOff>
    </xdr:from>
    <xdr:to>
      <xdr:col>85</xdr:col>
      <xdr:colOff>127000</xdr:colOff>
      <xdr:row>57</xdr:row>
      <xdr:rowOff>49974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82807"/>
          <a:ext cx="838200" cy="23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153057</xdr:rowOff>
    </xdr:from>
    <xdr:to>
      <xdr:col>81</xdr:col>
      <xdr:colOff>50800</xdr:colOff>
      <xdr:row>56</xdr:row>
      <xdr:rowOff>76950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82807"/>
          <a:ext cx="889000" cy="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66760</xdr:rowOff>
    </xdr:from>
    <xdr:to>
      <xdr:col>76</xdr:col>
      <xdr:colOff>114300</xdr:colOff>
      <xdr:row>56</xdr:row>
      <xdr:rowOff>76950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8982160"/>
          <a:ext cx="889000" cy="69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66760</xdr:rowOff>
    </xdr:from>
    <xdr:to>
      <xdr:col>71</xdr:col>
      <xdr:colOff>177800</xdr:colOff>
      <xdr:row>56</xdr:row>
      <xdr:rowOff>54873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8982160"/>
          <a:ext cx="889000" cy="6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170624</xdr:rowOff>
    </xdr:from>
    <xdr:to>
      <xdr:col>85</xdr:col>
      <xdr:colOff>177800</xdr:colOff>
      <xdr:row>57</xdr:row>
      <xdr:rowOff>100774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149051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102257</xdr:rowOff>
    </xdr:from>
    <xdr:to>
      <xdr:col>81</xdr:col>
      <xdr:colOff>101600</xdr:colOff>
      <xdr:row>56</xdr:row>
      <xdr:rowOff>32407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48934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26150</xdr:rowOff>
    </xdr:from>
    <xdr:to>
      <xdr:col>76</xdr:col>
      <xdr:colOff>165100</xdr:colOff>
      <xdr:row>56</xdr:row>
      <xdr:rowOff>127750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144277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0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15960</xdr:rowOff>
    </xdr:from>
    <xdr:to>
      <xdr:col>72</xdr:col>
      <xdr:colOff>38100</xdr:colOff>
      <xdr:row>52</xdr:row>
      <xdr:rowOff>117560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8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134087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8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4073</xdr:rowOff>
    </xdr:from>
    <xdr:to>
      <xdr:col>67</xdr:col>
      <xdr:colOff>101600</xdr:colOff>
      <xdr:row>56</xdr:row>
      <xdr:rowOff>105673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122200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118258</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1358"/>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136775</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0987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136775</xdr:rowOff>
    </xdr:from>
    <xdr:to>
      <xdr:col>71</xdr:col>
      <xdr:colOff>177800</xdr:colOff>
      <xdr:row>78</xdr:row>
      <xdr:rowOff>138192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9875"/>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67458</xdr:rowOff>
    </xdr:from>
    <xdr:to>
      <xdr:col>85</xdr:col>
      <xdr:colOff>177800</xdr:colOff>
      <xdr:row>78</xdr:row>
      <xdr:rowOff>169058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85975</xdr:rowOff>
    </xdr:from>
    <xdr:to>
      <xdr:col>72</xdr:col>
      <xdr:colOff>38100</xdr:colOff>
      <xdr:row>79</xdr:row>
      <xdr:rowOff>16125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7252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551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87392</xdr:rowOff>
    </xdr:from>
    <xdr:to>
      <xdr:col>67</xdr:col>
      <xdr:colOff>101600</xdr:colOff>
      <xdr:row>79</xdr:row>
      <xdr:rowOff>17542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8669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118593</xdr:rowOff>
    </xdr:from>
    <xdr:to>
      <xdr:col>85</xdr:col>
      <xdr:colOff>127000</xdr:colOff>
      <xdr:row>95</xdr:row>
      <xdr:rowOff>128930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06343"/>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128930</xdr:rowOff>
    </xdr:from>
    <xdr:to>
      <xdr:col>81</xdr:col>
      <xdr:colOff>50800</xdr:colOff>
      <xdr:row>96</xdr:row>
      <xdr:rowOff>32728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16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159359</xdr:rowOff>
    </xdr:from>
    <xdr:to>
      <xdr:col>76</xdr:col>
      <xdr:colOff>114300</xdr:colOff>
      <xdr:row>96</xdr:row>
      <xdr:rowOff>32728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447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70078</xdr:rowOff>
    </xdr:from>
    <xdr:to>
      <xdr:col>71</xdr:col>
      <xdr:colOff>177800</xdr:colOff>
      <xdr:row>95</xdr:row>
      <xdr:rowOff>159359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5782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67793</xdr:rowOff>
    </xdr:from>
    <xdr:to>
      <xdr:col>85</xdr:col>
      <xdr:colOff>177800</xdr:colOff>
      <xdr:row>95</xdr:row>
      <xdr:rowOff>169393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90670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78130</xdr:rowOff>
    </xdr:from>
    <xdr:to>
      <xdr:col>81</xdr:col>
      <xdr:colOff>101600</xdr:colOff>
      <xdr:row>96</xdr:row>
      <xdr:rowOff>8280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153378</xdr:rowOff>
    </xdr:from>
    <xdr:to>
      <xdr:col>76</xdr:col>
      <xdr:colOff>165100</xdr:colOff>
      <xdr:row>96</xdr:row>
      <xdr:rowOff>83528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100055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108559</xdr:rowOff>
    </xdr:from>
    <xdr:to>
      <xdr:col>72</xdr:col>
      <xdr:colOff>38100</xdr:colOff>
      <xdr:row>96</xdr:row>
      <xdr:rowOff>38709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55236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19278</xdr:rowOff>
    </xdr:from>
    <xdr:to>
      <xdr:col>67</xdr:col>
      <xdr:colOff>101600</xdr:colOff>
      <xdr:row>95</xdr:row>
      <xdr:rowOff>120878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137405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総務費は、令和２年度において特別定額給付金事業の実施により大幅な増加となっている。また、令和４年度においては、決算剰余金の全額を基金に積み立てたことから、増加している。</a:t>
          </a:r>
        </a:p>
        <a:p>
          <a:r>
            <a:rPr kumimoji="1" lang="ja-JP" altLang="en-US" sz="1300">
              <a:latin typeface="ＭＳ Ｐゴシック" panose="020B0600070205080204" pitchFamily="50" charset="-128"/>
              <a:ea typeface="ＭＳ Ｐゴシック" panose="020B0600070205080204" pitchFamily="50" charset="-128"/>
            </a:rPr>
            <a:t>民生費は、全体的に増加傾向であり、さらに令和３年度、令和４年度においては、新型コロナウイルス感染症対策及び物価高騰対策等の各種給付金により増加している。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は、施設の老朽化対策のため施設改修・整備のため増加傾向にある。特に令和２年度においては、山手・精道中学校の建替工事が重なったことにより大幅に増加し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公債費は、市債償還元金の減少に伴い減少傾向となっている。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財政基金は、決算剰余金などを積み立てるとともに、最小限の取り崩しに努めている。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今後も赤字とならないよう健全な財政運営に努める。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U7" sqref="AU7:AX7"/>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45736701</v>
      </c>
      <c r="BO4" s="436"/>
      <c r="BP4" s="436"/>
      <c r="BQ4" s="436"/>
      <c r="BR4" s="436"/>
      <c r="BS4" s="436"/>
      <c r="BT4" s="436"/>
      <c r="BU4" s="437"/>
      <c r="BV4" s="435">
        <v>48302957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9.6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43629855</v>
      </c>
      <c r="BO5" s="407"/>
      <c r="BP5" s="407"/>
      <c r="BQ5" s="407"/>
      <c r="BR5" s="407"/>
      <c r="BS5" s="407"/>
      <c r="BT5" s="407"/>
      <c r="BU5" s="408"/>
      <c r="BV5" s="406">
        <v>45686492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94.6</v>
      </c>
      <c r="CU5" s="404"/>
      <c r="CV5" s="404"/>
      <c r="CW5" s="404"/>
      <c r="CX5" s="404"/>
      <c r="CY5" s="404"/>
      <c r="CZ5" s="404"/>
      <c r="DA5" s="405"/>
      <c r="DB5" s="403">
        <v>94.6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104</v>
      </c>
      <c r="AV6" s="465"/>
      <c r="AW6" s="465"/>
      <c r="AX6" s="465"/>
      <c r="AY6" s="420" t="s">
        <v>98</v>
      </c>
      <c r="AZ6" s="421"/>
      <c r="BA6" s="421"/>
      <c r="BB6" s="421"/>
      <c r="BC6" s="421"/>
      <c r="BD6" s="421"/>
      <c r="BE6" s="421"/>
      <c r="BF6" s="421"/>
      <c r="BG6" s="421"/>
      <c r="BH6" s="421"/>
      <c r="BI6" s="421"/>
      <c r="BJ6" s="421"/>
      <c r="BK6" s="421"/>
      <c r="BL6" s="421"/>
      <c r="BM6" s="422"/>
      <c r="BN6" s="406">
        <v>2106846</v>
      </c>
      <c r="BO6" s="407"/>
      <c r="BP6" s="407"/>
      <c r="BQ6" s="407"/>
      <c r="BR6" s="407"/>
      <c r="BS6" s="407"/>
      <c r="BT6" s="407"/>
      <c r="BU6" s="408"/>
      <c r="BV6" s="406">
        <v>2616465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94.6</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378553</v>
      </c>
      <c r="BO7" s="407"/>
      <c r="BP7" s="407"/>
      <c r="BQ7" s="407"/>
      <c r="BR7" s="407"/>
      <c r="BS7" s="407"/>
      <c r="BT7" s="407"/>
      <c r="BU7" s="408"/>
      <c r="BV7" s="406">
        <v>241746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24906517</v>
      </c>
      <c r="CU7" s="407"/>
      <c r="CV7" s="407"/>
      <c r="CW7" s="407"/>
      <c r="CX7" s="407"/>
      <c r="CY7" s="407"/>
      <c r="CZ7" s="407"/>
      <c r="DA7" s="408"/>
      <c r="DB7" s="406">
        <v>24848512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1728293</v>
      </c>
      <c r="BO8" s="407"/>
      <c r="BP8" s="407"/>
      <c r="BQ8" s="407"/>
      <c r="BR8" s="407"/>
      <c r="BS8" s="407"/>
      <c r="BT8" s="407"/>
      <c r="BU8" s="408"/>
      <c r="BV8" s="406">
        <v>2374719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1.05</v>
      </c>
      <c r="CU8" s="510"/>
      <c r="CV8" s="510"/>
      <c r="CW8" s="510"/>
      <c r="CX8" s="510"/>
      <c r="CY8" s="510"/>
      <c r="CZ8" s="510"/>
      <c r="DA8" s="511"/>
      <c r="DB8" s="509">
        <v>1.04</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93922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-646426</v>
      </c>
      <c r="BO9" s="407"/>
      <c r="BP9" s="407"/>
      <c r="BQ9" s="407"/>
      <c r="BR9" s="407"/>
      <c r="BS9" s="407"/>
      <c r="BT9" s="407"/>
      <c r="BU9" s="408"/>
      <c r="BV9" s="406">
        <v>-1216660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12.3</v>
      </c>
      <c r="CU9" s="404"/>
      <c r="CV9" s="404"/>
      <c r="CW9" s="404"/>
      <c r="CX9" s="404"/>
      <c r="CY9" s="404"/>
      <c r="CZ9" s="404"/>
      <c r="DA9" s="405"/>
      <c r="DB9" s="403">
        <v>12.1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95350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1412704</v>
      </c>
      <c r="BO10" s="407"/>
      <c r="BP10" s="407"/>
      <c r="BQ10" s="407"/>
      <c r="BR10" s="407"/>
      <c r="BS10" s="407"/>
      <c r="BT10" s="407"/>
      <c r="BU10" s="408"/>
      <c r="BV10" s="406">
        <v>3192417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10675</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94780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92867</v>
      </c>
      <c r="S13" s="494"/>
      <c r="T13" s="494"/>
      <c r="U13" s="494"/>
      <c r="V13" s="495"/>
      <c r="W13" s="496" t="s">
        <v>131</v>
      </c>
      <c r="X13" s="392"/>
      <c r="Y13" s="392"/>
      <c r="Z13" s="392"/>
      <c r="AA13" s="392"/>
      <c r="AB13" s="393"/>
      <c r="AC13" s="359">
        <v>91</v>
      </c>
      <c r="AD13" s="360"/>
      <c r="AE13" s="360"/>
      <c r="AF13" s="360"/>
      <c r="AG13" s="361"/>
      <c r="AH13" s="359">
        <v>82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776953</v>
      </c>
      <c r="BO13" s="407"/>
      <c r="BP13" s="407"/>
      <c r="BQ13" s="407"/>
      <c r="BR13" s="407"/>
      <c r="BS13" s="407"/>
      <c r="BT13" s="407"/>
      <c r="BU13" s="408"/>
      <c r="BV13" s="406">
        <v>1975757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6.9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95378</v>
      </c>
      <c r="S14" s="494"/>
      <c r="T14" s="494"/>
      <c r="U14" s="494"/>
      <c r="V14" s="495"/>
      <c r="W14" s="497"/>
      <c r="X14" s="395"/>
      <c r="Y14" s="395"/>
      <c r="Z14" s="395"/>
      <c r="AA14" s="395"/>
      <c r="AB14" s="396"/>
      <c r="AC14" s="486">
        <v>0.3</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48.6</v>
      </c>
      <c r="CU14" s="504"/>
      <c r="CV14" s="504"/>
      <c r="CW14" s="504"/>
      <c r="CX14" s="504"/>
      <c r="CY14" s="504"/>
      <c r="CZ14" s="504"/>
      <c r="DA14" s="505"/>
      <c r="DB14" s="503">
        <v>67.8</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93552</v>
      </c>
      <c r="S15" s="494"/>
      <c r="T15" s="494"/>
      <c r="U15" s="494"/>
      <c r="V15" s="495"/>
      <c r="W15" s="496" t="s">
        <v>137</v>
      </c>
      <c r="X15" s="392"/>
      <c r="Y15" s="392"/>
      <c r="Z15" s="392"/>
      <c r="AA15" s="392"/>
      <c r="AB15" s="393"/>
      <c r="AC15" s="359">
        <v>5697</v>
      </c>
      <c r="AD15" s="360"/>
      <c r="AE15" s="360"/>
      <c r="AF15" s="360"/>
      <c r="AG15" s="361"/>
      <c r="AH15" s="359">
        <v>6498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18389641</v>
      </c>
      <c r="BO15" s="436"/>
      <c r="BP15" s="436"/>
      <c r="BQ15" s="436"/>
      <c r="BR15" s="436"/>
      <c r="BS15" s="436"/>
      <c r="BT15" s="436"/>
      <c r="BU15" s="437"/>
      <c r="BV15" s="435">
        <v>18478464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15.9</v>
      </c>
      <c r="AD16" s="487"/>
      <c r="AE16" s="487"/>
      <c r="AF16" s="487"/>
      <c r="AG16" s="488"/>
      <c r="AH16" s="486">
        <v>17.399999999999999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17283797</v>
      </c>
      <c r="BO16" s="407"/>
      <c r="BP16" s="407"/>
      <c r="BQ16" s="407"/>
      <c r="BR16" s="407"/>
      <c r="BS16" s="407"/>
      <c r="BT16" s="407"/>
      <c r="BU16" s="408"/>
      <c r="BV16" s="406">
        <v>17067917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30069</v>
      </c>
      <c r="AD17" s="360"/>
      <c r="AE17" s="360"/>
      <c r="AF17" s="360"/>
      <c r="AG17" s="361"/>
      <c r="AH17" s="359">
        <v>30740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24906517</v>
      </c>
      <c r="BO17" s="407"/>
      <c r="BP17" s="407"/>
      <c r="BQ17" s="407"/>
      <c r="BR17" s="407"/>
      <c r="BS17" s="407"/>
      <c r="BT17" s="407"/>
      <c r="BU17" s="408"/>
      <c r="BV17" s="406">
        <v>24848512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18.47</v>
      </c>
      <c r="M18" s="459"/>
      <c r="N18" s="459"/>
      <c r="O18" s="459"/>
      <c r="P18" s="459"/>
      <c r="Q18" s="459"/>
      <c r="R18" s="460"/>
      <c r="S18" s="460"/>
      <c r="T18" s="460"/>
      <c r="U18" s="460"/>
      <c r="V18" s="461"/>
      <c r="W18" s="477"/>
      <c r="X18" s="478"/>
      <c r="Y18" s="478"/>
      <c r="Z18" s="478"/>
      <c r="AA18" s="478"/>
      <c r="AB18" s="502"/>
      <c r="AC18" s="376">
        <v>83.9</v>
      </c>
      <c r="AD18" s="377"/>
      <c r="AE18" s="377"/>
      <c r="AF18" s="377"/>
      <c r="AG18" s="462"/>
      <c r="AH18" s="376">
        <v>82.4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24452305</v>
      </c>
      <c r="BO18" s="407"/>
      <c r="BP18" s="407"/>
      <c r="BQ18" s="407"/>
      <c r="BR18" s="407"/>
      <c r="BS18" s="407"/>
      <c r="BT18" s="407"/>
      <c r="BU18" s="408"/>
      <c r="BV18" s="406">
        <v>24150050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5085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34126931</v>
      </c>
      <c r="BO19" s="407"/>
      <c r="BP19" s="407"/>
      <c r="BQ19" s="407"/>
      <c r="BR19" s="407"/>
      <c r="BS19" s="407"/>
      <c r="BT19" s="407"/>
      <c r="BU19" s="408"/>
      <c r="BV19" s="406">
        <v>34415049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42522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47513161</v>
      </c>
      <c r="BO22" s="436"/>
      <c r="BP22" s="436"/>
      <c r="BQ22" s="436"/>
      <c r="BR22" s="436"/>
      <c r="BS22" s="436"/>
      <c r="BT22" s="436"/>
      <c r="BU22" s="437"/>
      <c r="BV22" s="435">
        <v>50264068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23629860</v>
      </c>
      <c r="BO23" s="407"/>
      <c r="BP23" s="407"/>
      <c r="BQ23" s="407"/>
      <c r="BR23" s="407"/>
      <c r="BS23" s="407"/>
      <c r="BT23" s="407"/>
      <c r="BU23" s="408"/>
      <c r="BV23" s="406">
        <v>26005884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10610</v>
      </c>
      <c r="R24" s="360"/>
      <c r="S24" s="360"/>
      <c r="T24" s="360"/>
      <c r="U24" s="360"/>
      <c r="V24" s="361"/>
      <c r="W24" s="449"/>
      <c r="X24" s="386"/>
      <c r="Y24" s="387"/>
      <c r="Z24" s="362" t="s">
        <v>162</v>
      </c>
      <c r="AA24" s="363"/>
      <c r="AB24" s="363"/>
      <c r="AC24" s="363"/>
      <c r="AD24" s="363"/>
      <c r="AE24" s="363"/>
      <c r="AF24" s="363"/>
      <c r="AG24" s="364"/>
      <c r="AH24" s="359">
        <v>680</v>
      </c>
      <c r="AI24" s="360"/>
      <c r="AJ24" s="360"/>
      <c r="AK24" s="360"/>
      <c r="AL24" s="361"/>
      <c r="AM24" s="359">
        <v>1997840</v>
      </c>
      <c r="AN24" s="360"/>
      <c r="AO24" s="360"/>
      <c r="AP24" s="360"/>
      <c r="AQ24" s="360"/>
      <c r="AR24" s="361"/>
      <c r="AS24" s="359">
        <v>2938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40675843</v>
      </c>
      <c r="BO24" s="407"/>
      <c r="BP24" s="407"/>
      <c r="BQ24" s="407"/>
      <c r="BR24" s="407"/>
      <c r="BS24" s="407"/>
      <c r="BT24" s="407"/>
      <c r="BU24" s="408"/>
      <c r="BV24" s="406">
        <v>42568800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8850</v>
      </c>
      <c r="R25" s="360"/>
      <c r="S25" s="360"/>
      <c r="T25" s="360"/>
      <c r="U25" s="360"/>
      <c r="V25" s="361"/>
      <c r="W25" s="449"/>
      <c r="X25" s="386"/>
      <c r="Y25" s="387"/>
      <c r="Z25" s="362" t="s">
        <v>165</v>
      </c>
      <c r="AA25" s="363"/>
      <c r="AB25" s="363"/>
      <c r="AC25" s="363"/>
      <c r="AD25" s="363"/>
      <c r="AE25" s="363"/>
      <c r="AF25" s="363"/>
      <c r="AG25" s="364"/>
      <c r="AH25" s="359">
        <v>115</v>
      </c>
      <c r="AI25" s="360"/>
      <c r="AJ25" s="360"/>
      <c r="AK25" s="360"/>
      <c r="AL25" s="361"/>
      <c r="AM25" s="359">
        <v>320735</v>
      </c>
      <c r="AN25" s="360"/>
      <c r="AO25" s="360"/>
      <c r="AP25" s="360"/>
      <c r="AQ25" s="360"/>
      <c r="AR25" s="361"/>
      <c r="AS25" s="359">
        <v>2789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14075829</v>
      </c>
      <c r="BO25" s="436"/>
      <c r="BP25" s="436"/>
      <c r="BQ25" s="436"/>
      <c r="BR25" s="436"/>
      <c r="BS25" s="436"/>
      <c r="BT25" s="436"/>
      <c r="BU25" s="437"/>
      <c r="BV25" s="435">
        <v>10623748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7320</v>
      </c>
      <c r="R26" s="360"/>
      <c r="S26" s="360"/>
      <c r="T26" s="360"/>
      <c r="U26" s="360"/>
      <c r="V26" s="361"/>
      <c r="W26" s="449"/>
      <c r="X26" s="386"/>
      <c r="Y26" s="387"/>
      <c r="Z26" s="362" t="s">
        <v>168</v>
      </c>
      <c r="AA26" s="417"/>
      <c r="AB26" s="417"/>
      <c r="AC26" s="417"/>
      <c r="AD26" s="417"/>
      <c r="AE26" s="417"/>
      <c r="AF26" s="417"/>
      <c r="AG26" s="418"/>
      <c r="AH26" s="359">
        <v>84</v>
      </c>
      <c r="AI26" s="360"/>
      <c r="AJ26" s="360"/>
      <c r="AK26" s="360"/>
      <c r="AL26" s="361"/>
      <c r="AM26" s="359">
        <v>252840</v>
      </c>
      <c r="AN26" s="360"/>
      <c r="AO26" s="360"/>
      <c r="AP26" s="360"/>
      <c r="AQ26" s="360"/>
      <c r="AR26" s="361"/>
      <c r="AS26" s="359">
        <v>3010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7370</v>
      </c>
      <c r="R27" s="360"/>
      <c r="S27" s="360"/>
      <c r="T27" s="360"/>
      <c r="U27" s="360"/>
      <c r="V27" s="361"/>
      <c r="W27" s="449"/>
      <c r="X27" s="386"/>
      <c r="Y27" s="387"/>
      <c r="Z27" s="362" t="s">
        <v>171</v>
      </c>
      <c r="AA27" s="363"/>
      <c r="AB27" s="363"/>
      <c r="AC27" s="363"/>
      <c r="AD27" s="363"/>
      <c r="AE27" s="363"/>
      <c r="AF27" s="363"/>
      <c r="AG27" s="364"/>
      <c r="AH27" s="359">
        <v>44</v>
      </c>
      <c r="AI27" s="360"/>
      <c r="AJ27" s="360"/>
      <c r="AK27" s="360"/>
      <c r="AL27" s="361"/>
      <c r="AM27" s="359">
        <v>171820</v>
      </c>
      <c r="AN27" s="360"/>
      <c r="AO27" s="360"/>
      <c r="AP27" s="360"/>
      <c r="AQ27" s="360"/>
      <c r="AR27" s="361"/>
      <c r="AS27" s="359">
        <v>3905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330000</v>
      </c>
      <c r="BO27" s="441"/>
      <c r="BP27" s="441"/>
      <c r="BQ27" s="441"/>
      <c r="BR27" s="441"/>
      <c r="BS27" s="441"/>
      <c r="BT27" s="441"/>
      <c r="BU27" s="442"/>
      <c r="BV27" s="440">
        <v>330000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6530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13547985</v>
      </c>
      <c r="BO28" s="436"/>
      <c r="BP28" s="436"/>
      <c r="BQ28" s="436"/>
      <c r="BR28" s="436"/>
      <c r="BS28" s="436"/>
      <c r="BT28" s="436"/>
      <c r="BU28" s="437"/>
      <c r="BV28" s="435">
        <v>12135281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19</v>
      </c>
      <c r="M29" s="360"/>
      <c r="N29" s="360"/>
      <c r="O29" s="360"/>
      <c r="P29" s="361"/>
      <c r="Q29" s="359">
        <v>5910</v>
      </c>
      <c r="R29" s="360"/>
      <c r="S29" s="360"/>
      <c r="T29" s="360"/>
      <c r="U29" s="360"/>
      <c r="V29" s="361"/>
      <c r="W29" s="450"/>
      <c r="X29" s="451"/>
      <c r="Y29" s="452"/>
      <c r="Z29" s="362" t="s">
        <v>177</v>
      </c>
      <c r="AA29" s="363"/>
      <c r="AB29" s="363"/>
      <c r="AC29" s="363"/>
      <c r="AD29" s="363"/>
      <c r="AE29" s="363"/>
      <c r="AF29" s="363"/>
      <c r="AG29" s="364"/>
      <c r="AH29" s="359">
        <v>724</v>
      </c>
      <c r="AI29" s="360"/>
      <c r="AJ29" s="360"/>
      <c r="AK29" s="360"/>
      <c r="AL29" s="361"/>
      <c r="AM29" s="359">
        <v>2169660</v>
      </c>
      <c r="AN29" s="360"/>
      <c r="AO29" s="360"/>
      <c r="AP29" s="360"/>
      <c r="AQ29" s="360"/>
      <c r="AR29" s="361"/>
      <c r="AS29" s="359">
        <v>2997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2440628</v>
      </c>
      <c r="BO29" s="407"/>
      <c r="BP29" s="407"/>
      <c r="BQ29" s="407"/>
      <c r="BR29" s="407"/>
      <c r="BS29" s="407"/>
      <c r="BT29" s="407"/>
      <c r="BU29" s="408"/>
      <c r="BV29" s="406">
        <v>2438430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4260078</v>
      </c>
      <c r="BO30" s="441"/>
      <c r="BP30" s="441"/>
      <c r="BQ30" s="441"/>
      <c r="BR30" s="441"/>
      <c r="BS30" s="441"/>
      <c r="BT30" s="441"/>
      <c r="BU30" s="442"/>
      <c r="BV30" s="440">
        <v>4114032</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IF('各会計、関係団体の財政状況及び健全化判断比率'!B35="","",'各会計、関係団体の財政状況及び健全化判断比率'!B35)</f>
        <v>都市再開発事業特別会計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阪神水道企業団</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阪神福祉事業団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公共用地取得費特別会計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丹波少年自然の家事務組合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兵庫県信用保証協会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駐車場事業特別会計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兵庫県後期高齢者医療広域連合（一般会計）</v>
      </c>
      <c r="BZ36" s="355"/>
      <c r="CA36" s="355"/>
      <c r="CB36" s="355"/>
      <c r="CC36" s="355"/>
      <c r="CD36" s="355"/>
      <c r="CE36" s="355"/>
      <c r="CF36" s="355"/>
      <c r="CG36" s="355"/>
      <c r="CH36" s="355"/>
      <c r="CI36" s="355"/>
      <c r="CJ36" s="355"/>
      <c r="CK36" s="355"/>
      <c r="CL36" s="355"/>
      <c r="CM36" s="355"/>
      <c r="CN36" s="175"/>
      <c r="CO36" s="354">
        <f t="shared" si="3"/>
        <v>17</v>
      </c>
      <c r="CP36" s="354"/>
      <c r="CQ36" s="355" t="str">
        <f>IF('各会計、関係団体の財政状況及び健全化判断比率'!BS9="","",'各会計、関係団体の財政状況及び健全化判断比率'!BS9)</f>
        <v>芦屋市都市管理（株）</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兵庫県後期高齢者医療広域連合（特別会計）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fnxwvLELSaIcXilSOGdZ+nMZGTtjLevhDkSjlbqBi2q/0MbTlmk7dVl55SMd1VVsm35xvJJ6Du8JFVT3hYjbg==" saltValue="9jXpTz236BpNxm+CxeRN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534</v>
      </c>
      <c r="D34" s="1136"/>
      <c r="E34" s="1137"/>
      <c r="F34" s="32">
        <v>3.35</v>
      </c>
      <c r="G34" s="33">
        <v>6.31</v>
      </c>
      <c r="H34" s="33">
        <v>14.97</v>
      </c>
      <c r="I34" s="33">
        <v>8.92</v>
      </c>
      <c r="J34" s="34">
        <v>6.81</v>
      </c>
      <c r="K34" s="22"/>
      <c r="L34" s="22"/>
      <c r="M34" s="22"/>
      <c r="N34" s="22"/>
      <c r="O34" s="22"/>
      <c r="P34" s="22"/>
    </row>
    <row r="35" spans="1:16" ht="39" customHeight="1" x14ac:dyDescent="0.2">
      <c r="A35" s="22"/>
      <c r="B35" s="35"/>
      <c r="C35" s="1132" t="s">
        <v>535</v>
      </c>
      <c r="D35" s="1132"/>
      <c r="E35" s="1133"/>
      <c r="F35" s="36">
        <v>3.1</v>
      </c>
      <c r="G35" s="37">
        <v>3.93</v>
      </c>
      <c r="H35" s="37">
        <v>5.08</v>
      </c>
      <c r="I35" s="37">
        <v>5.51</v>
      </c>
      <c r="J35" s="38">
        <v>6.44</v>
      </c>
      <c r="K35" s="22"/>
      <c r="L35" s="22"/>
      <c r="M35" s="22"/>
      <c r="N35" s="22"/>
      <c r="O35" s="22"/>
      <c r="P35" s="22"/>
    </row>
    <row r="36" spans="1:16" ht="39" customHeight="1" x14ac:dyDescent="0.2">
      <c r="A36" s="22"/>
      <c r="B36" s="35"/>
      <c r="C36" s="1132" t="s">
        <v>536</v>
      </c>
      <c r="D36" s="1132"/>
      <c r="E36" s="1133"/>
      <c r="F36" s="36">
        <v>6.86</v>
      </c>
      <c r="G36" s="37">
        <v>5.56</v>
      </c>
      <c r="H36" s="37">
        <v>6.73</v>
      </c>
      <c r="I36" s="37">
        <v>6.88</v>
      </c>
      <c r="J36" s="38">
        <v>6.22</v>
      </c>
      <c r="K36" s="22"/>
      <c r="L36" s="22"/>
      <c r="M36" s="22"/>
      <c r="N36" s="22"/>
      <c r="O36" s="22"/>
      <c r="P36" s="22"/>
    </row>
    <row r="37" spans="1:16" ht="39" customHeight="1" x14ac:dyDescent="0.2">
      <c r="A37" s="22"/>
      <c r="B37" s="35"/>
      <c r="C37" s="1132" t="s">
        <v>537</v>
      </c>
      <c r="D37" s="1132"/>
      <c r="E37" s="1133"/>
      <c r="F37" s="36">
        <v>0.68</v>
      </c>
      <c r="G37" s="37">
        <v>0.65</v>
      </c>
      <c r="H37" s="37">
        <v>0.86</v>
      </c>
      <c r="I37" s="37">
        <v>1.01</v>
      </c>
      <c r="J37" s="38">
        <v>0.7</v>
      </c>
      <c r="K37" s="22"/>
      <c r="L37" s="22"/>
      <c r="M37" s="22"/>
      <c r="N37" s="22"/>
      <c r="O37" s="22"/>
      <c r="P37" s="22"/>
    </row>
    <row r="38" spans="1:16" ht="39" customHeight="1" x14ac:dyDescent="0.2">
      <c r="A38" s="22"/>
      <c r="B38" s="35"/>
      <c r="C38" s="1132" t="s">
        <v>538</v>
      </c>
      <c r="D38" s="1132"/>
      <c r="E38" s="1133"/>
      <c r="F38" s="36">
        <v>0.41</v>
      </c>
      <c r="G38" s="37">
        <v>0.43</v>
      </c>
      <c r="H38" s="37">
        <v>0.47</v>
      </c>
      <c r="I38" s="37">
        <v>0.42</v>
      </c>
      <c r="J38" s="38">
        <v>0.44</v>
      </c>
      <c r="K38" s="22"/>
      <c r="L38" s="22"/>
      <c r="M38" s="22"/>
      <c r="N38" s="22"/>
      <c r="O38" s="22"/>
      <c r="P38" s="22"/>
    </row>
    <row r="39" spans="1:16" ht="39" customHeight="1" x14ac:dyDescent="0.2">
      <c r="A39" s="22"/>
      <c r="B39" s="35"/>
      <c r="C39" s="1132" t="s">
        <v>539</v>
      </c>
      <c r="D39" s="1132"/>
      <c r="E39" s="1133"/>
      <c r="F39" s="36">
        <v>0.41</v>
      </c>
      <c r="G39" s="37">
        <v>1.04</v>
      </c>
      <c r="H39" s="37">
        <v>1.18</v>
      </c>
      <c r="I39" s="37">
        <v>0.92</v>
      </c>
      <c r="J39" s="38">
        <v>0.26</v>
      </c>
      <c r="K39" s="22"/>
      <c r="L39" s="22"/>
      <c r="M39" s="22"/>
      <c r="N39" s="22"/>
      <c r="O39" s="22"/>
      <c r="P39" s="22"/>
    </row>
    <row r="40" spans="1:16" ht="39" customHeight="1" x14ac:dyDescent="0.2">
      <c r="A40" s="22"/>
      <c r="B40" s="35"/>
      <c r="C40" s="1132" t="s">
        <v>540</v>
      </c>
      <c r="D40" s="1132"/>
      <c r="E40" s="1133"/>
      <c r="F40" s="36">
        <v>0.25</v>
      </c>
      <c r="G40" s="37">
        <v>0.42</v>
      </c>
      <c r="H40" s="37">
        <v>1.03</v>
      </c>
      <c r="I40" s="37">
        <v>0.67</v>
      </c>
      <c r="J40" s="38">
        <v>0.22</v>
      </c>
      <c r="K40" s="22"/>
      <c r="L40" s="22"/>
      <c r="M40" s="22"/>
      <c r="N40" s="22"/>
      <c r="O40" s="22"/>
      <c r="P40" s="22"/>
    </row>
    <row r="41" spans="1:16" ht="39" customHeight="1" x14ac:dyDescent="0.2">
      <c r="A41" s="22"/>
      <c r="B41" s="35"/>
      <c r="C41" s="1132" t="s">
        <v>541</v>
      </c>
      <c r="D41" s="1132"/>
      <c r="E41" s="1133"/>
      <c r="F41" s="36">
        <v>0.1</v>
      </c>
      <c r="G41" s="37">
        <v>0.33</v>
      </c>
      <c r="H41" s="37">
        <v>0.15</v>
      </c>
      <c r="I41" s="37">
        <v>0.16</v>
      </c>
      <c r="J41" s="38">
        <v>0.21</v>
      </c>
      <c r="K41" s="22"/>
      <c r="L41" s="22"/>
      <c r="M41" s="22"/>
      <c r="N41" s="22"/>
      <c r="O41" s="22"/>
      <c r="P41" s="22"/>
    </row>
    <row r="42" spans="1:16" ht="39" customHeight="1" x14ac:dyDescent="0.2">
      <c r="A42" s="22"/>
      <c r="B42" s="39"/>
      <c r="C42" s="1132" t="s">
        <v>542</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543</v>
      </c>
      <c r="D43" s="1134"/>
      <c r="E43" s="1135"/>
      <c r="F43" s="41">
        <v>0.46</v>
      </c>
      <c r="G43" s="42">
        <v>0.47</v>
      </c>
      <c r="H43" s="42">
        <v>0.5</v>
      </c>
      <c r="I43" s="42">
        <v>0.76</v>
      </c>
      <c r="J43" s="43">
        <v>0.26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B2CsaMyKg3FZl/qj0l/pTwTTd7/IBhR3feDQAFMvCXpQ3pmVW6YQmf+wDuF/CMLIaSwbfiLlL0HBzUkxIFy6w==" saltValue="P1d3SOH7JDrLAXT0vUvo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K43" sqref="K4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4794</v>
      </c>
      <c r="L45" s="58">
        <v>4298</v>
      </c>
      <c r="M45" s="58">
        <v>3953</v>
      </c>
      <c r="N45" s="58">
        <v>4232</v>
      </c>
      <c r="O45" s="59">
        <v>4307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1067</v>
      </c>
      <c r="L48" s="62">
        <v>1135</v>
      </c>
      <c r="M48" s="62">
        <v>931</v>
      </c>
      <c r="N48" s="62">
        <v>942</v>
      </c>
      <c r="O48" s="63">
        <v>918</v>
      </c>
      <c r="P48" s="46"/>
      <c r="Q48" s="46"/>
      <c r="R48" s="46"/>
      <c r="S48" s="46"/>
      <c r="T48" s="46"/>
      <c r="U48" s="46"/>
    </row>
    <row r="49" spans="1:21" ht="30.75" customHeight="1" x14ac:dyDescent="0.2">
      <c r="A49" s="46"/>
      <c r="B49" s="1163"/>
      <c r="C49" s="1164"/>
      <c r="D49" s="60"/>
      <c r="E49" s="1140" t="s">
        <v>14</v>
      </c>
      <c r="F49" s="1140"/>
      <c r="G49" s="1140"/>
      <c r="H49" s="1140"/>
      <c r="I49" s="1140"/>
      <c r="J49" s="1141"/>
      <c r="K49" s="61">
        <v>25</v>
      </c>
      <c r="L49" s="62">
        <v>22</v>
      </c>
      <c r="M49" s="62">
        <v>3</v>
      </c>
      <c r="N49" s="62">
        <v>3</v>
      </c>
      <c r="O49" s="63">
        <v>3</v>
      </c>
      <c r="P49" s="46"/>
      <c r="Q49" s="46"/>
      <c r="R49" s="46"/>
      <c r="S49" s="46"/>
      <c r="T49" s="46"/>
      <c r="U49" s="46"/>
    </row>
    <row r="50" spans="1:21" ht="30.75" customHeight="1" x14ac:dyDescent="0.2">
      <c r="A50" s="46"/>
      <c r="B50" s="1163"/>
      <c r="C50" s="1164"/>
      <c r="D50" s="60"/>
      <c r="E50" s="1140" t="s">
        <v>15</v>
      </c>
      <c r="F50" s="1140"/>
      <c r="G50" s="1140"/>
      <c r="H50" s="1140"/>
      <c r="I50" s="1140"/>
      <c r="J50" s="1141"/>
      <c r="K50" s="61">
        <v>369</v>
      </c>
      <c r="L50" s="62">
        <v>374</v>
      </c>
      <c r="M50" s="62">
        <v>472</v>
      </c>
      <c r="N50" s="62">
        <v>665</v>
      </c>
      <c r="O50" s="63">
        <v>274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4805</v>
      </c>
      <c r="L52" s="62">
        <v>4586</v>
      </c>
      <c r="M52" s="62">
        <v>4054</v>
      </c>
      <c r="N52" s="62">
        <v>3845</v>
      </c>
      <c r="O52" s="63">
        <v>3614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1450</v>
      </c>
      <c r="L53" s="67">
        <v>1243</v>
      </c>
      <c r="M53" s="67">
        <v>1305</v>
      </c>
      <c r="N53" s="67">
        <v>1997</v>
      </c>
      <c r="O53" s="68">
        <v>1888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4UTPCXVkDqARHMoLoqC1xMAF1lJOb0mGMMD0aJefJHqhnUY6GY1kcfxQK1gZow+0Lyyh14p1xuS8tj2Z49kgw==" saltValue="xFxI0VC/nUNOQbYsc8PP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42">
        <v>50532</v>
      </c>
      <c r="J41" s="343">
        <v>53322</v>
      </c>
      <c r="K41" s="343">
        <v>52013</v>
      </c>
      <c r="L41" s="343">
        <v>50264</v>
      </c>
      <c r="M41" s="344">
        <v>47847</v>
      </c>
    </row>
    <row r="42" spans="2:13" ht="27.75" customHeight="1" x14ac:dyDescent="0.2">
      <c r="B42" s="1171"/>
      <c r="C42" s="1172"/>
      <c r="D42" s="104"/>
      <c r="E42" s="1175" t="s">
        <v>32</v>
      </c>
      <c r="F42" s="1175"/>
      <c r="G42" s="1175"/>
      <c r="H42" s="1176"/>
      <c r="I42" s="345">
        <v>5074</v>
      </c>
      <c r="J42" s="346">
        <v>4051</v>
      </c>
      <c r="K42" s="346">
        <v>3357</v>
      </c>
      <c r="L42" s="346">
        <v>2692</v>
      </c>
      <c r="M42" s="347">
        <v>2418</v>
      </c>
    </row>
    <row r="43" spans="2:13" ht="27.75" customHeight="1" x14ac:dyDescent="0.2">
      <c r="B43" s="1171"/>
      <c r="C43" s="1172"/>
      <c r="D43" s="104"/>
      <c r="E43" s="1175" t="s">
        <v>33</v>
      </c>
      <c r="F43" s="1175"/>
      <c r="G43" s="1175"/>
      <c r="H43" s="1176"/>
      <c r="I43" s="345">
        <v>10334</v>
      </c>
      <c r="J43" s="346">
        <v>10835</v>
      </c>
      <c r="K43" s="346">
        <v>10006</v>
      </c>
      <c r="L43" s="346">
        <v>9164</v>
      </c>
      <c r="M43" s="347">
        <v>7807</v>
      </c>
    </row>
    <row r="44" spans="2:13" ht="27.75" customHeight="1" x14ac:dyDescent="0.2">
      <c r="B44" s="1171"/>
      <c r="C44" s="1172"/>
      <c r="D44" s="104"/>
      <c r="E44" s="1175" t="s">
        <v>34</v>
      </c>
      <c r="F44" s="1175"/>
      <c r="G44" s="1175"/>
      <c r="H44" s="1176"/>
      <c r="I44" s="345">
        <v>49</v>
      </c>
      <c r="J44" s="346">
        <v>27</v>
      </c>
      <c r="K44" s="346">
        <v>25</v>
      </c>
      <c r="L44" s="346">
        <v>22</v>
      </c>
      <c r="M44" s="347">
        <v>21</v>
      </c>
    </row>
    <row r="45" spans="2:13" ht="27.75" customHeight="1" x14ac:dyDescent="0.2">
      <c r="B45" s="1171"/>
      <c r="C45" s="1172"/>
      <c r="D45" s="104"/>
      <c r="E45" s="1175" t="s">
        <v>35</v>
      </c>
      <c r="F45" s="1175"/>
      <c r="G45" s="1175"/>
      <c r="H45" s="1176"/>
      <c r="I45" s="345">
        <v>4723</v>
      </c>
      <c r="J45" s="346">
        <v>4611</v>
      </c>
      <c r="K45" s="346">
        <v>4462</v>
      </c>
      <c r="L45" s="346">
        <v>4086</v>
      </c>
      <c r="M45" s="347">
        <v>4218</v>
      </c>
    </row>
    <row r="46" spans="2:13" ht="27.75" customHeight="1" x14ac:dyDescent="0.2">
      <c r="B46" s="1171"/>
      <c r="C46" s="1172"/>
      <c r="D46" s="105"/>
      <c r="E46" s="1175" t="s">
        <v>36</v>
      </c>
      <c r="F46" s="1175"/>
      <c r="G46" s="1175"/>
      <c r="H46" s="1176"/>
      <c r="I46" s="345">
        <v>60</v>
      </c>
      <c r="J46" s="346">
        <v>56</v>
      </c>
      <c r="K46" s="346">
        <v>52</v>
      </c>
      <c r="L46" s="346">
        <v>49</v>
      </c>
      <c r="M46" s="347">
        <v>46</v>
      </c>
    </row>
    <row r="47" spans="2:13" ht="27.75" customHeight="1" x14ac:dyDescent="0.2">
      <c r="B47" s="1171"/>
      <c r="C47" s="1172"/>
      <c r="D47" s="106"/>
      <c r="E47" s="1185" t="s">
        <v>37</v>
      </c>
      <c r="F47" s="1186"/>
      <c r="G47" s="1186"/>
      <c r="H47" s="1187"/>
      <c r="I47" s="345" t="s">
        <v>491</v>
      </c>
      <c r="J47" s="346" t="s">
        <v>491</v>
      </c>
      <c r="K47" s="346" t="s">
        <v>491</v>
      </c>
      <c r="L47" s="346" t="s">
        <v>491</v>
      </c>
      <c r="M47" s="347" t="s">
        <v>491</v>
      </c>
    </row>
    <row r="48" spans="2:13" ht="27.75" customHeight="1" x14ac:dyDescent="0.2">
      <c r="B48" s="1171"/>
      <c r="C48" s="1172"/>
      <c r="D48" s="104"/>
      <c r="E48" s="1175" t="s">
        <v>38</v>
      </c>
      <c r="F48" s="1175"/>
      <c r="G48" s="1175"/>
      <c r="H48" s="1176"/>
      <c r="I48" s="345" t="s">
        <v>491</v>
      </c>
      <c r="J48" s="346" t="s">
        <v>491</v>
      </c>
      <c r="K48" s="346" t="s">
        <v>491</v>
      </c>
      <c r="L48" s="346" t="s">
        <v>491</v>
      </c>
      <c r="M48" s="347" t="s">
        <v>491</v>
      </c>
    </row>
    <row r="49" spans="2:13" ht="27.75" customHeight="1" x14ac:dyDescent="0.2">
      <c r="B49" s="1173"/>
      <c r="C49" s="1174"/>
      <c r="D49" s="104"/>
      <c r="E49" s="1175" t="s">
        <v>39</v>
      </c>
      <c r="F49" s="1175"/>
      <c r="G49" s="1175"/>
      <c r="H49" s="1176"/>
      <c r="I49" s="345" t="s">
        <v>491</v>
      </c>
      <c r="J49" s="346" t="s">
        <v>491</v>
      </c>
      <c r="K49" s="346" t="s">
        <v>491</v>
      </c>
      <c r="L49" s="346" t="s">
        <v>491</v>
      </c>
      <c r="M49" s="347" t="s">
        <v>491</v>
      </c>
    </row>
    <row r="50" spans="2:13" ht="27.75" customHeight="1" x14ac:dyDescent="0.2">
      <c r="B50" s="1169" t="s">
        <v>40</v>
      </c>
      <c r="C50" s="1170"/>
      <c r="D50" s="107"/>
      <c r="E50" s="1175" t="s">
        <v>41</v>
      </c>
      <c r="F50" s="1175"/>
      <c r="G50" s="1175"/>
      <c r="H50" s="1176"/>
      <c r="I50" s="345">
        <v>14506</v>
      </c>
      <c r="J50" s="346">
        <v>15028</v>
      </c>
      <c r="K50" s="346">
        <v>16530</v>
      </c>
      <c r="L50" s="346">
        <v>20395</v>
      </c>
      <c r="M50" s="347">
        <v>22275</v>
      </c>
    </row>
    <row r="51" spans="2:13" ht="27.75" customHeight="1" x14ac:dyDescent="0.2">
      <c r="B51" s="1171"/>
      <c r="C51" s="1172"/>
      <c r="D51" s="104"/>
      <c r="E51" s="1175" t="s">
        <v>42</v>
      </c>
      <c r="F51" s="1175"/>
      <c r="G51" s="1175"/>
      <c r="H51" s="1176"/>
      <c r="I51" s="345">
        <v>15613</v>
      </c>
      <c r="J51" s="346">
        <v>15092</v>
      </c>
      <c r="K51" s="346">
        <v>15500</v>
      </c>
      <c r="L51" s="346">
        <v>13698</v>
      </c>
      <c r="M51" s="347">
        <v>13319</v>
      </c>
    </row>
    <row r="52" spans="2:13" ht="27.75" customHeight="1" x14ac:dyDescent="0.2">
      <c r="B52" s="1173"/>
      <c r="C52" s="1174"/>
      <c r="D52" s="104"/>
      <c r="E52" s="1175" t="s">
        <v>43</v>
      </c>
      <c r="F52" s="1175"/>
      <c r="G52" s="1175"/>
      <c r="H52" s="1176"/>
      <c r="I52" s="345">
        <v>23090</v>
      </c>
      <c r="J52" s="346">
        <v>21905</v>
      </c>
      <c r="K52" s="346">
        <v>20272</v>
      </c>
      <c r="L52" s="346">
        <v>16785</v>
      </c>
      <c r="M52" s="347">
        <v>15658</v>
      </c>
    </row>
    <row r="53" spans="2:13" ht="27.75" customHeight="1" thickBot="1" x14ac:dyDescent="0.25">
      <c r="B53" s="1177" t="s">
        <v>19</v>
      </c>
      <c r="C53" s="1178"/>
      <c r="D53" s="108"/>
      <c r="E53" s="1179" t="s">
        <v>44</v>
      </c>
      <c r="F53" s="1179"/>
      <c r="G53" s="1179"/>
      <c r="H53" s="1180"/>
      <c r="I53" s="348">
        <v>17564</v>
      </c>
      <c r="J53" s="349">
        <v>20878</v>
      </c>
      <c r="K53" s="349">
        <v>17614</v>
      </c>
      <c r="L53" s="349">
        <v>15400</v>
      </c>
      <c r="M53" s="350">
        <v>11104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AW+K5Is6gVSn0jYKCYXrWEoS3TVclwIOLyyL43xOa5pMhzWCz14wvK+hmM+J2E5eHYtjD2BrTGgqDA2/OT2vQ==" saltValue="KIIC9DFODoKaz9mNaVgh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120">
        <v>8943</v>
      </c>
      <c r="G55" s="120">
        <v>12135</v>
      </c>
      <c r="H55" s="121">
        <v>13548</v>
      </c>
    </row>
    <row r="56" spans="2:8" ht="52.5" customHeight="1" x14ac:dyDescent="0.2">
      <c r="B56" s="122"/>
      <c r="C56" s="1198" t="s">
        <v>47</v>
      </c>
      <c r="D56" s="1198"/>
      <c r="E56" s="1199"/>
      <c r="F56" s="123">
        <v>2106</v>
      </c>
      <c r="G56" s="123">
        <v>2438</v>
      </c>
      <c r="H56" s="124">
        <v>2441</v>
      </c>
    </row>
    <row r="57" spans="2:8" ht="53.25" customHeight="1" x14ac:dyDescent="0.2">
      <c r="B57" s="122"/>
      <c r="C57" s="1200" t="s">
        <v>48</v>
      </c>
      <c r="D57" s="1200"/>
      <c r="E57" s="1201"/>
      <c r="F57" s="125">
        <v>3994</v>
      </c>
      <c r="G57" s="125">
        <v>4114</v>
      </c>
      <c r="H57" s="126">
        <v>4260</v>
      </c>
    </row>
    <row r="58" spans="2:8" ht="45.75" customHeight="1" x14ac:dyDescent="0.2">
      <c r="B58" s="127"/>
      <c r="C58" s="1188" t="s">
        <v>549</v>
      </c>
      <c r="D58" s="1189"/>
      <c r="E58" s="1190"/>
      <c r="F58" s="128">
        <v>2339</v>
      </c>
      <c r="G58" s="128">
        <v>2399</v>
      </c>
      <c r="H58" s="129">
        <v>2462</v>
      </c>
    </row>
    <row r="59" spans="2:8" ht="45.75" customHeight="1" x14ac:dyDescent="0.2">
      <c r="B59" s="127"/>
      <c r="C59" s="1188" t="s">
        <v>550</v>
      </c>
      <c r="D59" s="1189"/>
      <c r="E59" s="1190"/>
      <c r="F59" s="128">
        <v>276</v>
      </c>
      <c r="G59" s="128">
        <v>278</v>
      </c>
      <c r="H59" s="129">
        <v>281</v>
      </c>
    </row>
    <row r="60" spans="2:8" ht="45.75" customHeight="1" x14ac:dyDescent="0.2">
      <c r="B60" s="127"/>
      <c r="C60" s="1188" t="s">
        <v>551</v>
      </c>
      <c r="D60" s="1189"/>
      <c r="E60" s="1190"/>
      <c r="F60" s="128">
        <v>186</v>
      </c>
      <c r="G60" s="128">
        <v>212</v>
      </c>
      <c r="H60" s="129">
        <v>239</v>
      </c>
    </row>
    <row r="61" spans="2:8" ht="45.75" customHeight="1" x14ac:dyDescent="0.2">
      <c r="B61" s="127"/>
      <c r="C61" s="1188" t="s">
        <v>552</v>
      </c>
      <c r="D61" s="1189"/>
      <c r="E61" s="1190"/>
      <c r="F61" s="128">
        <v>238</v>
      </c>
      <c r="G61" s="128">
        <v>238</v>
      </c>
      <c r="H61" s="129">
        <v>238</v>
      </c>
    </row>
    <row r="62" spans="2:8" ht="45.75" customHeight="1" thickBot="1" x14ac:dyDescent="0.25">
      <c r="B62" s="130"/>
      <c r="C62" s="1191" t="s">
        <v>553</v>
      </c>
      <c r="D62" s="1192"/>
      <c r="E62" s="1193"/>
      <c r="F62" s="131">
        <v>195</v>
      </c>
      <c r="G62" s="131">
        <v>195</v>
      </c>
      <c r="H62" s="132">
        <v>195</v>
      </c>
    </row>
    <row r="63" spans="2:8" ht="52.5" customHeight="1" thickBot="1" x14ac:dyDescent="0.25">
      <c r="B63" s="133"/>
      <c r="C63" s="1194" t="s">
        <v>49</v>
      </c>
      <c r="D63" s="1194"/>
      <c r="E63" s="1195"/>
      <c r="F63" s="134">
        <v>15043</v>
      </c>
      <c r="G63" s="134">
        <v>18688</v>
      </c>
      <c r="H63" s="135">
        <v>20249</v>
      </c>
    </row>
    <row r="64" spans="2:8" ht="13" x14ac:dyDescent="0.2"/>
  </sheetData>
  <sheetProtection algorithmName="SHA-512" hashValue="mrvZqVtADg6rSI2nSmw3BMTG+mDU1L0MQSscLgys9cqvb5WGuxqIq3fEJyxwPQp9X6wQpwQz6kLgmudBkN9Blg==" saltValue="yDo/nozRIW7wJThNy46m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60639</v>
      </c>
      <c r="E3" s="154"/>
      <c r="F3" s="155">
        <v>45588</v>
      </c>
      <c r="G3" s="156"/>
      <c r="H3" s="157"/>
    </row>
    <row r="4" spans="1:8" x14ac:dyDescent="0.2">
      <c r="A4" s="158"/>
      <c r="B4" s="159"/>
      <c r="C4" s="160"/>
      <c r="D4" s="161">
        <v>31776</v>
      </c>
      <c r="E4" s="162"/>
      <c r="F4" s="163">
        <v>24150</v>
      </c>
      <c r="G4" s="164"/>
      <c r="H4" s="165"/>
    </row>
    <row r="5" spans="1:8" x14ac:dyDescent="0.2">
      <c r="A5" s="146" t="s">
        <v>523</v>
      </c>
      <c r="B5" s="151"/>
      <c r="C5" s="152"/>
      <c r="D5" s="153">
        <v>100635</v>
      </c>
      <c r="E5" s="154"/>
      <c r="F5" s="155">
        <v>45483</v>
      </c>
      <c r="G5" s="156"/>
      <c r="H5" s="157"/>
    </row>
    <row r="6" spans="1:8" x14ac:dyDescent="0.2">
      <c r="A6" s="158"/>
      <c r="B6" s="159"/>
      <c r="C6" s="160"/>
      <c r="D6" s="161">
        <v>60949</v>
      </c>
      <c r="E6" s="162"/>
      <c r="F6" s="163">
        <v>24241</v>
      </c>
      <c r="G6" s="164"/>
      <c r="H6" s="165"/>
    </row>
    <row r="7" spans="1:8" x14ac:dyDescent="0.2">
      <c r="A7" s="146" t="s">
        <v>524</v>
      </c>
      <c r="B7" s="151"/>
      <c r="C7" s="152"/>
      <c r="D7" s="153">
        <v>63082</v>
      </c>
      <c r="E7" s="154"/>
      <c r="F7" s="155">
        <v>45945</v>
      </c>
      <c r="G7" s="156"/>
      <c r="H7" s="157"/>
    </row>
    <row r="8" spans="1:8" x14ac:dyDescent="0.2">
      <c r="A8" s="158"/>
      <c r="B8" s="159"/>
      <c r="C8" s="160"/>
      <c r="D8" s="161">
        <v>29852</v>
      </c>
      <c r="E8" s="162"/>
      <c r="F8" s="163">
        <v>25180</v>
      </c>
      <c r="G8" s="164"/>
      <c r="H8" s="165"/>
    </row>
    <row r="9" spans="1:8" x14ac:dyDescent="0.2">
      <c r="A9" s="146" t="s">
        <v>525</v>
      </c>
      <c r="B9" s="151"/>
      <c r="C9" s="152"/>
      <c r="D9" s="153">
        <v>50042</v>
      </c>
      <c r="E9" s="154"/>
      <c r="F9" s="155">
        <v>44475</v>
      </c>
      <c r="G9" s="156"/>
      <c r="H9" s="157"/>
    </row>
    <row r="10" spans="1:8" x14ac:dyDescent="0.2">
      <c r="A10" s="158"/>
      <c r="B10" s="159"/>
      <c r="C10" s="160"/>
      <c r="D10" s="161">
        <v>34796</v>
      </c>
      <c r="E10" s="162"/>
      <c r="F10" s="163">
        <v>24780</v>
      </c>
      <c r="G10" s="164"/>
      <c r="H10" s="165"/>
    </row>
    <row r="11" spans="1:8" x14ac:dyDescent="0.2">
      <c r="A11" s="146" t="s">
        <v>526</v>
      </c>
      <c r="B11" s="151"/>
      <c r="C11" s="152"/>
      <c r="D11" s="153">
        <v>42011</v>
      </c>
      <c r="E11" s="154"/>
      <c r="F11" s="155">
        <v>45982</v>
      </c>
      <c r="G11" s="156"/>
      <c r="H11" s="157"/>
    </row>
    <row r="12" spans="1:8" x14ac:dyDescent="0.2">
      <c r="A12" s="158"/>
      <c r="B12" s="159"/>
      <c r="C12" s="166"/>
      <c r="D12" s="161">
        <v>18441</v>
      </c>
      <c r="E12" s="162"/>
      <c r="F12" s="163">
        <v>25583</v>
      </c>
      <c r="G12" s="164"/>
      <c r="H12" s="165"/>
    </row>
    <row r="13" spans="1:8" x14ac:dyDescent="0.2">
      <c r="A13" s="146"/>
      <c r="B13" s="151"/>
      <c r="C13" s="152"/>
      <c r="D13" s="153">
        <v>63282</v>
      </c>
      <c r="E13" s="154"/>
      <c r="F13" s="155">
        <v>45495</v>
      </c>
      <c r="G13" s="167"/>
      <c r="H13" s="157"/>
    </row>
    <row r="14" spans="1:8" x14ac:dyDescent="0.2">
      <c r="A14" s="158"/>
      <c r="B14" s="159"/>
      <c r="C14" s="160"/>
      <c r="D14" s="161">
        <v>35163</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v>
      </c>
      <c r="C19" s="168">
        <f>ROUND(VALUE(SUBSTITUTE(実質収支比率等に係る経年分析!G$48,"▲","-")),2)</f>
        <v>6.67</v>
      </c>
      <c r="D19" s="168">
        <f>ROUND(VALUE(SUBSTITUTE(実質収支比率等に係る経年分析!H$48,"▲","-")),2)</f>
        <v>15.32</v>
      </c>
      <c r="E19" s="168">
        <f>ROUND(VALUE(SUBSTITUTE(実質収支比率等に係る経年分析!I$48,"▲","-")),2)</f>
        <v>9.56</v>
      </c>
      <c r="F19" s="168">
        <f>ROUND(VALUE(SUBSTITUTE(実質収支比率等に係る経年分析!J$48,"▲","-")),2)</f>
        <v>6.94</v>
      </c>
    </row>
    <row r="20" spans="1:11" x14ac:dyDescent="0.2">
      <c r="A20" s="168" t="s">
        <v>53</v>
      </c>
      <c r="B20" s="168">
        <f>ROUND(VALUE(SUBSTITUTE(実質収支比率等に係る経年分析!F$47,"▲","-")),2)</f>
        <v>31.45</v>
      </c>
      <c r="C20" s="168">
        <f>ROUND(VALUE(SUBSTITUTE(実質収支比率等に係る経年分析!G$47,"▲","-")),2)</f>
        <v>32.35</v>
      </c>
      <c r="D20" s="168">
        <f>ROUND(VALUE(SUBSTITUTE(実質収支比率等に係る経年分析!H$47,"▲","-")),2)</f>
        <v>38.14</v>
      </c>
      <c r="E20" s="168">
        <f>ROUND(VALUE(SUBSTITUTE(実質収支比率等に係る経年分析!I$47,"▲","-")),2)</f>
        <v>48.84</v>
      </c>
      <c r="F20" s="168">
        <f>ROUND(VALUE(SUBSTITUTE(実質収支比率等に係る経年分析!J$47,"▲","-")),2)</f>
        <v>54.4</v>
      </c>
    </row>
    <row r="21" spans="1:11" x14ac:dyDescent="0.2">
      <c r="A21" s="168" t="s">
        <v>54</v>
      </c>
      <c r="B21" s="168">
        <f>IF(ISNUMBER(VALUE(SUBSTITUTE(実質収支比率等に係る経年分析!F$49,"▲","-"))),ROUND(VALUE(SUBSTITUTE(実質収支比率等に係る経年分析!F$49,"▲","-")),2),NA())</f>
        <v>2.4900000000000002</v>
      </c>
      <c r="C21" s="168">
        <f>IF(ISNUMBER(VALUE(SUBSTITUTE(実質収支比率等に係る経年分析!G$49,"▲","-"))),ROUND(VALUE(SUBSTITUTE(実質収支比率等に係る経年分析!G$49,"▲","-")),2),NA())</f>
        <v>4.74</v>
      </c>
      <c r="D21" s="168">
        <f>IF(ISNUMBER(VALUE(SUBSTITUTE(実質収支比率等に係る経年分析!H$49,"▲","-"))),ROUND(VALUE(SUBSTITUTE(実質収支比率等に係る経年分析!H$49,"▲","-")),2),NA())</f>
        <v>13.48</v>
      </c>
      <c r="E21" s="168">
        <f>IF(ISNUMBER(VALUE(SUBSTITUTE(実質収支比率等に係る経年分析!I$49,"▲","-"))),ROUND(VALUE(SUBSTITUTE(実質収支比率等に係る経年分析!I$49,"▲","-")),2),NA())</f>
        <v>7.95</v>
      </c>
      <c r="F21" s="168">
        <f>IF(ISNUMBER(VALUE(SUBSTITUTE(実質収支比率等に係る経年分析!J$49,"▲","-"))),ROUND(VALUE(SUBSTITUTE(実質収支比率等に係る経年分析!J$49,"▲","-")),2),NA())</f>
        <v>3.12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0.76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0.26</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都市再開発事業特別会計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2">
      <c r="A30" s="169" t="str">
        <f>IF(連結実質赤字比率に係る赤字・黒字の構成分析!C$40="",NA(),連結実質赤字比率に係る赤字・黒字の構成分析!C$40)</f>
        <v>介護保険事業特別会計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0.22</v>
      </c>
    </row>
    <row r="31" spans="1:11" x14ac:dyDescent="0.2">
      <c r="A31" s="169" t="str">
        <f>IF(連結実質赤字比率に係る赤字・黒字の構成分析!C$39="",NA(),連結実質赤字比率に係る赤字・黒字の構成分析!C$39)</f>
        <v>病院事業会計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0.26</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6.22</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4805</v>
      </c>
      <c r="E42" s="170"/>
      <c r="F42" s="170"/>
      <c r="G42" s="170">
        <f>'実質公債費比率（分子）の構造'!L$52</f>
        <v>4586</v>
      </c>
      <c r="H42" s="170"/>
      <c r="I42" s="170"/>
      <c r="J42" s="170">
        <f>'実質公債費比率（分子）の構造'!M$52</f>
        <v>4054</v>
      </c>
      <c r="K42" s="170"/>
      <c r="L42" s="170"/>
      <c r="M42" s="170">
        <f>'実質公債費比率（分子）の構造'!N$52</f>
        <v>3845</v>
      </c>
      <c r="N42" s="170"/>
      <c r="O42" s="170"/>
      <c r="P42" s="170">
        <f>'実質公債費比率（分子）の構造'!O$52</f>
        <v>3614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369</v>
      </c>
      <c r="C44" s="170"/>
      <c r="D44" s="170"/>
      <c r="E44" s="170">
        <f>'実質公債費比率（分子）の構造'!L$50</f>
        <v>374</v>
      </c>
      <c r="F44" s="170"/>
      <c r="G44" s="170"/>
      <c r="H44" s="170">
        <f>'実質公債費比率（分子）の構造'!M$50</f>
        <v>472</v>
      </c>
      <c r="I44" s="170"/>
      <c r="J44" s="170"/>
      <c r="K44" s="170">
        <f>'実質公債費比率（分子）の構造'!N$50</f>
        <v>665</v>
      </c>
      <c r="L44" s="170"/>
      <c r="M44" s="170"/>
      <c r="N44" s="170">
        <f>'実質公債費比率（分子）の構造'!O$50</f>
        <v>274</v>
      </c>
      <c r="O44" s="170"/>
      <c r="P44" s="170"/>
    </row>
    <row r="45" spans="1:16" x14ac:dyDescent="0.2">
      <c r="A45" s="170" t="s">
        <v>63</v>
      </c>
      <c r="B45" s="170">
        <f>'実質公債費比率（分子）の構造'!K$49</f>
        <v>25</v>
      </c>
      <c r="C45" s="170"/>
      <c r="D45" s="170"/>
      <c r="E45" s="170">
        <f>'実質公債費比率（分子）の構造'!L$49</f>
        <v>22</v>
      </c>
      <c r="F45" s="170"/>
      <c r="G45" s="170"/>
      <c r="H45" s="170">
        <f>'実質公債費比率（分子）の構造'!M$49</f>
        <v>3</v>
      </c>
      <c r="I45" s="170"/>
      <c r="J45" s="170"/>
      <c r="K45" s="170">
        <f>'実質公債費比率（分子）の構造'!N$49</f>
        <v>3</v>
      </c>
      <c r="L45" s="170"/>
      <c r="M45" s="170"/>
      <c r="N45" s="170">
        <f>'実質公債費比率（分子）の構造'!O$49</f>
        <v>3</v>
      </c>
      <c r="O45" s="170"/>
      <c r="P45" s="170"/>
    </row>
    <row r="46" spans="1:16" x14ac:dyDescent="0.2">
      <c r="A46" s="170" t="s">
        <v>64</v>
      </c>
      <c r="B46" s="170">
        <f>'実質公債費比率（分子）の構造'!K$48</f>
        <v>1067</v>
      </c>
      <c r="C46" s="170"/>
      <c r="D46" s="170"/>
      <c r="E46" s="170">
        <f>'実質公債費比率（分子）の構造'!L$48</f>
        <v>1135</v>
      </c>
      <c r="F46" s="170"/>
      <c r="G46" s="170"/>
      <c r="H46" s="170">
        <f>'実質公債費比率（分子）の構造'!M$48</f>
        <v>931</v>
      </c>
      <c r="I46" s="170"/>
      <c r="J46" s="170"/>
      <c r="K46" s="170">
        <f>'実質公債費比率（分子）の構造'!N$48</f>
        <v>942</v>
      </c>
      <c r="L46" s="170"/>
      <c r="M46" s="170"/>
      <c r="N46" s="170">
        <f>'実質公債費比率（分子）の構造'!O$48</f>
        <v>918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4794</v>
      </c>
      <c r="C49" s="170"/>
      <c r="D49" s="170"/>
      <c r="E49" s="170">
        <f>'実質公債費比率（分子）の構造'!L$45</f>
        <v>4298</v>
      </c>
      <c r="F49" s="170"/>
      <c r="G49" s="170"/>
      <c r="H49" s="170">
        <f>'実質公債費比率（分子）の構造'!M$45</f>
        <v>3953</v>
      </c>
      <c r="I49" s="170"/>
      <c r="J49" s="170"/>
      <c r="K49" s="170">
        <f>'実質公債費比率（分子）の構造'!N$45</f>
        <v>4232</v>
      </c>
      <c r="L49" s="170"/>
      <c r="M49" s="170"/>
      <c r="N49" s="170">
        <f>'実質公債費比率（分子）の構造'!O$45</f>
        <v>4307</v>
      </c>
      <c r="O49" s="170"/>
      <c r="P49" s="170"/>
    </row>
    <row r="50" spans="1:16" x14ac:dyDescent="0.2">
      <c r="A50" s="170" t="s">
        <v>67</v>
      </c>
      <c r="B50" s="170" t="e">
        <f>NA()</f>
        <v>#N/A</v>
      </c>
      <c r="C50" s="170">
        <f>IF(ISNUMBER('実質公債費比率（分子）の構造'!K$53),'実質公債費比率（分子）の構造'!K$53,NA())</f>
        <v>1450</v>
      </c>
      <c r="D50" s="170" t="e">
        <f>NA()</f>
        <v>#N/A</v>
      </c>
      <c r="E50" s="170" t="e">
        <f>NA()</f>
        <v>#N/A</v>
      </c>
      <c r="F50" s="170">
        <f>IF(ISNUMBER('実質公債費比率（分子）の構造'!L$53),'実質公債費比率（分子）の構造'!L$53,NA())</f>
        <v>1243</v>
      </c>
      <c r="G50" s="170" t="e">
        <f>NA()</f>
        <v>#N/A</v>
      </c>
      <c r="H50" s="170" t="e">
        <f>NA()</f>
        <v>#N/A</v>
      </c>
      <c r="I50" s="170">
        <f>IF(ISNUMBER('実質公債費比率（分子）の構造'!M$53),'実質公債費比率（分子）の構造'!M$53,NA())</f>
        <v>1305</v>
      </c>
      <c r="J50" s="170" t="e">
        <f>NA()</f>
        <v>#N/A</v>
      </c>
      <c r="K50" s="170" t="e">
        <f>NA()</f>
        <v>#N/A</v>
      </c>
      <c r="L50" s="170">
        <f>IF(ISNUMBER('実質公債費比率（分子）の構造'!N$53),'実質公債費比率（分子）の構造'!N$53,NA())</f>
        <v>1997</v>
      </c>
      <c r="M50" s="170" t="e">
        <f>NA()</f>
        <v>#N/A</v>
      </c>
      <c r="N50" s="170" t="e">
        <f>NA()</f>
        <v>#N/A</v>
      </c>
      <c r="O50" s="170">
        <f>IF(ISNUMBER('実質公債費比率（分子）の構造'!O$53),'実質公債費比率（分子）の構造'!O$53,NA())</f>
        <v>1888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23090</v>
      </c>
      <c r="E56" s="169"/>
      <c r="F56" s="169"/>
      <c r="G56" s="169">
        <f>'将来負担比率（分子）の構造'!J$52</f>
        <v>21905</v>
      </c>
      <c r="H56" s="169"/>
      <c r="I56" s="169"/>
      <c r="J56" s="169">
        <f>'将来負担比率（分子）の構造'!K$52</f>
        <v>20272</v>
      </c>
      <c r="K56" s="169"/>
      <c r="L56" s="169"/>
      <c r="M56" s="169">
        <f>'将来負担比率（分子）の構造'!L$52</f>
        <v>16785</v>
      </c>
      <c r="N56" s="169"/>
      <c r="O56" s="169"/>
      <c r="P56" s="169">
        <f>'将来負担比率（分子）の構造'!M$52</f>
        <v>15658</v>
      </c>
    </row>
    <row r="57" spans="1:16" x14ac:dyDescent="0.2">
      <c r="A57" s="169" t="s">
        <v>42</v>
      </c>
      <c r="B57" s="169"/>
      <c r="C57" s="169"/>
      <c r="D57" s="169">
        <f>'将来負担比率（分子）の構造'!I$51</f>
        <v>15613</v>
      </c>
      <c r="E57" s="169"/>
      <c r="F57" s="169"/>
      <c r="G57" s="169">
        <f>'将来負担比率（分子）の構造'!J$51</f>
        <v>15092</v>
      </c>
      <c r="H57" s="169"/>
      <c r="I57" s="169"/>
      <c r="J57" s="169">
        <f>'将来負担比率（分子）の構造'!K$51</f>
        <v>15500</v>
      </c>
      <c r="K57" s="169"/>
      <c r="L57" s="169"/>
      <c r="M57" s="169">
        <f>'将来負担比率（分子）の構造'!L$51</f>
        <v>13698</v>
      </c>
      <c r="N57" s="169"/>
      <c r="O57" s="169"/>
      <c r="P57" s="169">
        <f>'将来負担比率（分子）の構造'!M$51</f>
        <v>13319</v>
      </c>
    </row>
    <row r="58" spans="1:16" x14ac:dyDescent="0.2">
      <c r="A58" s="169" t="s">
        <v>41</v>
      </c>
      <c r="B58" s="169"/>
      <c r="C58" s="169"/>
      <c r="D58" s="169">
        <f>'将来負担比率（分子）の構造'!I$50</f>
        <v>14506</v>
      </c>
      <c r="E58" s="169"/>
      <c r="F58" s="169"/>
      <c r="G58" s="169">
        <f>'将来負担比率（分子）の構造'!J$50</f>
        <v>15028</v>
      </c>
      <c r="H58" s="169"/>
      <c r="I58" s="169"/>
      <c r="J58" s="169">
        <f>'将来負担比率（分子）の構造'!K$50</f>
        <v>16530</v>
      </c>
      <c r="K58" s="169"/>
      <c r="L58" s="169"/>
      <c r="M58" s="169">
        <f>'将来負担比率（分子）の構造'!L$50</f>
        <v>20395</v>
      </c>
      <c r="N58" s="169"/>
      <c r="O58" s="169"/>
      <c r="P58" s="169">
        <f>'将来負担比率（分子）の構造'!M$50</f>
        <v>22275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60</v>
      </c>
      <c r="C61" s="169"/>
      <c r="D61" s="169"/>
      <c r="E61" s="169">
        <f>'将来負担比率（分子）の構造'!J$46</f>
        <v>56</v>
      </c>
      <c r="F61" s="169"/>
      <c r="G61" s="169"/>
      <c r="H61" s="169">
        <f>'将来負担比率（分子）の構造'!K$46</f>
        <v>52</v>
      </c>
      <c r="I61" s="169"/>
      <c r="J61" s="169"/>
      <c r="K61" s="169">
        <f>'将来負担比率（分子）の構造'!L$46</f>
        <v>49</v>
      </c>
      <c r="L61" s="169"/>
      <c r="M61" s="169"/>
      <c r="N61" s="169">
        <f>'将来負担比率（分子）の構造'!M$46</f>
        <v>46</v>
      </c>
      <c r="O61" s="169"/>
      <c r="P61" s="169"/>
    </row>
    <row r="62" spans="1:16" x14ac:dyDescent="0.2">
      <c r="A62" s="169" t="s">
        <v>35</v>
      </c>
      <c r="B62" s="169">
        <f>'将来負担比率（分子）の構造'!I$45</f>
        <v>4723</v>
      </c>
      <c r="C62" s="169"/>
      <c r="D62" s="169"/>
      <c r="E62" s="169">
        <f>'将来負担比率（分子）の構造'!J$45</f>
        <v>4611</v>
      </c>
      <c r="F62" s="169"/>
      <c r="G62" s="169"/>
      <c r="H62" s="169">
        <f>'将来負担比率（分子）の構造'!K$45</f>
        <v>4462</v>
      </c>
      <c r="I62" s="169"/>
      <c r="J62" s="169"/>
      <c r="K62" s="169">
        <f>'将来負担比率（分子）の構造'!L$45</f>
        <v>4086</v>
      </c>
      <c r="L62" s="169"/>
      <c r="M62" s="169"/>
      <c r="N62" s="169">
        <f>'将来負担比率（分子）の構造'!M$45</f>
        <v>4218</v>
      </c>
      <c r="O62" s="169"/>
      <c r="P62" s="169"/>
    </row>
    <row r="63" spans="1:16" x14ac:dyDescent="0.2">
      <c r="A63" s="169" t="s">
        <v>34</v>
      </c>
      <c r="B63" s="169">
        <f>'将来負担比率（分子）の構造'!I$44</f>
        <v>49</v>
      </c>
      <c r="C63" s="169"/>
      <c r="D63" s="169"/>
      <c r="E63" s="169">
        <f>'将来負担比率（分子）の構造'!J$44</f>
        <v>27</v>
      </c>
      <c r="F63" s="169"/>
      <c r="G63" s="169"/>
      <c r="H63" s="169">
        <f>'将来負担比率（分子）の構造'!K$44</f>
        <v>25</v>
      </c>
      <c r="I63" s="169"/>
      <c r="J63" s="169"/>
      <c r="K63" s="169">
        <f>'将来負担比率（分子）の構造'!L$44</f>
        <v>22</v>
      </c>
      <c r="L63" s="169"/>
      <c r="M63" s="169"/>
      <c r="N63" s="169">
        <f>'将来負担比率（分子）の構造'!M$44</f>
        <v>21</v>
      </c>
      <c r="O63" s="169"/>
      <c r="P63" s="169"/>
    </row>
    <row r="64" spans="1:16" x14ac:dyDescent="0.2">
      <c r="A64" s="169" t="s">
        <v>33</v>
      </c>
      <c r="B64" s="169">
        <f>'将来負担比率（分子）の構造'!I$43</f>
        <v>10334</v>
      </c>
      <c r="C64" s="169"/>
      <c r="D64" s="169"/>
      <c r="E64" s="169">
        <f>'将来負担比率（分子）の構造'!J$43</f>
        <v>10835</v>
      </c>
      <c r="F64" s="169"/>
      <c r="G64" s="169"/>
      <c r="H64" s="169">
        <f>'将来負担比率（分子）の構造'!K$43</f>
        <v>10006</v>
      </c>
      <c r="I64" s="169"/>
      <c r="J64" s="169"/>
      <c r="K64" s="169">
        <f>'将来負担比率（分子）の構造'!L$43</f>
        <v>9164</v>
      </c>
      <c r="L64" s="169"/>
      <c r="M64" s="169"/>
      <c r="N64" s="169">
        <f>'将来負担比率（分子）の構造'!M$43</f>
        <v>7807</v>
      </c>
      <c r="O64" s="169"/>
      <c r="P64" s="169"/>
    </row>
    <row r="65" spans="1:16" x14ac:dyDescent="0.2">
      <c r="A65" s="169" t="s">
        <v>32</v>
      </c>
      <c r="B65" s="169">
        <f>'将来負担比率（分子）の構造'!I$42</f>
        <v>5074</v>
      </c>
      <c r="C65" s="169"/>
      <c r="D65" s="169"/>
      <c r="E65" s="169">
        <f>'将来負担比率（分子）の構造'!J$42</f>
        <v>4051</v>
      </c>
      <c r="F65" s="169"/>
      <c r="G65" s="169"/>
      <c r="H65" s="169">
        <f>'将来負担比率（分子）の構造'!K$42</f>
        <v>3357</v>
      </c>
      <c r="I65" s="169"/>
      <c r="J65" s="169"/>
      <c r="K65" s="169">
        <f>'将来負担比率（分子）の構造'!L$42</f>
        <v>2692</v>
      </c>
      <c r="L65" s="169"/>
      <c r="M65" s="169"/>
      <c r="N65" s="169">
        <f>'将来負担比率（分子）の構造'!M$42</f>
        <v>2418</v>
      </c>
      <c r="O65" s="169"/>
      <c r="P65" s="169"/>
    </row>
    <row r="66" spans="1:16" x14ac:dyDescent="0.2">
      <c r="A66" s="169" t="s">
        <v>31</v>
      </c>
      <c r="B66" s="169">
        <f>'将来負担比率（分子）の構造'!I$41</f>
        <v>50532</v>
      </c>
      <c r="C66" s="169"/>
      <c r="D66" s="169"/>
      <c r="E66" s="169">
        <f>'将来負担比率（分子）の構造'!J$41</f>
        <v>53322</v>
      </c>
      <c r="F66" s="169"/>
      <c r="G66" s="169"/>
      <c r="H66" s="169">
        <f>'将来負担比率（分子）の構造'!K$41</f>
        <v>52013</v>
      </c>
      <c r="I66" s="169"/>
      <c r="J66" s="169"/>
      <c r="K66" s="169">
        <f>'将来負担比率（分子）の構造'!L$41</f>
        <v>50264</v>
      </c>
      <c r="L66" s="169"/>
      <c r="M66" s="169"/>
      <c r="N66" s="169">
        <f>'将来負担比率（分子）の構造'!M$41</f>
        <v>47847</v>
      </c>
      <c r="O66" s="169"/>
      <c r="P66" s="169"/>
    </row>
    <row r="67" spans="1:16" x14ac:dyDescent="0.2">
      <c r="A67" s="169" t="s">
        <v>71</v>
      </c>
      <c r="B67" s="169" t="e">
        <f>NA()</f>
        <v>#N/A</v>
      </c>
      <c r="C67" s="169">
        <f>IF(ISNUMBER('将来負担比率（分子）の構造'!I$53), IF('将来負担比率（分子）の構造'!I$53 &lt; 0, 0, '将来負担比率（分子）の構造'!I$53), NA())</f>
        <v>17564</v>
      </c>
      <c r="D67" s="169" t="e">
        <f>NA()</f>
        <v>#N/A</v>
      </c>
      <c r="E67" s="169" t="e">
        <f>NA()</f>
        <v>#N/A</v>
      </c>
      <c r="F67" s="169">
        <f>IF(ISNUMBER('将来負担比率（分子）の構造'!J$53), IF('将来負担比率（分子）の構造'!J$53 &lt; 0, 0, '将来負担比率（分子）の構造'!J$53), NA())</f>
        <v>20878</v>
      </c>
      <c r="G67" s="169" t="e">
        <f>NA()</f>
        <v>#N/A</v>
      </c>
      <c r="H67" s="169" t="e">
        <f>NA()</f>
        <v>#N/A</v>
      </c>
      <c r="I67" s="169">
        <f>IF(ISNUMBER('将来負担比率（分子）の構造'!K$53), IF('将来負担比率（分子）の構造'!K$53 &lt; 0, 0, '将来負担比率（分子）の構造'!K$53), NA())</f>
        <v>17614</v>
      </c>
      <c r="J67" s="169" t="e">
        <f>NA()</f>
        <v>#N/A</v>
      </c>
      <c r="K67" s="169" t="e">
        <f>NA()</f>
        <v>#N/A</v>
      </c>
      <c r="L67" s="169">
        <f>IF(ISNUMBER('将来負担比率（分子）の構造'!L$53), IF('将来負担比率（分子）の構造'!L$53 &lt; 0, 0, '将来負担比率（分子）の構造'!L$53), NA())</f>
        <v>15400</v>
      </c>
      <c r="M67" s="169" t="e">
        <f>NA()</f>
        <v>#N/A</v>
      </c>
      <c r="N67" s="169" t="e">
        <f>NA()</f>
        <v>#N/A</v>
      </c>
      <c r="O67" s="169">
        <f>IF(ISNUMBER('将来負担比率（分子）の構造'!M$53), IF('将来負担比率（分子）の構造'!M$53 &lt; 0, 0, '将来負担比率（分子）の構造'!M$53), NA())</f>
        <v>11104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8943</v>
      </c>
      <c r="C72" s="173">
        <f>基金残高に係る経年分析!G55</f>
        <v>12135</v>
      </c>
      <c r="D72" s="173">
        <f>基金残高に係る経年分析!H55</f>
        <v>13548</v>
      </c>
    </row>
    <row r="73" spans="1:16" x14ac:dyDescent="0.2">
      <c r="A73" s="172" t="s">
        <v>74</v>
      </c>
      <c r="B73" s="173">
        <f>基金残高に係る経年分析!F56</f>
        <v>2106</v>
      </c>
      <c r="C73" s="173">
        <f>基金残高に係る経年分析!G56</f>
        <v>2438</v>
      </c>
      <c r="D73" s="173">
        <f>基金残高に係る経年分析!H56</f>
        <v>2441</v>
      </c>
    </row>
    <row r="74" spans="1:16" x14ac:dyDescent="0.2">
      <c r="A74" s="172" t="s">
        <v>75</v>
      </c>
      <c r="B74" s="173">
        <f>基金残高に係る経年分析!F57</f>
        <v>3994</v>
      </c>
      <c r="C74" s="173">
        <f>基金残高に係る経年分析!G57</f>
        <v>4114</v>
      </c>
      <c r="D74" s="173">
        <f>基金残高に係る経年分析!H57</f>
        <v>4260</v>
      </c>
    </row>
  </sheetData>
  <sheetProtection algorithmName="SHA-512" hashValue="g5WsnxTk1XPgrYbCvrntXq6xBebsM1mb+s8QUVKBtH5e4WQiYnYb2WOBzAz5oiEFUTdFjZVGHq8ZuniiuWOy2g==" saltValue="MLE4laG0iN1hpCYo8I9u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24257896</v>
      </c>
      <c r="S5" s="664"/>
      <c r="T5" s="664"/>
      <c r="U5" s="664"/>
      <c r="V5" s="664"/>
      <c r="W5" s="664"/>
      <c r="X5" s="664"/>
      <c r="Y5" s="689"/>
      <c r="Z5" s="702">
        <v>53</v>
      </c>
      <c r="AA5" s="702"/>
      <c r="AB5" s="702"/>
      <c r="AC5" s="702"/>
      <c r="AD5" s="703">
        <v>22274615</v>
      </c>
      <c r="AE5" s="703"/>
      <c r="AF5" s="703"/>
      <c r="AG5" s="703"/>
      <c r="AH5" s="703"/>
      <c r="AI5" s="703"/>
      <c r="AJ5" s="703"/>
      <c r="AK5" s="703"/>
      <c r="AL5" s="690">
        <v>86.2</v>
      </c>
      <c r="AM5" s="672"/>
      <c r="AN5" s="672"/>
      <c r="AO5" s="691"/>
      <c r="AP5" s="666" t="s">
        <v>216</v>
      </c>
      <c r="AQ5" s="667"/>
      <c r="AR5" s="667"/>
      <c r="AS5" s="667"/>
      <c r="AT5" s="667"/>
      <c r="AU5" s="667"/>
      <c r="AV5" s="667"/>
      <c r="AW5" s="667"/>
      <c r="AX5" s="667"/>
      <c r="AY5" s="667"/>
      <c r="AZ5" s="667"/>
      <c r="BA5" s="667"/>
      <c r="BB5" s="667"/>
      <c r="BC5" s="667"/>
      <c r="BD5" s="667"/>
      <c r="BE5" s="667"/>
      <c r="BF5" s="668"/>
      <c r="BG5" s="608">
        <v>22166696</v>
      </c>
      <c r="BH5" s="609"/>
      <c r="BI5" s="609"/>
      <c r="BJ5" s="609"/>
      <c r="BK5" s="609"/>
      <c r="BL5" s="609"/>
      <c r="BM5" s="609"/>
      <c r="BN5" s="610"/>
      <c r="BO5" s="646">
        <v>91.4</v>
      </c>
      <c r="BP5" s="646"/>
      <c r="BQ5" s="646"/>
      <c r="BR5" s="646"/>
      <c r="BS5" s="647">
        <v>120461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179846</v>
      </c>
      <c r="S6" s="609"/>
      <c r="T6" s="609"/>
      <c r="U6" s="609"/>
      <c r="V6" s="609"/>
      <c r="W6" s="609"/>
      <c r="X6" s="609"/>
      <c r="Y6" s="610"/>
      <c r="Z6" s="646">
        <v>0.4</v>
      </c>
      <c r="AA6" s="646"/>
      <c r="AB6" s="646"/>
      <c r="AC6" s="646"/>
      <c r="AD6" s="647">
        <v>179846</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22166696</v>
      </c>
      <c r="BH6" s="609"/>
      <c r="BI6" s="609"/>
      <c r="BJ6" s="609"/>
      <c r="BK6" s="609"/>
      <c r="BL6" s="609"/>
      <c r="BM6" s="609"/>
      <c r="BN6" s="610"/>
      <c r="BO6" s="646">
        <v>91.4</v>
      </c>
      <c r="BP6" s="646"/>
      <c r="BQ6" s="646"/>
      <c r="BR6" s="646"/>
      <c r="BS6" s="647">
        <v>120461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376339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376310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18344</v>
      </c>
      <c r="S7" s="609"/>
      <c r="T7" s="609"/>
      <c r="U7" s="609"/>
      <c r="V7" s="609"/>
      <c r="W7" s="609"/>
      <c r="X7" s="609"/>
      <c r="Y7" s="610"/>
      <c r="Z7" s="646">
        <v>0</v>
      </c>
      <c r="AA7" s="646"/>
      <c r="AB7" s="646"/>
      <c r="AC7" s="646"/>
      <c r="AD7" s="647">
        <v>18344</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13913076</v>
      </c>
      <c r="BH7" s="609"/>
      <c r="BI7" s="609"/>
      <c r="BJ7" s="609"/>
      <c r="BK7" s="609"/>
      <c r="BL7" s="609"/>
      <c r="BM7" s="609"/>
      <c r="BN7" s="610"/>
      <c r="BO7" s="646">
        <v>57.4</v>
      </c>
      <c r="BP7" s="646"/>
      <c r="BQ7" s="646"/>
      <c r="BR7" s="646"/>
      <c r="BS7" s="647">
        <v>120461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5063747</v>
      </c>
      <c r="CS7" s="609"/>
      <c r="CT7" s="609"/>
      <c r="CU7" s="609"/>
      <c r="CV7" s="609"/>
      <c r="CW7" s="609"/>
      <c r="CX7" s="609"/>
      <c r="CY7" s="610"/>
      <c r="CZ7" s="646">
        <v>11.6</v>
      </c>
      <c r="DA7" s="646"/>
      <c r="DB7" s="646"/>
      <c r="DC7" s="646"/>
      <c r="DD7" s="614">
        <v>431616</v>
      </c>
      <c r="DE7" s="609"/>
      <c r="DF7" s="609"/>
      <c r="DG7" s="609"/>
      <c r="DH7" s="609"/>
      <c r="DI7" s="609"/>
      <c r="DJ7" s="609"/>
      <c r="DK7" s="609"/>
      <c r="DL7" s="609"/>
      <c r="DM7" s="609"/>
      <c r="DN7" s="609"/>
      <c r="DO7" s="609"/>
      <c r="DP7" s="610"/>
      <c r="DQ7" s="614">
        <v>4528970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335261</v>
      </c>
      <c r="S8" s="609"/>
      <c r="T8" s="609"/>
      <c r="U8" s="609"/>
      <c r="V8" s="609"/>
      <c r="W8" s="609"/>
      <c r="X8" s="609"/>
      <c r="Y8" s="610"/>
      <c r="Z8" s="646">
        <v>0.7</v>
      </c>
      <c r="AA8" s="646"/>
      <c r="AB8" s="646"/>
      <c r="AC8" s="646"/>
      <c r="AD8" s="647">
        <v>335261</v>
      </c>
      <c r="AE8" s="647"/>
      <c r="AF8" s="647"/>
      <c r="AG8" s="647"/>
      <c r="AH8" s="647"/>
      <c r="AI8" s="647"/>
      <c r="AJ8" s="647"/>
      <c r="AK8" s="647"/>
      <c r="AL8" s="611">
        <v>1.3</v>
      </c>
      <c r="AM8" s="612"/>
      <c r="AN8" s="612"/>
      <c r="AO8" s="648"/>
      <c r="AP8" s="605" t="s">
        <v>227</v>
      </c>
      <c r="AQ8" s="606"/>
      <c r="AR8" s="606"/>
      <c r="AS8" s="606"/>
      <c r="AT8" s="606"/>
      <c r="AU8" s="606"/>
      <c r="AV8" s="606"/>
      <c r="AW8" s="606"/>
      <c r="AX8" s="606"/>
      <c r="AY8" s="606"/>
      <c r="AZ8" s="606"/>
      <c r="BA8" s="606"/>
      <c r="BB8" s="606"/>
      <c r="BC8" s="606"/>
      <c r="BD8" s="606"/>
      <c r="BE8" s="606"/>
      <c r="BF8" s="607"/>
      <c r="BG8" s="608">
        <v>168087</v>
      </c>
      <c r="BH8" s="609"/>
      <c r="BI8" s="609"/>
      <c r="BJ8" s="609"/>
      <c r="BK8" s="609"/>
      <c r="BL8" s="609"/>
      <c r="BM8" s="609"/>
      <c r="BN8" s="610"/>
      <c r="BO8" s="646">
        <v>0.7</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17144403</v>
      </c>
      <c r="CS8" s="609"/>
      <c r="CT8" s="609"/>
      <c r="CU8" s="609"/>
      <c r="CV8" s="609"/>
      <c r="CW8" s="609"/>
      <c r="CX8" s="609"/>
      <c r="CY8" s="610"/>
      <c r="CZ8" s="646">
        <v>39.299999999999997</v>
      </c>
      <c r="DA8" s="646"/>
      <c r="DB8" s="646"/>
      <c r="DC8" s="646"/>
      <c r="DD8" s="614">
        <v>20545</v>
      </c>
      <c r="DE8" s="609"/>
      <c r="DF8" s="609"/>
      <c r="DG8" s="609"/>
      <c r="DH8" s="609"/>
      <c r="DI8" s="609"/>
      <c r="DJ8" s="609"/>
      <c r="DK8" s="609"/>
      <c r="DL8" s="609"/>
      <c r="DM8" s="609"/>
      <c r="DN8" s="609"/>
      <c r="DO8" s="609"/>
      <c r="DP8" s="610"/>
      <c r="DQ8" s="614">
        <v>10261204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356231</v>
      </c>
      <c r="S9" s="609"/>
      <c r="T9" s="609"/>
      <c r="U9" s="609"/>
      <c r="V9" s="609"/>
      <c r="W9" s="609"/>
      <c r="X9" s="609"/>
      <c r="Y9" s="610"/>
      <c r="Z9" s="646">
        <v>0.8</v>
      </c>
      <c r="AA9" s="646"/>
      <c r="AB9" s="646"/>
      <c r="AC9" s="646"/>
      <c r="AD9" s="647">
        <v>356231</v>
      </c>
      <c r="AE9" s="647"/>
      <c r="AF9" s="647"/>
      <c r="AG9" s="647"/>
      <c r="AH9" s="647"/>
      <c r="AI9" s="647"/>
      <c r="AJ9" s="647"/>
      <c r="AK9" s="647"/>
      <c r="AL9" s="611">
        <v>1.4</v>
      </c>
      <c r="AM9" s="612"/>
      <c r="AN9" s="612"/>
      <c r="AO9" s="648"/>
      <c r="AP9" s="605" t="s">
        <v>230</v>
      </c>
      <c r="AQ9" s="606"/>
      <c r="AR9" s="606"/>
      <c r="AS9" s="606"/>
      <c r="AT9" s="606"/>
      <c r="AU9" s="606"/>
      <c r="AV9" s="606"/>
      <c r="AW9" s="606"/>
      <c r="AX9" s="606"/>
      <c r="AY9" s="606"/>
      <c r="AZ9" s="606"/>
      <c r="BA9" s="606"/>
      <c r="BB9" s="606"/>
      <c r="BC9" s="606"/>
      <c r="BD9" s="606"/>
      <c r="BE9" s="606"/>
      <c r="BF9" s="607"/>
      <c r="BG9" s="608">
        <v>12964243</v>
      </c>
      <c r="BH9" s="609"/>
      <c r="BI9" s="609"/>
      <c r="BJ9" s="609"/>
      <c r="BK9" s="609"/>
      <c r="BL9" s="609"/>
      <c r="BM9" s="609"/>
      <c r="BN9" s="610"/>
      <c r="BO9" s="646">
        <v>53.4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4680987</v>
      </c>
      <c r="CS9" s="609"/>
      <c r="CT9" s="609"/>
      <c r="CU9" s="609"/>
      <c r="CV9" s="609"/>
      <c r="CW9" s="609"/>
      <c r="CX9" s="609"/>
      <c r="CY9" s="610"/>
      <c r="CZ9" s="646">
        <v>10.7</v>
      </c>
      <c r="DA9" s="646"/>
      <c r="DB9" s="646"/>
      <c r="DC9" s="646"/>
      <c r="DD9" s="614">
        <v>165543</v>
      </c>
      <c r="DE9" s="609"/>
      <c r="DF9" s="609"/>
      <c r="DG9" s="609"/>
      <c r="DH9" s="609"/>
      <c r="DI9" s="609"/>
      <c r="DJ9" s="609"/>
      <c r="DK9" s="609"/>
      <c r="DL9" s="609"/>
      <c r="DM9" s="609"/>
      <c r="DN9" s="609"/>
      <c r="DO9" s="609"/>
      <c r="DP9" s="610"/>
      <c r="DQ9" s="614">
        <v>3938396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343971</v>
      </c>
      <c r="BH10" s="609"/>
      <c r="BI10" s="609"/>
      <c r="BJ10" s="609"/>
      <c r="BK10" s="609"/>
      <c r="BL10" s="609"/>
      <c r="BM10" s="609"/>
      <c r="BN10" s="610"/>
      <c r="BO10" s="646">
        <v>1.4</v>
      </c>
      <c r="BP10" s="646"/>
      <c r="BQ10" s="646"/>
      <c r="BR10" s="646"/>
      <c r="BS10" s="647">
        <v>57143</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22896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22896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2026751</v>
      </c>
      <c r="S11" s="609"/>
      <c r="T11" s="609"/>
      <c r="U11" s="609"/>
      <c r="V11" s="609"/>
      <c r="W11" s="609"/>
      <c r="X11" s="609"/>
      <c r="Y11" s="610"/>
      <c r="Z11" s="611">
        <v>4.4000000000000004</v>
      </c>
      <c r="AA11" s="612"/>
      <c r="AB11" s="612"/>
      <c r="AC11" s="613"/>
      <c r="AD11" s="614">
        <v>2026751</v>
      </c>
      <c r="AE11" s="609"/>
      <c r="AF11" s="609"/>
      <c r="AG11" s="609"/>
      <c r="AH11" s="609"/>
      <c r="AI11" s="609"/>
      <c r="AJ11" s="609"/>
      <c r="AK11" s="610"/>
      <c r="AL11" s="611">
        <v>7.8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436775</v>
      </c>
      <c r="BH11" s="609"/>
      <c r="BI11" s="609"/>
      <c r="BJ11" s="609"/>
      <c r="BK11" s="609"/>
      <c r="BL11" s="609"/>
      <c r="BM11" s="609"/>
      <c r="BN11" s="610"/>
      <c r="BO11" s="646">
        <v>1.8</v>
      </c>
      <c r="BP11" s="646"/>
      <c r="BQ11" s="646"/>
      <c r="BR11" s="646"/>
      <c r="BS11" s="647">
        <v>63318</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32801</v>
      </c>
      <c r="CS11" s="609"/>
      <c r="CT11" s="609"/>
      <c r="CU11" s="609"/>
      <c r="CV11" s="609"/>
      <c r="CW11" s="609"/>
      <c r="CX11" s="609"/>
      <c r="CY11" s="610"/>
      <c r="CZ11" s="646">
        <v>0.1</v>
      </c>
      <c r="DA11" s="646"/>
      <c r="DB11" s="646"/>
      <c r="DC11" s="646"/>
      <c r="DD11" s="614" t="s">
        <v>122</v>
      </c>
      <c r="DE11" s="609"/>
      <c r="DF11" s="609"/>
      <c r="DG11" s="609"/>
      <c r="DH11" s="609"/>
      <c r="DI11" s="609"/>
      <c r="DJ11" s="609"/>
      <c r="DK11" s="609"/>
      <c r="DL11" s="609"/>
      <c r="DM11" s="609"/>
      <c r="DN11" s="609"/>
      <c r="DO11" s="609"/>
      <c r="DP11" s="610"/>
      <c r="DQ11" s="614">
        <v>23391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3836</v>
      </c>
      <c r="S12" s="609"/>
      <c r="T12" s="609"/>
      <c r="U12" s="609"/>
      <c r="V12" s="609"/>
      <c r="W12" s="609"/>
      <c r="X12" s="609"/>
      <c r="Y12" s="610"/>
      <c r="Z12" s="646">
        <v>0</v>
      </c>
      <c r="AA12" s="646"/>
      <c r="AB12" s="646"/>
      <c r="AC12" s="646"/>
      <c r="AD12" s="647">
        <v>3836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7923032</v>
      </c>
      <c r="BH12" s="609"/>
      <c r="BI12" s="609"/>
      <c r="BJ12" s="609"/>
      <c r="BK12" s="609"/>
      <c r="BL12" s="609"/>
      <c r="BM12" s="609"/>
      <c r="BN12" s="610"/>
      <c r="BO12" s="646">
        <v>32.700000000000003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267190</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263387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7827440</v>
      </c>
      <c r="BH13" s="609"/>
      <c r="BI13" s="609"/>
      <c r="BJ13" s="609"/>
      <c r="BK13" s="609"/>
      <c r="BL13" s="609"/>
      <c r="BM13" s="609"/>
      <c r="BN13" s="610"/>
      <c r="BO13" s="646">
        <v>32.299999999999997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5417968</v>
      </c>
      <c r="CS13" s="609"/>
      <c r="CT13" s="609"/>
      <c r="CU13" s="609"/>
      <c r="CV13" s="609"/>
      <c r="CW13" s="609"/>
      <c r="CX13" s="609"/>
      <c r="CY13" s="610"/>
      <c r="CZ13" s="646">
        <v>12.4</v>
      </c>
      <c r="DA13" s="646"/>
      <c r="DB13" s="646"/>
      <c r="DC13" s="646"/>
      <c r="DD13" s="614">
        <v>2106339</v>
      </c>
      <c r="DE13" s="609"/>
      <c r="DF13" s="609"/>
      <c r="DG13" s="609"/>
      <c r="DH13" s="609"/>
      <c r="DI13" s="609"/>
      <c r="DJ13" s="609"/>
      <c r="DK13" s="609"/>
      <c r="DL13" s="609"/>
      <c r="DM13" s="609"/>
      <c r="DN13" s="609"/>
      <c r="DO13" s="609"/>
      <c r="DP13" s="610"/>
      <c r="DQ13" s="614">
        <v>3750151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1892</v>
      </c>
      <c r="S14" s="609"/>
      <c r="T14" s="609"/>
      <c r="U14" s="609"/>
      <c r="V14" s="609"/>
      <c r="W14" s="609"/>
      <c r="X14" s="609"/>
      <c r="Y14" s="610"/>
      <c r="Z14" s="646">
        <v>0</v>
      </c>
      <c r="AA14" s="646"/>
      <c r="AB14" s="646"/>
      <c r="AC14" s="646"/>
      <c r="AD14" s="647">
        <v>1892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51874</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1844511</v>
      </c>
      <c r="CS14" s="609"/>
      <c r="CT14" s="609"/>
      <c r="CU14" s="609"/>
      <c r="CV14" s="609"/>
      <c r="CW14" s="609"/>
      <c r="CX14" s="609"/>
      <c r="CY14" s="610"/>
      <c r="CZ14" s="646">
        <v>4.2</v>
      </c>
      <c r="DA14" s="646"/>
      <c r="DB14" s="646"/>
      <c r="DC14" s="646"/>
      <c r="DD14" s="614">
        <v>585766</v>
      </c>
      <c r="DE14" s="609"/>
      <c r="DF14" s="609"/>
      <c r="DG14" s="609"/>
      <c r="DH14" s="609"/>
      <c r="DI14" s="609"/>
      <c r="DJ14" s="609"/>
      <c r="DK14" s="609"/>
      <c r="DL14" s="609"/>
      <c r="DM14" s="609"/>
      <c r="DN14" s="609"/>
      <c r="DO14" s="609"/>
      <c r="DP14" s="610"/>
      <c r="DQ14" s="614">
        <v>1472037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278714</v>
      </c>
      <c r="BH15" s="609"/>
      <c r="BI15" s="609"/>
      <c r="BJ15" s="609"/>
      <c r="BK15" s="609"/>
      <c r="BL15" s="609"/>
      <c r="BM15" s="609"/>
      <c r="BN15" s="610"/>
      <c r="BO15" s="646">
        <v>1.1000000000000001</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4169841</v>
      </c>
      <c r="CS15" s="609"/>
      <c r="CT15" s="609"/>
      <c r="CU15" s="609"/>
      <c r="CV15" s="609"/>
      <c r="CW15" s="609"/>
      <c r="CX15" s="609"/>
      <c r="CY15" s="610"/>
      <c r="CZ15" s="646">
        <v>9.6</v>
      </c>
      <c r="DA15" s="646"/>
      <c r="DB15" s="646"/>
      <c r="DC15" s="646"/>
      <c r="DD15" s="614">
        <v>672005</v>
      </c>
      <c r="DE15" s="609"/>
      <c r="DF15" s="609"/>
      <c r="DG15" s="609"/>
      <c r="DH15" s="609"/>
      <c r="DI15" s="609"/>
      <c r="DJ15" s="609"/>
      <c r="DK15" s="609"/>
      <c r="DL15" s="609"/>
      <c r="DM15" s="609"/>
      <c r="DN15" s="609"/>
      <c r="DO15" s="609"/>
      <c r="DP15" s="610"/>
      <c r="DQ15" s="614">
        <v>3184103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34435</v>
      </c>
      <c r="S16" s="609"/>
      <c r="T16" s="609"/>
      <c r="U16" s="609"/>
      <c r="V16" s="609"/>
      <c r="W16" s="609"/>
      <c r="X16" s="609"/>
      <c r="Y16" s="610"/>
      <c r="Z16" s="646">
        <v>0.1</v>
      </c>
      <c r="AA16" s="646"/>
      <c r="AB16" s="646"/>
      <c r="AC16" s="646"/>
      <c r="AD16" s="647">
        <v>34435</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44406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2106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126783</v>
      </c>
      <c r="S17" s="609"/>
      <c r="T17" s="609"/>
      <c r="U17" s="609"/>
      <c r="V17" s="609"/>
      <c r="W17" s="609"/>
      <c r="X17" s="609"/>
      <c r="Y17" s="610"/>
      <c r="Z17" s="646">
        <v>0.3</v>
      </c>
      <c r="AA17" s="646"/>
      <c r="AB17" s="646"/>
      <c r="AC17" s="646"/>
      <c r="AD17" s="647">
        <v>126783</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4564766</v>
      </c>
      <c r="CS17" s="609"/>
      <c r="CT17" s="609"/>
      <c r="CU17" s="609"/>
      <c r="CV17" s="609"/>
      <c r="CW17" s="609"/>
      <c r="CX17" s="609"/>
      <c r="CY17" s="610"/>
      <c r="CZ17" s="646">
        <v>10.5</v>
      </c>
      <c r="DA17" s="646"/>
      <c r="DB17" s="646"/>
      <c r="DC17" s="646"/>
      <c r="DD17" s="614" t="s">
        <v>122</v>
      </c>
      <c r="DE17" s="609"/>
      <c r="DF17" s="609"/>
      <c r="DG17" s="609"/>
      <c r="DH17" s="609"/>
      <c r="DI17" s="609"/>
      <c r="DJ17" s="609"/>
      <c r="DK17" s="609"/>
      <c r="DL17" s="609"/>
      <c r="DM17" s="609"/>
      <c r="DN17" s="609"/>
      <c r="DO17" s="609"/>
      <c r="DP17" s="610"/>
      <c r="DQ17" s="614">
        <v>4197134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54655</v>
      </c>
      <c r="S18" s="609"/>
      <c r="T18" s="609"/>
      <c r="U18" s="609"/>
      <c r="V18" s="609"/>
      <c r="W18" s="609"/>
      <c r="X18" s="609"/>
      <c r="Y18" s="610"/>
      <c r="Z18" s="646">
        <v>0.1</v>
      </c>
      <c r="AA18" s="646"/>
      <c r="AB18" s="646"/>
      <c r="AC18" s="646"/>
      <c r="AD18" s="647">
        <v>54655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54655</v>
      </c>
      <c r="S19" s="609"/>
      <c r="T19" s="609"/>
      <c r="U19" s="609"/>
      <c r="V19" s="609"/>
      <c r="W19" s="609"/>
      <c r="X19" s="609"/>
      <c r="Y19" s="610"/>
      <c r="Z19" s="646">
        <v>0.1</v>
      </c>
      <c r="AA19" s="646"/>
      <c r="AB19" s="646"/>
      <c r="AC19" s="646"/>
      <c r="AD19" s="647">
        <v>54655</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2091200</v>
      </c>
      <c r="BH19" s="609"/>
      <c r="BI19" s="609"/>
      <c r="BJ19" s="609"/>
      <c r="BK19" s="609"/>
      <c r="BL19" s="609"/>
      <c r="BM19" s="609"/>
      <c r="BN19" s="610"/>
      <c r="BO19" s="646">
        <v>8.6</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2091200</v>
      </c>
      <c r="BH20" s="609"/>
      <c r="BI20" s="609"/>
      <c r="BJ20" s="609"/>
      <c r="BK20" s="609"/>
      <c r="BL20" s="609"/>
      <c r="BM20" s="609"/>
      <c r="BN20" s="610"/>
      <c r="BO20" s="646">
        <v>8.6</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43629855</v>
      </c>
      <c r="CS20" s="609"/>
      <c r="CT20" s="609"/>
      <c r="CU20" s="609"/>
      <c r="CV20" s="609"/>
      <c r="CW20" s="609"/>
      <c r="CX20" s="609"/>
      <c r="CY20" s="610"/>
      <c r="CZ20" s="646">
        <v>100</v>
      </c>
      <c r="DA20" s="646"/>
      <c r="DB20" s="646"/>
      <c r="DC20" s="646"/>
      <c r="DD20" s="614">
        <v>3981814</v>
      </c>
      <c r="DE20" s="609"/>
      <c r="DF20" s="609"/>
      <c r="DG20" s="609"/>
      <c r="DH20" s="609"/>
      <c r="DI20" s="609"/>
      <c r="DJ20" s="609"/>
      <c r="DK20" s="609"/>
      <c r="DL20" s="609"/>
      <c r="DM20" s="609"/>
      <c r="DN20" s="609"/>
      <c r="DO20" s="609"/>
      <c r="DP20" s="610"/>
      <c r="DQ20" s="614">
        <v>32020085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633947</v>
      </c>
      <c r="S21" s="609"/>
      <c r="T21" s="609"/>
      <c r="U21" s="609"/>
      <c r="V21" s="609"/>
      <c r="W21" s="609"/>
      <c r="X21" s="609"/>
      <c r="Y21" s="610"/>
      <c r="Z21" s="646">
        <v>1.4</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31802</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76117</v>
      </c>
      <c r="BH22" s="609"/>
      <c r="BI22" s="609"/>
      <c r="BJ22" s="609"/>
      <c r="BK22" s="609"/>
      <c r="BL22" s="609"/>
      <c r="BM22" s="609"/>
      <c r="BN22" s="610"/>
      <c r="BO22" s="646">
        <v>0.3</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633947</v>
      </c>
      <c r="S23" s="609"/>
      <c r="T23" s="609"/>
      <c r="U23" s="609"/>
      <c r="V23" s="609"/>
      <c r="W23" s="609"/>
      <c r="X23" s="609"/>
      <c r="Y23" s="610"/>
      <c r="Z23" s="646">
        <v>1.4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1983281</v>
      </c>
      <c r="BH23" s="609"/>
      <c r="BI23" s="609"/>
      <c r="BJ23" s="609"/>
      <c r="BK23" s="609"/>
      <c r="BL23" s="609"/>
      <c r="BM23" s="609"/>
      <c r="BN23" s="610"/>
      <c r="BO23" s="646">
        <v>8.1999999999999993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22247978</v>
      </c>
      <c r="CS24" s="664"/>
      <c r="CT24" s="664"/>
      <c r="CU24" s="664"/>
      <c r="CV24" s="664"/>
      <c r="CW24" s="664"/>
      <c r="CX24" s="664"/>
      <c r="CY24" s="689"/>
      <c r="CZ24" s="690">
        <v>51</v>
      </c>
      <c r="DA24" s="672"/>
      <c r="DB24" s="672"/>
      <c r="DC24" s="692"/>
      <c r="DD24" s="688">
        <v>15822805</v>
      </c>
      <c r="DE24" s="664"/>
      <c r="DF24" s="664"/>
      <c r="DG24" s="664"/>
      <c r="DH24" s="664"/>
      <c r="DI24" s="664"/>
      <c r="DJ24" s="664"/>
      <c r="DK24" s="689"/>
      <c r="DL24" s="688">
        <v>14228262</v>
      </c>
      <c r="DM24" s="664"/>
      <c r="DN24" s="664"/>
      <c r="DO24" s="664"/>
      <c r="DP24" s="664"/>
      <c r="DQ24" s="664"/>
      <c r="DR24" s="664"/>
      <c r="DS24" s="664"/>
      <c r="DT24" s="664"/>
      <c r="DU24" s="664"/>
      <c r="DV24" s="689"/>
      <c r="DW24" s="690">
        <v>55.1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28029877</v>
      </c>
      <c r="S25" s="609"/>
      <c r="T25" s="609"/>
      <c r="U25" s="609"/>
      <c r="V25" s="609"/>
      <c r="W25" s="609"/>
      <c r="X25" s="609"/>
      <c r="Y25" s="610"/>
      <c r="Z25" s="646">
        <v>61.3</v>
      </c>
      <c r="AA25" s="646"/>
      <c r="AB25" s="646"/>
      <c r="AC25" s="646"/>
      <c r="AD25" s="647">
        <v>25412649</v>
      </c>
      <c r="AE25" s="647"/>
      <c r="AF25" s="647"/>
      <c r="AG25" s="647"/>
      <c r="AH25" s="647"/>
      <c r="AI25" s="647"/>
      <c r="AJ25" s="647"/>
      <c r="AK25" s="647"/>
      <c r="AL25" s="611">
        <v>98.4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8130198</v>
      </c>
      <c r="CS25" s="621"/>
      <c r="CT25" s="621"/>
      <c r="CU25" s="621"/>
      <c r="CV25" s="621"/>
      <c r="CW25" s="621"/>
      <c r="CX25" s="621"/>
      <c r="CY25" s="622"/>
      <c r="CZ25" s="611">
        <v>18.600000000000001</v>
      </c>
      <c r="DA25" s="623"/>
      <c r="DB25" s="623"/>
      <c r="DC25" s="624"/>
      <c r="DD25" s="614">
        <v>7601701</v>
      </c>
      <c r="DE25" s="621"/>
      <c r="DF25" s="621"/>
      <c r="DG25" s="621"/>
      <c r="DH25" s="621"/>
      <c r="DI25" s="621"/>
      <c r="DJ25" s="621"/>
      <c r="DK25" s="622"/>
      <c r="DL25" s="614">
        <v>7506672</v>
      </c>
      <c r="DM25" s="621"/>
      <c r="DN25" s="621"/>
      <c r="DO25" s="621"/>
      <c r="DP25" s="621"/>
      <c r="DQ25" s="621"/>
      <c r="DR25" s="621"/>
      <c r="DS25" s="621"/>
      <c r="DT25" s="621"/>
      <c r="DU25" s="621"/>
      <c r="DV25" s="622"/>
      <c r="DW25" s="611">
        <v>29.1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11220</v>
      </c>
      <c r="S26" s="609"/>
      <c r="T26" s="609"/>
      <c r="U26" s="609"/>
      <c r="V26" s="609"/>
      <c r="W26" s="609"/>
      <c r="X26" s="609"/>
      <c r="Y26" s="610"/>
      <c r="Z26" s="646">
        <v>0</v>
      </c>
      <c r="AA26" s="646"/>
      <c r="AB26" s="646"/>
      <c r="AC26" s="646"/>
      <c r="AD26" s="647">
        <v>11220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4748057</v>
      </c>
      <c r="CS26" s="609"/>
      <c r="CT26" s="609"/>
      <c r="CU26" s="609"/>
      <c r="CV26" s="609"/>
      <c r="CW26" s="609"/>
      <c r="CX26" s="609"/>
      <c r="CY26" s="610"/>
      <c r="CZ26" s="611">
        <v>10.9</v>
      </c>
      <c r="DA26" s="623"/>
      <c r="DB26" s="623"/>
      <c r="DC26" s="624"/>
      <c r="DD26" s="614">
        <v>4485214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183391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24257896</v>
      </c>
      <c r="BH27" s="609"/>
      <c r="BI27" s="609"/>
      <c r="BJ27" s="609"/>
      <c r="BK27" s="609"/>
      <c r="BL27" s="609"/>
      <c r="BM27" s="609"/>
      <c r="BN27" s="610"/>
      <c r="BO27" s="646">
        <v>100</v>
      </c>
      <c r="BP27" s="646"/>
      <c r="BQ27" s="646"/>
      <c r="BR27" s="646"/>
      <c r="BS27" s="647">
        <v>120461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9553014</v>
      </c>
      <c r="CS27" s="621"/>
      <c r="CT27" s="621"/>
      <c r="CU27" s="621"/>
      <c r="CV27" s="621"/>
      <c r="CW27" s="621"/>
      <c r="CX27" s="621"/>
      <c r="CY27" s="622"/>
      <c r="CZ27" s="611">
        <v>21.9</v>
      </c>
      <c r="DA27" s="623"/>
      <c r="DB27" s="623"/>
      <c r="DC27" s="624"/>
      <c r="DD27" s="614">
        <v>4023970</v>
      </c>
      <c r="DE27" s="621"/>
      <c r="DF27" s="621"/>
      <c r="DG27" s="621"/>
      <c r="DH27" s="621"/>
      <c r="DI27" s="621"/>
      <c r="DJ27" s="621"/>
      <c r="DK27" s="622"/>
      <c r="DL27" s="614">
        <v>2771656</v>
      </c>
      <c r="DM27" s="621"/>
      <c r="DN27" s="621"/>
      <c r="DO27" s="621"/>
      <c r="DP27" s="621"/>
      <c r="DQ27" s="621"/>
      <c r="DR27" s="621"/>
      <c r="DS27" s="621"/>
      <c r="DT27" s="621"/>
      <c r="DU27" s="621"/>
      <c r="DV27" s="622"/>
      <c r="DW27" s="611">
        <v>10.7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1278821</v>
      </c>
      <c r="S28" s="609"/>
      <c r="T28" s="609"/>
      <c r="U28" s="609"/>
      <c r="V28" s="609"/>
      <c r="W28" s="609"/>
      <c r="X28" s="609"/>
      <c r="Y28" s="610"/>
      <c r="Z28" s="646">
        <v>2.8</v>
      </c>
      <c r="AA28" s="646"/>
      <c r="AB28" s="646"/>
      <c r="AC28" s="646"/>
      <c r="AD28" s="647">
        <v>210374</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4564766</v>
      </c>
      <c r="CS28" s="609"/>
      <c r="CT28" s="609"/>
      <c r="CU28" s="609"/>
      <c r="CV28" s="609"/>
      <c r="CW28" s="609"/>
      <c r="CX28" s="609"/>
      <c r="CY28" s="610"/>
      <c r="CZ28" s="611">
        <v>10.5</v>
      </c>
      <c r="DA28" s="623"/>
      <c r="DB28" s="623"/>
      <c r="DC28" s="624"/>
      <c r="DD28" s="614">
        <v>4197134</v>
      </c>
      <c r="DE28" s="609"/>
      <c r="DF28" s="609"/>
      <c r="DG28" s="609"/>
      <c r="DH28" s="609"/>
      <c r="DI28" s="609"/>
      <c r="DJ28" s="609"/>
      <c r="DK28" s="610"/>
      <c r="DL28" s="614">
        <v>3949934</v>
      </c>
      <c r="DM28" s="609"/>
      <c r="DN28" s="609"/>
      <c r="DO28" s="609"/>
      <c r="DP28" s="609"/>
      <c r="DQ28" s="609"/>
      <c r="DR28" s="609"/>
      <c r="DS28" s="609"/>
      <c r="DT28" s="609"/>
      <c r="DU28" s="609"/>
      <c r="DV28" s="610"/>
      <c r="DW28" s="611">
        <v>15.3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184077</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4564766</v>
      </c>
      <c r="CS29" s="621"/>
      <c r="CT29" s="621"/>
      <c r="CU29" s="621"/>
      <c r="CV29" s="621"/>
      <c r="CW29" s="621"/>
      <c r="CX29" s="621"/>
      <c r="CY29" s="622"/>
      <c r="CZ29" s="611">
        <v>10.5</v>
      </c>
      <c r="DA29" s="623"/>
      <c r="DB29" s="623"/>
      <c r="DC29" s="624"/>
      <c r="DD29" s="614">
        <v>4197134</v>
      </c>
      <c r="DE29" s="621"/>
      <c r="DF29" s="621"/>
      <c r="DG29" s="621"/>
      <c r="DH29" s="621"/>
      <c r="DI29" s="621"/>
      <c r="DJ29" s="621"/>
      <c r="DK29" s="622"/>
      <c r="DL29" s="614">
        <v>3949934</v>
      </c>
      <c r="DM29" s="621"/>
      <c r="DN29" s="621"/>
      <c r="DO29" s="621"/>
      <c r="DP29" s="621"/>
      <c r="DQ29" s="621"/>
      <c r="DR29" s="621"/>
      <c r="DS29" s="621"/>
      <c r="DT29" s="621"/>
      <c r="DU29" s="621"/>
      <c r="DV29" s="622"/>
      <c r="DW29" s="611">
        <v>15.3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7563215</v>
      </c>
      <c r="S30" s="609"/>
      <c r="T30" s="609"/>
      <c r="U30" s="609"/>
      <c r="V30" s="609"/>
      <c r="W30" s="609"/>
      <c r="X30" s="609"/>
      <c r="Y30" s="610"/>
      <c r="Z30" s="646">
        <v>16.5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4275407</v>
      </c>
      <c r="CS30" s="609"/>
      <c r="CT30" s="609"/>
      <c r="CU30" s="609"/>
      <c r="CV30" s="609"/>
      <c r="CW30" s="609"/>
      <c r="CX30" s="609"/>
      <c r="CY30" s="610"/>
      <c r="CZ30" s="611">
        <v>9.8000000000000007</v>
      </c>
      <c r="DA30" s="623"/>
      <c r="DB30" s="623"/>
      <c r="DC30" s="624"/>
      <c r="DD30" s="614">
        <v>3936535</v>
      </c>
      <c r="DE30" s="609"/>
      <c r="DF30" s="609"/>
      <c r="DG30" s="609"/>
      <c r="DH30" s="609"/>
      <c r="DI30" s="609"/>
      <c r="DJ30" s="609"/>
      <c r="DK30" s="610"/>
      <c r="DL30" s="614">
        <v>3689335</v>
      </c>
      <c r="DM30" s="609"/>
      <c r="DN30" s="609"/>
      <c r="DO30" s="609"/>
      <c r="DP30" s="609"/>
      <c r="DQ30" s="609"/>
      <c r="DR30" s="609"/>
      <c r="DS30" s="609"/>
      <c r="DT30" s="609"/>
      <c r="DU30" s="609"/>
      <c r="DV30" s="610"/>
      <c r="DW30" s="611">
        <v>14.3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97.1</v>
      </c>
      <c r="BN31" s="671"/>
      <c r="BO31" s="671"/>
      <c r="BP31" s="671"/>
      <c r="BQ31" s="673"/>
      <c r="BR31" s="670">
        <v>99.6</v>
      </c>
      <c r="BS31" s="671"/>
      <c r="BT31" s="671"/>
      <c r="BU31" s="671"/>
      <c r="BV31" s="671"/>
      <c r="BW31" s="671"/>
      <c r="BX31" s="672">
        <v>96.9</v>
      </c>
      <c r="BY31" s="671"/>
      <c r="BZ31" s="671"/>
      <c r="CA31" s="671"/>
      <c r="CB31" s="673"/>
      <c r="CD31" s="629"/>
      <c r="CE31" s="630"/>
      <c r="CF31" s="605" t="s">
        <v>300</v>
      </c>
      <c r="CG31" s="606"/>
      <c r="CH31" s="606"/>
      <c r="CI31" s="606"/>
      <c r="CJ31" s="606"/>
      <c r="CK31" s="606"/>
      <c r="CL31" s="606"/>
      <c r="CM31" s="606"/>
      <c r="CN31" s="606"/>
      <c r="CO31" s="606"/>
      <c r="CP31" s="606"/>
      <c r="CQ31" s="607"/>
      <c r="CR31" s="608">
        <v>289359</v>
      </c>
      <c r="CS31" s="621"/>
      <c r="CT31" s="621"/>
      <c r="CU31" s="621"/>
      <c r="CV31" s="621"/>
      <c r="CW31" s="621"/>
      <c r="CX31" s="621"/>
      <c r="CY31" s="622"/>
      <c r="CZ31" s="611">
        <v>0.7</v>
      </c>
      <c r="DA31" s="623"/>
      <c r="DB31" s="623"/>
      <c r="DC31" s="624"/>
      <c r="DD31" s="614">
        <v>260599</v>
      </c>
      <c r="DE31" s="621"/>
      <c r="DF31" s="621"/>
      <c r="DG31" s="621"/>
      <c r="DH31" s="621"/>
      <c r="DI31" s="621"/>
      <c r="DJ31" s="621"/>
      <c r="DK31" s="622"/>
      <c r="DL31" s="614">
        <v>260599</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2430316</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99.6</v>
      </c>
      <c r="BH32" s="621"/>
      <c r="BI32" s="621"/>
      <c r="BJ32" s="621"/>
      <c r="BK32" s="621"/>
      <c r="BL32" s="621"/>
      <c r="BM32" s="612">
        <v>95.6</v>
      </c>
      <c r="BN32" s="621"/>
      <c r="BO32" s="621"/>
      <c r="BP32" s="621"/>
      <c r="BQ32" s="644"/>
      <c r="BR32" s="674">
        <v>99.6</v>
      </c>
      <c r="BS32" s="621"/>
      <c r="BT32" s="621"/>
      <c r="BU32" s="621"/>
      <c r="BV32" s="621"/>
      <c r="BW32" s="621"/>
      <c r="BX32" s="612">
        <v>95.5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444953</v>
      </c>
      <c r="S33" s="609"/>
      <c r="T33" s="609"/>
      <c r="U33" s="609"/>
      <c r="V33" s="609"/>
      <c r="W33" s="609"/>
      <c r="X33" s="609"/>
      <c r="Y33" s="610"/>
      <c r="Z33" s="646">
        <v>1</v>
      </c>
      <c r="AA33" s="646"/>
      <c r="AB33" s="646"/>
      <c r="AC33" s="646"/>
      <c r="AD33" s="647">
        <v>129130</v>
      </c>
      <c r="AE33" s="647"/>
      <c r="AF33" s="647"/>
      <c r="AG33" s="647"/>
      <c r="AH33" s="647"/>
      <c r="AI33" s="647"/>
      <c r="AJ33" s="647"/>
      <c r="AK33" s="647"/>
      <c r="AL33" s="611">
        <v>0.5</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99.6</v>
      </c>
      <c r="BH33" s="593"/>
      <c r="BI33" s="593"/>
      <c r="BJ33" s="593"/>
      <c r="BK33" s="593"/>
      <c r="BL33" s="593"/>
      <c r="BM33" s="639">
        <v>99.1</v>
      </c>
      <c r="BN33" s="593"/>
      <c r="BO33" s="593"/>
      <c r="BP33" s="593"/>
      <c r="BQ33" s="656"/>
      <c r="BR33" s="669">
        <v>99.5</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17355657</v>
      </c>
      <c r="CS33" s="621"/>
      <c r="CT33" s="621"/>
      <c r="CU33" s="621"/>
      <c r="CV33" s="621"/>
      <c r="CW33" s="621"/>
      <c r="CX33" s="621"/>
      <c r="CY33" s="622"/>
      <c r="CZ33" s="611">
        <v>39.799999999999997</v>
      </c>
      <c r="DA33" s="623"/>
      <c r="DB33" s="623"/>
      <c r="DC33" s="624"/>
      <c r="DD33" s="614">
        <v>14622222</v>
      </c>
      <c r="DE33" s="621"/>
      <c r="DF33" s="621"/>
      <c r="DG33" s="621"/>
      <c r="DH33" s="621"/>
      <c r="DI33" s="621"/>
      <c r="DJ33" s="621"/>
      <c r="DK33" s="622"/>
      <c r="DL33" s="614">
        <v>10224043</v>
      </c>
      <c r="DM33" s="621"/>
      <c r="DN33" s="621"/>
      <c r="DO33" s="621"/>
      <c r="DP33" s="621"/>
      <c r="DQ33" s="621"/>
      <c r="DR33" s="621"/>
      <c r="DS33" s="621"/>
      <c r="DT33" s="621"/>
      <c r="DU33" s="621"/>
      <c r="DV33" s="622"/>
      <c r="DW33" s="611">
        <v>39.6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198371</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6956193</v>
      </c>
      <c r="CS34" s="609"/>
      <c r="CT34" s="609"/>
      <c r="CU34" s="609"/>
      <c r="CV34" s="609"/>
      <c r="CW34" s="609"/>
      <c r="CX34" s="609"/>
      <c r="CY34" s="610"/>
      <c r="CZ34" s="611">
        <v>15.9</v>
      </c>
      <c r="DA34" s="623"/>
      <c r="DB34" s="623"/>
      <c r="DC34" s="624"/>
      <c r="DD34" s="614">
        <v>5261945</v>
      </c>
      <c r="DE34" s="609"/>
      <c r="DF34" s="609"/>
      <c r="DG34" s="609"/>
      <c r="DH34" s="609"/>
      <c r="DI34" s="609"/>
      <c r="DJ34" s="609"/>
      <c r="DK34" s="610"/>
      <c r="DL34" s="614">
        <v>4835594</v>
      </c>
      <c r="DM34" s="609"/>
      <c r="DN34" s="609"/>
      <c r="DO34" s="609"/>
      <c r="DP34" s="609"/>
      <c r="DQ34" s="609"/>
      <c r="DR34" s="609"/>
      <c r="DS34" s="609"/>
      <c r="DT34" s="609"/>
      <c r="DU34" s="609"/>
      <c r="DV34" s="610"/>
      <c r="DW34" s="611">
        <v>18.7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77201</v>
      </c>
      <c r="S35" s="609"/>
      <c r="T35" s="609"/>
      <c r="U35" s="609"/>
      <c r="V35" s="609"/>
      <c r="W35" s="609"/>
      <c r="X35" s="609"/>
      <c r="Y35" s="610"/>
      <c r="Z35" s="646">
        <v>0.2</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288583</v>
      </c>
      <c r="CS35" s="621"/>
      <c r="CT35" s="621"/>
      <c r="CU35" s="621"/>
      <c r="CV35" s="621"/>
      <c r="CW35" s="621"/>
      <c r="CX35" s="621"/>
      <c r="CY35" s="622"/>
      <c r="CZ35" s="611">
        <v>0.7</v>
      </c>
      <c r="DA35" s="623"/>
      <c r="DB35" s="623"/>
      <c r="DC35" s="624"/>
      <c r="DD35" s="614">
        <v>280581</v>
      </c>
      <c r="DE35" s="621"/>
      <c r="DF35" s="621"/>
      <c r="DG35" s="621"/>
      <c r="DH35" s="621"/>
      <c r="DI35" s="621"/>
      <c r="DJ35" s="621"/>
      <c r="DK35" s="622"/>
      <c r="DL35" s="614">
        <v>280581</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2616465</v>
      </c>
      <c r="S36" s="609"/>
      <c r="T36" s="609"/>
      <c r="U36" s="609"/>
      <c r="V36" s="609"/>
      <c r="W36" s="609"/>
      <c r="X36" s="609"/>
      <c r="Y36" s="610"/>
      <c r="Z36" s="646">
        <v>5.7</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6736908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175735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3595133</v>
      </c>
      <c r="CS36" s="609"/>
      <c r="CT36" s="609"/>
      <c r="CU36" s="609"/>
      <c r="CV36" s="609"/>
      <c r="CW36" s="609"/>
      <c r="CX36" s="609"/>
      <c r="CY36" s="610"/>
      <c r="CZ36" s="611">
        <v>8.1999999999999993</v>
      </c>
      <c r="DA36" s="623"/>
      <c r="DB36" s="623"/>
      <c r="DC36" s="624"/>
      <c r="DD36" s="614">
        <v>3415386</v>
      </c>
      <c r="DE36" s="609"/>
      <c r="DF36" s="609"/>
      <c r="DG36" s="609"/>
      <c r="DH36" s="609"/>
      <c r="DI36" s="609"/>
      <c r="DJ36" s="609"/>
      <c r="DK36" s="610"/>
      <c r="DL36" s="614">
        <v>2058563</v>
      </c>
      <c r="DM36" s="609"/>
      <c r="DN36" s="609"/>
      <c r="DO36" s="609"/>
      <c r="DP36" s="609"/>
      <c r="DQ36" s="609"/>
      <c r="DR36" s="609"/>
      <c r="DS36" s="609"/>
      <c r="DT36" s="609"/>
      <c r="DU36" s="609"/>
      <c r="DV36" s="610"/>
      <c r="DW36" s="611">
        <v>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1194294</v>
      </c>
      <c r="S37" s="609"/>
      <c r="T37" s="609"/>
      <c r="U37" s="609"/>
      <c r="V37" s="609"/>
      <c r="W37" s="609"/>
      <c r="X37" s="609"/>
      <c r="Y37" s="610"/>
      <c r="Z37" s="646">
        <v>2.6</v>
      </c>
      <c r="AA37" s="646"/>
      <c r="AB37" s="646"/>
      <c r="AC37" s="646"/>
      <c r="AD37" s="647">
        <v>72028</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1198785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49794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31190</v>
      </c>
      <c r="CS37" s="621"/>
      <c r="CT37" s="621"/>
      <c r="CU37" s="621"/>
      <c r="CV37" s="621"/>
      <c r="CW37" s="621"/>
      <c r="CX37" s="621"/>
      <c r="CY37" s="622"/>
      <c r="CZ37" s="611">
        <v>0.1</v>
      </c>
      <c r="DA37" s="623"/>
      <c r="DB37" s="623"/>
      <c r="DC37" s="624"/>
      <c r="DD37" s="614">
        <v>31190</v>
      </c>
      <c r="DE37" s="621"/>
      <c r="DF37" s="621"/>
      <c r="DG37" s="621"/>
      <c r="DH37" s="621"/>
      <c r="DI37" s="621"/>
      <c r="DJ37" s="621"/>
      <c r="DK37" s="622"/>
      <c r="DL37" s="614">
        <v>29404</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1524500</v>
      </c>
      <c r="S38" s="609"/>
      <c r="T38" s="609"/>
      <c r="U38" s="609"/>
      <c r="V38" s="609"/>
      <c r="W38" s="609"/>
      <c r="X38" s="609"/>
      <c r="Y38" s="610"/>
      <c r="Z38" s="646">
        <v>3.3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1100786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11265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4387433</v>
      </c>
      <c r="CS38" s="609"/>
      <c r="CT38" s="609"/>
      <c r="CU38" s="609"/>
      <c r="CV38" s="609"/>
      <c r="CW38" s="609"/>
      <c r="CX38" s="609"/>
      <c r="CY38" s="610"/>
      <c r="CZ38" s="611">
        <v>10.1</v>
      </c>
      <c r="DA38" s="623"/>
      <c r="DB38" s="623"/>
      <c r="DC38" s="624"/>
      <c r="DD38" s="614">
        <v>3658102</v>
      </c>
      <c r="DE38" s="609"/>
      <c r="DF38" s="609"/>
      <c r="DG38" s="609"/>
      <c r="DH38" s="609"/>
      <c r="DI38" s="609"/>
      <c r="DJ38" s="609"/>
      <c r="DK38" s="610"/>
      <c r="DL38" s="614">
        <v>3049305</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467595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16227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1601255</v>
      </c>
      <c r="CS39" s="621"/>
      <c r="CT39" s="621"/>
      <c r="CU39" s="621"/>
      <c r="CV39" s="621"/>
      <c r="CW39" s="621"/>
      <c r="CX39" s="621"/>
      <c r="CY39" s="622"/>
      <c r="CZ39" s="611">
        <v>3.7</v>
      </c>
      <c r="DA39" s="623"/>
      <c r="DB39" s="623"/>
      <c r="DC39" s="624"/>
      <c r="DD39" s="614">
        <v>1481358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49904</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135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527060</v>
      </c>
      <c r="CS40" s="609"/>
      <c r="CT40" s="609"/>
      <c r="CU40" s="609"/>
      <c r="CV40" s="609"/>
      <c r="CW40" s="609"/>
      <c r="CX40" s="609"/>
      <c r="CY40" s="610"/>
      <c r="CZ40" s="611">
        <v>1.2</v>
      </c>
      <c r="DA40" s="623"/>
      <c r="DB40" s="623"/>
      <c r="DC40" s="624"/>
      <c r="DD40" s="614">
        <v>524850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45736701</v>
      </c>
      <c r="S41" s="633"/>
      <c r="T41" s="633"/>
      <c r="U41" s="633"/>
      <c r="V41" s="633"/>
      <c r="W41" s="633"/>
      <c r="X41" s="633"/>
      <c r="Y41" s="636"/>
      <c r="Z41" s="637">
        <v>100</v>
      </c>
      <c r="AA41" s="637"/>
      <c r="AB41" s="637"/>
      <c r="AC41" s="637"/>
      <c r="AD41" s="638">
        <v>25835401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932526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2987312</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4026220</v>
      </c>
      <c r="CS42" s="621"/>
      <c r="CT42" s="621"/>
      <c r="CU42" s="621"/>
      <c r="CV42" s="621"/>
      <c r="CW42" s="621"/>
      <c r="CX42" s="621"/>
      <c r="CY42" s="622"/>
      <c r="CZ42" s="611">
        <v>9.1999999999999993</v>
      </c>
      <c r="DA42" s="623"/>
      <c r="DB42" s="623"/>
      <c r="DC42" s="624"/>
      <c r="DD42" s="614">
        <v>1575058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9166</v>
      </c>
      <c r="CS43" s="621"/>
      <c r="CT43" s="621"/>
      <c r="CU43" s="621"/>
      <c r="CV43" s="621"/>
      <c r="CW43" s="621"/>
      <c r="CX43" s="621"/>
      <c r="CY43" s="622"/>
      <c r="CZ43" s="611">
        <v>0</v>
      </c>
      <c r="DA43" s="623"/>
      <c r="DB43" s="623"/>
      <c r="DC43" s="624"/>
      <c r="DD43" s="614">
        <v>9166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3981814</v>
      </c>
      <c r="CS44" s="609"/>
      <c r="CT44" s="609"/>
      <c r="CU44" s="609"/>
      <c r="CV44" s="609"/>
      <c r="CW44" s="609"/>
      <c r="CX44" s="609"/>
      <c r="CY44" s="610"/>
      <c r="CZ44" s="611">
        <v>9.1</v>
      </c>
      <c r="DA44" s="612"/>
      <c r="DB44" s="612"/>
      <c r="DC44" s="613"/>
      <c r="DD44" s="614">
        <v>1572952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2233439</v>
      </c>
      <c r="CS45" s="621"/>
      <c r="CT45" s="621"/>
      <c r="CU45" s="621"/>
      <c r="CV45" s="621"/>
      <c r="CW45" s="621"/>
      <c r="CX45" s="621"/>
      <c r="CY45" s="622"/>
      <c r="CZ45" s="611">
        <v>5.0999999999999996</v>
      </c>
      <c r="DA45" s="623"/>
      <c r="DB45" s="623"/>
      <c r="DC45" s="624"/>
      <c r="DD45" s="614">
        <v>174978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1747875</v>
      </c>
      <c r="CS46" s="609"/>
      <c r="CT46" s="609"/>
      <c r="CU46" s="609"/>
      <c r="CV46" s="609"/>
      <c r="CW46" s="609"/>
      <c r="CX46" s="609"/>
      <c r="CY46" s="610"/>
      <c r="CZ46" s="611">
        <v>4</v>
      </c>
      <c r="DA46" s="612"/>
      <c r="DB46" s="612"/>
      <c r="DC46" s="613"/>
      <c r="DD46" s="614">
        <v>1397974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44406</v>
      </c>
      <c r="CS47" s="621"/>
      <c r="CT47" s="621"/>
      <c r="CU47" s="621"/>
      <c r="CV47" s="621"/>
      <c r="CW47" s="621"/>
      <c r="CX47" s="621"/>
      <c r="CY47" s="622"/>
      <c r="CZ47" s="611">
        <v>0.1</v>
      </c>
      <c r="DA47" s="623"/>
      <c r="DB47" s="623"/>
      <c r="DC47" s="624"/>
      <c r="DD47" s="614">
        <v>2106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43629855</v>
      </c>
      <c r="CS49" s="593"/>
      <c r="CT49" s="593"/>
      <c r="CU49" s="593"/>
      <c r="CV49" s="593"/>
      <c r="CW49" s="593"/>
      <c r="CX49" s="593"/>
      <c r="CY49" s="594"/>
      <c r="CZ49" s="595">
        <v>100</v>
      </c>
      <c r="DA49" s="596"/>
      <c r="DB49" s="596"/>
      <c r="DC49" s="597"/>
      <c r="DD49" s="598">
        <v>32020085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7+FoDGGRxBtiWsR8JLUL71rYV4Ke+ToQeoYTo5ZVUxAAD5Uac2Hh/gkat+6uUDyvOA6eKzQ+hQBiwvsvH8cCQ==" saltValue="9WgRUIXkwKLn2qfvecIT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A68" sqref="AA68:AE68"/>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45741</v>
      </c>
      <c r="R7" s="1090"/>
      <c r="S7" s="1090"/>
      <c r="T7" s="1090"/>
      <c r="U7" s="1090"/>
      <c r="V7" s="1090">
        <v>43666</v>
      </c>
      <c r="W7" s="1090"/>
      <c r="X7" s="1090"/>
      <c r="Y7" s="1090"/>
      <c r="Z7" s="1090"/>
      <c r="AA7" s="1090">
        <v>2075</v>
      </c>
      <c r="AB7" s="1090"/>
      <c r="AC7" s="1090"/>
      <c r="AD7" s="1090"/>
      <c r="AE7" s="1091"/>
      <c r="AF7" s="1092">
        <v>1697</v>
      </c>
      <c r="AG7" s="1093"/>
      <c r="AH7" s="1093"/>
      <c r="AI7" s="1093"/>
      <c r="AJ7" s="1094"/>
      <c r="AK7" s="1095">
        <v>582</v>
      </c>
      <c r="AL7" s="1096"/>
      <c r="AM7" s="1096"/>
      <c r="AN7" s="1096"/>
      <c r="AO7" s="1096"/>
      <c r="AP7" s="1096">
        <v>46115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44</v>
      </c>
      <c r="CI7" s="1084"/>
      <c r="CJ7" s="1084"/>
      <c r="CK7" s="1084"/>
      <c r="CL7" s="1085"/>
      <c r="CM7" s="1083">
        <v>11896</v>
      </c>
      <c r="CN7" s="1084"/>
      <c r="CO7" s="1084"/>
      <c r="CP7" s="1084"/>
      <c r="CQ7" s="1085"/>
      <c r="CR7" s="1083" t="s">
        <v>491</v>
      </c>
      <c r="CS7" s="1084"/>
      <c r="CT7" s="1084"/>
      <c r="CU7" s="1084"/>
      <c r="CV7" s="1085"/>
      <c r="CW7" s="1083" t="s">
        <v>491</v>
      </c>
      <c r="CX7" s="1084"/>
      <c r="CY7" s="1084"/>
      <c r="CZ7" s="1084"/>
      <c r="DA7" s="1085"/>
      <c r="DB7" s="1083" t="s">
        <v>491</v>
      </c>
      <c r="DC7" s="1084"/>
      <c r="DD7" s="1084"/>
      <c r="DE7" s="1084"/>
      <c r="DF7" s="1085"/>
      <c r="DG7" s="1083" t="s">
        <v>491</v>
      </c>
      <c r="DH7" s="1084"/>
      <c r="DI7" s="1084"/>
      <c r="DJ7" s="1084"/>
      <c r="DK7" s="1085"/>
      <c r="DL7" s="1083">
        <v>51</v>
      </c>
      <c r="DM7" s="1084"/>
      <c r="DN7" s="1084"/>
      <c r="DO7" s="1084"/>
      <c r="DP7" s="1085"/>
      <c r="DQ7" s="1083">
        <v>46</v>
      </c>
      <c r="DR7" s="1084"/>
      <c r="DS7" s="1084"/>
      <c r="DT7" s="1084"/>
      <c r="DU7" s="1085"/>
      <c r="DV7" s="1086"/>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642</v>
      </c>
      <c r="R8" s="1026"/>
      <c r="S8" s="1026"/>
      <c r="T8" s="1026"/>
      <c r="U8" s="1026"/>
      <c r="V8" s="1026">
        <v>611</v>
      </c>
      <c r="W8" s="1026"/>
      <c r="X8" s="1026"/>
      <c r="Y8" s="1026"/>
      <c r="Z8" s="1026"/>
      <c r="AA8" s="1026">
        <v>32</v>
      </c>
      <c r="AB8" s="1026"/>
      <c r="AC8" s="1026"/>
      <c r="AD8" s="1026"/>
      <c r="AE8" s="1027"/>
      <c r="AF8" s="1022">
        <v>32</v>
      </c>
      <c r="AG8" s="1023"/>
      <c r="AH8" s="1023"/>
      <c r="AI8" s="1023"/>
      <c r="AJ8" s="1024"/>
      <c r="AK8" s="1067">
        <v>4</v>
      </c>
      <c r="AL8" s="1068"/>
      <c r="AM8" s="1068"/>
      <c r="AN8" s="1068"/>
      <c r="AO8" s="1068"/>
      <c r="AP8" s="1068">
        <v>1731</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9393</v>
      </c>
      <c r="CI8" s="977"/>
      <c r="CJ8" s="977"/>
      <c r="CK8" s="977"/>
      <c r="CL8" s="978"/>
      <c r="CM8" s="976">
        <v>152883</v>
      </c>
      <c r="CN8" s="977"/>
      <c r="CO8" s="977"/>
      <c r="CP8" s="977"/>
      <c r="CQ8" s="978"/>
      <c r="CR8" s="976">
        <v>78</v>
      </c>
      <c r="CS8" s="977"/>
      <c r="CT8" s="977"/>
      <c r="CU8" s="977"/>
      <c r="CV8" s="978"/>
      <c r="CW8" s="976" t="s">
        <v>491</v>
      </c>
      <c r="CX8" s="977"/>
      <c r="CY8" s="977"/>
      <c r="CZ8" s="977"/>
      <c r="DA8" s="978"/>
      <c r="DB8" s="976" t="s">
        <v>491</v>
      </c>
      <c r="DC8" s="977"/>
      <c r="DD8" s="977"/>
      <c r="DE8" s="977"/>
      <c r="DF8" s="978"/>
      <c r="DG8" s="976" t="s">
        <v>491</v>
      </c>
      <c r="DH8" s="977"/>
      <c r="DI8" s="977"/>
      <c r="DJ8" s="977"/>
      <c r="DK8" s="978"/>
      <c r="DL8" s="976">
        <v>11</v>
      </c>
      <c r="DM8" s="977"/>
      <c r="DN8" s="977"/>
      <c r="DO8" s="977"/>
      <c r="DP8" s="978"/>
      <c r="DQ8" s="976" t="s">
        <v>491</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17</v>
      </c>
      <c r="CI9" s="977"/>
      <c r="CJ9" s="977"/>
      <c r="CK9" s="977"/>
      <c r="CL9" s="978"/>
      <c r="CM9" s="976">
        <v>343</v>
      </c>
      <c r="CN9" s="977"/>
      <c r="CO9" s="977"/>
      <c r="CP9" s="977"/>
      <c r="CQ9" s="978"/>
      <c r="CR9" s="976">
        <v>29</v>
      </c>
      <c r="CS9" s="977"/>
      <c r="CT9" s="977"/>
      <c r="CU9" s="977"/>
      <c r="CV9" s="978"/>
      <c r="CW9" s="976" t="s">
        <v>491</v>
      </c>
      <c r="CX9" s="977"/>
      <c r="CY9" s="977"/>
      <c r="CZ9" s="977"/>
      <c r="DA9" s="978"/>
      <c r="DB9" s="976" t="s">
        <v>491</v>
      </c>
      <c r="DC9" s="977"/>
      <c r="DD9" s="977"/>
      <c r="DE9" s="977"/>
      <c r="DF9" s="978"/>
      <c r="DG9" s="976" t="s">
        <v>491</v>
      </c>
      <c r="DH9" s="977"/>
      <c r="DI9" s="977"/>
      <c r="DJ9" s="977"/>
      <c r="DK9" s="978"/>
      <c r="DL9" s="976" t="s">
        <v>491</v>
      </c>
      <c r="DM9" s="977"/>
      <c r="DN9" s="977"/>
      <c r="DO9" s="977"/>
      <c r="DP9" s="978"/>
      <c r="DQ9" s="976" t="s">
        <v>491</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45737</v>
      </c>
      <c r="R23" s="1048"/>
      <c r="S23" s="1048"/>
      <c r="T23" s="1048"/>
      <c r="U23" s="1048"/>
      <c r="V23" s="1048">
        <v>43630</v>
      </c>
      <c r="W23" s="1048"/>
      <c r="X23" s="1048"/>
      <c r="Y23" s="1048"/>
      <c r="Z23" s="1048"/>
      <c r="AA23" s="1048">
        <f t="shared" ref="AA23" si="0">SUM(AA7:AE8)</f>
        <v>2107</v>
      </c>
      <c r="AB23" s="1048"/>
      <c r="AC23" s="1048"/>
      <c r="AD23" s="1048"/>
      <c r="AE23" s="1055"/>
      <c r="AF23" s="1056">
        <v>1728</v>
      </c>
      <c r="AG23" s="1048"/>
      <c r="AH23" s="1048"/>
      <c r="AI23" s="1048"/>
      <c r="AJ23" s="1057"/>
      <c r="AK23" s="1058"/>
      <c r="AL23" s="1059"/>
      <c r="AM23" s="1059"/>
      <c r="AN23" s="1059"/>
      <c r="AO23" s="1059"/>
      <c r="AP23" s="1048">
        <f>SUM(AP7:AT8)</f>
        <v>47846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9771</v>
      </c>
      <c r="R28" s="1038"/>
      <c r="S28" s="1038"/>
      <c r="T28" s="1038"/>
      <c r="U28" s="1038"/>
      <c r="V28" s="1038">
        <v>9595</v>
      </c>
      <c r="W28" s="1038"/>
      <c r="X28" s="1038"/>
      <c r="Y28" s="1038"/>
      <c r="Z28" s="1038"/>
      <c r="AA28" s="1038">
        <v>176</v>
      </c>
      <c r="AB28" s="1038"/>
      <c r="AC28" s="1038"/>
      <c r="AD28" s="1038"/>
      <c r="AE28" s="1039"/>
      <c r="AF28" s="1040">
        <v>176</v>
      </c>
      <c r="AG28" s="1038"/>
      <c r="AH28" s="1038"/>
      <c r="AI28" s="1038"/>
      <c r="AJ28" s="1041"/>
      <c r="AK28" s="1029">
        <v>933</v>
      </c>
      <c r="AL28" s="1030"/>
      <c r="AM28" s="1030"/>
      <c r="AN28" s="1030"/>
      <c r="AO28" s="1030"/>
      <c r="AP28" s="1030" t="s">
        <v>491</v>
      </c>
      <c r="AQ28" s="1030"/>
      <c r="AR28" s="1030"/>
      <c r="AS28" s="1030"/>
      <c r="AT28" s="1030"/>
      <c r="AU28" s="1030" t="s">
        <v>491</v>
      </c>
      <c r="AV28" s="1030"/>
      <c r="AW28" s="1030"/>
      <c r="AX28" s="1030"/>
      <c r="AY28" s="1030"/>
      <c r="AZ28" s="1031" t="s">
        <v>491</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9698</v>
      </c>
      <c r="R29" s="1026"/>
      <c r="S29" s="1026"/>
      <c r="T29" s="1026"/>
      <c r="U29" s="1026"/>
      <c r="V29" s="1026">
        <v>9642</v>
      </c>
      <c r="W29" s="1026"/>
      <c r="X29" s="1026"/>
      <c r="Y29" s="1026"/>
      <c r="Z29" s="1026"/>
      <c r="AA29" s="1026">
        <v>56</v>
      </c>
      <c r="AB29" s="1026"/>
      <c r="AC29" s="1026"/>
      <c r="AD29" s="1026"/>
      <c r="AE29" s="1027"/>
      <c r="AF29" s="1022">
        <v>56</v>
      </c>
      <c r="AG29" s="1023"/>
      <c r="AH29" s="1023"/>
      <c r="AI29" s="1023"/>
      <c r="AJ29" s="1024"/>
      <c r="AK29" s="967">
        <v>1527</v>
      </c>
      <c r="AL29" s="958"/>
      <c r="AM29" s="958"/>
      <c r="AN29" s="958"/>
      <c r="AO29" s="958"/>
      <c r="AP29" s="958" t="s">
        <v>491</v>
      </c>
      <c r="AQ29" s="958"/>
      <c r="AR29" s="958"/>
      <c r="AS29" s="958"/>
      <c r="AT29" s="958"/>
      <c r="AU29" s="958" t="s">
        <v>491</v>
      </c>
      <c r="AV29" s="958"/>
      <c r="AW29" s="958"/>
      <c r="AX29" s="958"/>
      <c r="AY29" s="958"/>
      <c r="AZ29" s="1028" t="s">
        <v>491</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79</v>
      </c>
      <c r="R30" s="1026"/>
      <c r="S30" s="1026"/>
      <c r="T30" s="1026"/>
      <c r="U30" s="1026"/>
      <c r="V30" s="1026">
        <v>44</v>
      </c>
      <c r="W30" s="1026"/>
      <c r="X30" s="1026"/>
      <c r="Y30" s="1026"/>
      <c r="Z30" s="1026"/>
      <c r="AA30" s="1026">
        <v>35</v>
      </c>
      <c r="AB30" s="1026"/>
      <c r="AC30" s="1026"/>
      <c r="AD30" s="1026"/>
      <c r="AE30" s="1027"/>
      <c r="AF30" s="1022">
        <v>35</v>
      </c>
      <c r="AG30" s="1023"/>
      <c r="AH30" s="1023"/>
      <c r="AI30" s="1023"/>
      <c r="AJ30" s="1024"/>
      <c r="AK30" s="967" t="s">
        <v>491</v>
      </c>
      <c r="AL30" s="958"/>
      <c r="AM30" s="958"/>
      <c r="AN30" s="958"/>
      <c r="AO30" s="958"/>
      <c r="AP30" s="958" t="s">
        <v>491</v>
      </c>
      <c r="AQ30" s="958"/>
      <c r="AR30" s="958"/>
      <c r="AS30" s="958"/>
      <c r="AT30" s="958"/>
      <c r="AU30" s="958" t="s">
        <v>491</v>
      </c>
      <c r="AV30" s="958"/>
      <c r="AW30" s="958"/>
      <c r="AX30" s="958"/>
      <c r="AY30" s="958"/>
      <c r="AZ30" s="1028" t="s">
        <v>491</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2511</v>
      </c>
      <c r="R31" s="1026"/>
      <c r="S31" s="1026"/>
      <c r="T31" s="1026"/>
      <c r="U31" s="1026"/>
      <c r="V31" s="1026">
        <v>2400</v>
      </c>
      <c r="W31" s="1026"/>
      <c r="X31" s="1026"/>
      <c r="Y31" s="1026"/>
      <c r="Z31" s="1026"/>
      <c r="AA31" s="1026">
        <v>111</v>
      </c>
      <c r="AB31" s="1026"/>
      <c r="AC31" s="1026"/>
      <c r="AD31" s="1026"/>
      <c r="AE31" s="1027"/>
      <c r="AF31" s="1022">
        <v>111</v>
      </c>
      <c r="AG31" s="1023"/>
      <c r="AH31" s="1023"/>
      <c r="AI31" s="1023"/>
      <c r="AJ31" s="1024"/>
      <c r="AK31" s="967">
        <v>308</v>
      </c>
      <c r="AL31" s="958"/>
      <c r="AM31" s="958"/>
      <c r="AN31" s="958"/>
      <c r="AO31" s="958"/>
      <c r="AP31" s="958" t="s">
        <v>491</v>
      </c>
      <c r="AQ31" s="958"/>
      <c r="AR31" s="958"/>
      <c r="AS31" s="958"/>
      <c r="AT31" s="958"/>
      <c r="AU31" s="958" t="s">
        <v>491</v>
      </c>
      <c r="AV31" s="958"/>
      <c r="AW31" s="958"/>
      <c r="AX31" s="958"/>
      <c r="AY31" s="958"/>
      <c r="AZ31" s="1028" t="s">
        <v>491</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5566</v>
      </c>
      <c r="R32" s="1026"/>
      <c r="S32" s="1026"/>
      <c r="T32" s="1026"/>
      <c r="U32" s="1026"/>
      <c r="V32" s="1026">
        <v>6033</v>
      </c>
      <c r="W32" s="1026"/>
      <c r="X32" s="1026"/>
      <c r="Y32" s="1026"/>
      <c r="Z32" s="1026"/>
      <c r="AA32" s="1026">
        <v>-467</v>
      </c>
      <c r="AB32" s="1026"/>
      <c r="AC32" s="1026"/>
      <c r="AD32" s="1026"/>
      <c r="AE32" s="1027"/>
      <c r="AF32" s="1022">
        <v>66</v>
      </c>
      <c r="AG32" s="1023"/>
      <c r="AH32" s="1023"/>
      <c r="AI32" s="1023"/>
      <c r="AJ32" s="1024"/>
      <c r="AK32" s="967">
        <v>561</v>
      </c>
      <c r="AL32" s="958"/>
      <c r="AM32" s="958"/>
      <c r="AN32" s="958"/>
      <c r="AO32" s="958"/>
      <c r="AP32" s="958">
        <v>5222</v>
      </c>
      <c r="AQ32" s="958"/>
      <c r="AR32" s="958"/>
      <c r="AS32" s="958"/>
      <c r="AT32" s="958"/>
      <c r="AU32" s="958">
        <v>2950</v>
      </c>
      <c r="AV32" s="958"/>
      <c r="AW32" s="958"/>
      <c r="AX32" s="958"/>
      <c r="AY32" s="958"/>
      <c r="AZ32" s="1028" t="s">
        <v>491</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395</v>
      </c>
      <c r="C33" s="1018"/>
      <c r="D33" s="1018"/>
      <c r="E33" s="1018"/>
      <c r="F33" s="1018"/>
      <c r="G33" s="1018"/>
      <c r="H33" s="1018"/>
      <c r="I33" s="1018"/>
      <c r="J33" s="1018"/>
      <c r="K33" s="1018"/>
      <c r="L33" s="1018"/>
      <c r="M33" s="1018"/>
      <c r="N33" s="1018"/>
      <c r="O33" s="1018"/>
      <c r="P33" s="1019"/>
      <c r="Q33" s="1025">
        <v>1999</v>
      </c>
      <c r="R33" s="1026"/>
      <c r="S33" s="1026"/>
      <c r="T33" s="1026"/>
      <c r="U33" s="1026"/>
      <c r="V33" s="1026">
        <v>1836</v>
      </c>
      <c r="W33" s="1026"/>
      <c r="X33" s="1026"/>
      <c r="Y33" s="1026"/>
      <c r="Z33" s="1026"/>
      <c r="AA33" s="1026">
        <v>163</v>
      </c>
      <c r="AB33" s="1026"/>
      <c r="AC33" s="1026"/>
      <c r="AD33" s="1026"/>
      <c r="AE33" s="1027"/>
      <c r="AF33" s="1022">
        <v>1551</v>
      </c>
      <c r="AG33" s="1023"/>
      <c r="AH33" s="1023"/>
      <c r="AI33" s="1023"/>
      <c r="AJ33" s="1024"/>
      <c r="AK33" s="967">
        <v>13</v>
      </c>
      <c r="AL33" s="958"/>
      <c r="AM33" s="958"/>
      <c r="AN33" s="958"/>
      <c r="AO33" s="958"/>
      <c r="AP33" s="958">
        <v>5019</v>
      </c>
      <c r="AQ33" s="958"/>
      <c r="AR33" s="958"/>
      <c r="AS33" s="958"/>
      <c r="AT33" s="958"/>
      <c r="AU33" s="958">
        <v>35</v>
      </c>
      <c r="AV33" s="958"/>
      <c r="AW33" s="958"/>
      <c r="AX33" s="958"/>
      <c r="AY33" s="958"/>
      <c r="AZ33" s="1028" t="s">
        <v>491</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396</v>
      </c>
      <c r="C34" s="1018"/>
      <c r="D34" s="1018"/>
      <c r="E34" s="1018"/>
      <c r="F34" s="1018"/>
      <c r="G34" s="1018"/>
      <c r="H34" s="1018"/>
      <c r="I34" s="1018"/>
      <c r="J34" s="1018"/>
      <c r="K34" s="1018"/>
      <c r="L34" s="1018"/>
      <c r="M34" s="1018"/>
      <c r="N34" s="1018"/>
      <c r="O34" s="1018"/>
      <c r="P34" s="1019"/>
      <c r="Q34" s="1025">
        <v>2890</v>
      </c>
      <c r="R34" s="1026"/>
      <c r="S34" s="1026"/>
      <c r="T34" s="1026"/>
      <c r="U34" s="1026"/>
      <c r="V34" s="1026">
        <v>2400</v>
      </c>
      <c r="W34" s="1026"/>
      <c r="X34" s="1026"/>
      <c r="Y34" s="1026"/>
      <c r="Z34" s="1026"/>
      <c r="AA34" s="1026">
        <v>490</v>
      </c>
      <c r="AB34" s="1026"/>
      <c r="AC34" s="1026"/>
      <c r="AD34" s="1026"/>
      <c r="AE34" s="1027"/>
      <c r="AF34" s="1022">
        <v>1605</v>
      </c>
      <c r="AG34" s="1023"/>
      <c r="AH34" s="1023"/>
      <c r="AI34" s="1023"/>
      <c r="AJ34" s="1024"/>
      <c r="AK34" s="967">
        <v>1158</v>
      </c>
      <c r="AL34" s="958"/>
      <c r="AM34" s="958"/>
      <c r="AN34" s="958"/>
      <c r="AO34" s="958"/>
      <c r="AP34" s="958">
        <v>7328</v>
      </c>
      <c r="AQ34" s="958"/>
      <c r="AR34" s="958"/>
      <c r="AS34" s="958"/>
      <c r="AT34" s="958"/>
      <c r="AU34" s="958">
        <v>4822</v>
      </c>
      <c r="AV34" s="958"/>
      <c r="AW34" s="958"/>
      <c r="AX34" s="958"/>
      <c r="AY34" s="958"/>
      <c r="AZ34" s="1028" t="s">
        <v>491</v>
      </c>
      <c r="BA34" s="1028"/>
      <c r="BB34" s="1028"/>
      <c r="BC34" s="1028"/>
      <c r="BD34" s="1028"/>
      <c r="BE34" s="959" t="s">
        <v>394</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t="s">
        <v>397</v>
      </c>
      <c r="C35" s="1018"/>
      <c r="D35" s="1018"/>
      <c r="E35" s="1018"/>
      <c r="F35" s="1018"/>
      <c r="G35" s="1018"/>
      <c r="H35" s="1018"/>
      <c r="I35" s="1018"/>
      <c r="J35" s="1018"/>
      <c r="K35" s="1018"/>
      <c r="L35" s="1018"/>
      <c r="M35" s="1018"/>
      <c r="N35" s="1018"/>
      <c r="O35" s="1018"/>
      <c r="P35" s="1019"/>
      <c r="Q35" s="1025">
        <v>575</v>
      </c>
      <c r="R35" s="1026"/>
      <c r="S35" s="1026"/>
      <c r="T35" s="1026"/>
      <c r="U35" s="1026"/>
      <c r="V35" s="1026">
        <v>521</v>
      </c>
      <c r="W35" s="1026"/>
      <c r="X35" s="1026"/>
      <c r="Y35" s="1026"/>
      <c r="Z35" s="1026"/>
      <c r="AA35" s="1026">
        <v>54</v>
      </c>
      <c r="AB35" s="1026"/>
      <c r="AC35" s="1026"/>
      <c r="AD35" s="1026"/>
      <c r="AE35" s="1027"/>
      <c r="AF35" s="1022">
        <v>54</v>
      </c>
      <c r="AG35" s="1023"/>
      <c r="AH35" s="1023"/>
      <c r="AI35" s="1023"/>
      <c r="AJ35" s="1024"/>
      <c r="AK35" s="967">
        <v>468</v>
      </c>
      <c r="AL35" s="958"/>
      <c r="AM35" s="958"/>
      <c r="AN35" s="958"/>
      <c r="AO35" s="958"/>
      <c r="AP35" s="958" t="s">
        <v>491</v>
      </c>
      <c r="AQ35" s="958"/>
      <c r="AR35" s="958"/>
      <c r="AS35" s="958"/>
      <c r="AT35" s="958"/>
      <c r="AU35" s="958" t="s">
        <v>491</v>
      </c>
      <c r="AV35" s="958"/>
      <c r="AW35" s="958"/>
      <c r="AX35" s="958"/>
      <c r="AY35" s="958"/>
      <c r="AZ35" s="1028" t="s">
        <v>491</v>
      </c>
      <c r="BA35" s="1028"/>
      <c r="BB35" s="1028"/>
      <c r="BC35" s="1028"/>
      <c r="BD35" s="1028"/>
      <c r="BE35" s="959" t="s">
        <v>398</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3654</v>
      </c>
      <c r="AG63" s="946"/>
      <c r="AH63" s="946"/>
      <c r="AI63" s="946"/>
      <c r="AJ63" s="1009"/>
      <c r="AK63" s="1010"/>
      <c r="AL63" s="950"/>
      <c r="AM63" s="950"/>
      <c r="AN63" s="950"/>
      <c r="AO63" s="950"/>
      <c r="AP63" s="946">
        <f>SUM(AP32:AT34)</f>
        <v>17569</v>
      </c>
      <c r="AQ63" s="946"/>
      <c r="AR63" s="946"/>
      <c r="AS63" s="946"/>
      <c r="AT63" s="946"/>
      <c r="AU63" s="946">
        <f>SUM(AU32:AY34)</f>
        <v>7807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554</v>
      </c>
      <c r="C68" s="973"/>
      <c r="D68" s="973"/>
      <c r="E68" s="973"/>
      <c r="F68" s="973"/>
      <c r="G68" s="973"/>
      <c r="H68" s="973"/>
      <c r="I68" s="973"/>
      <c r="J68" s="973"/>
      <c r="K68" s="973"/>
      <c r="L68" s="973"/>
      <c r="M68" s="973"/>
      <c r="N68" s="973"/>
      <c r="O68" s="973"/>
      <c r="P68" s="974"/>
      <c r="Q68" s="975">
        <v>17562</v>
      </c>
      <c r="R68" s="969"/>
      <c r="S68" s="969"/>
      <c r="T68" s="969"/>
      <c r="U68" s="969"/>
      <c r="V68" s="969">
        <v>15891</v>
      </c>
      <c r="W68" s="969"/>
      <c r="X68" s="969"/>
      <c r="Y68" s="969"/>
      <c r="Z68" s="969"/>
      <c r="AA68" s="969">
        <v>1671</v>
      </c>
      <c r="AB68" s="969"/>
      <c r="AC68" s="969"/>
      <c r="AD68" s="969"/>
      <c r="AE68" s="969"/>
      <c r="AF68" s="969">
        <v>2215</v>
      </c>
      <c r="AG68" s="969"/>
      <c r="AH68" s="969"/>
      <c r="AI68" s="969"/>
      <c r="AJ68" s="969"/>
      <c r="AK68" s="969">
        <v>13</v>
      </c>
      <c r="AL68" s="969"/>
      <c r="AM68" s="969"/>
      <c r="AN68" s="969"/>
      <c r="AO68" s="969"/>
      <c r="AP68" s="969">
        <v>28008</v>
      </c>
      <c r="AQ68" s="969"/>
      <c r="AR68" s="969"/>
      <c r="AS68" s="969"/>
      <c r="AT68" s="969"/>
      <c r="AU68" s="969">
        <v>19</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555</v>
      </c>
      <c r="C69" s="962"/>
      <c r="D69" s="962"/>
      <c r="E69" s="962"/>
      <c r="F69" s="962"/>
      <c r="G69" s="962"/>
      <c r="H69" s="962"/>
      <c r="I69" s="962"/>
      <c r="J69" s="962"/>
      <c r="K69" s="962"/>
      <c r="L69" s="962"/>
      <c r="M69" s="962"/>
      <c r="N69" s="962"/>
      <c r="O69" s="962"/>
      <c r="P69" s="963"/>
      <c r="Q69" s="964">
        <v>503</v>
      </c>
      <c r="R69" s="958"/>
      <c r="S69" s="958"/>
      <c r="T69" s="958"/>
      <c r="U69" s="958"/>
      <c r="V69" s="958">
        <v>171</v>
      </c>
      <c r="W69" s="958"/>
      <c r="X69" s="958"/>
      <c r="Y69" s="958"/>
      <c r="Z69" s="958"/>
      <c r="AA69" s="958">
        <v>332</v>
      </c>
      <c r="AB69" s="958"/>
      <c r="AC69" s="958"/>
      <c r="AD69" s="958"/>
      <c r="AE69" s="958"/>
      <c r="AF69" s="958">
        <v>332</v>
      </c>
      <c r="AG69" s="958"/>
      <c r="AH69" s="958"/>
      <c r="AI69" s="958"/>
      <c r="AJ69" s="958"/>
      <c r="AK69" s="958" t="s">
        <v>491</v>
      </c>
      <c r="AL69" s="958"/>
      <c r="AM69" s="958"/>
      <c r="AN69" s="958"/>
      <c r="AO69" s="958"/>
      <c r="AP69" s="958" t="s">
        <v>491</v>
      </c>
      <c r="AQ69" s="958"/>
      <c r="AR69" s="958"/>
      <c r="AS69" s="958"/>
      <c r="AT69" s="958"/>
      <c r="AU69" s="958" t="s">
        <v>491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556</v>
      </c>
      <c r="C70" s="962"/>
      <c r="D70" s="962"/>
      <c r="E70" s="962"/>
      <c r="F70" s="962"/>
      <c r="G70" s="962"/>
      <c r="H70" s="962"/>
      <c r="I70" s="962"/>
      <c r="J70" s="962"/>
      <c r="K70" s="962"/>
      <c r="L70" s="962"/>
      <c r="M70" s="962"/>
      <c r="N70" s="962"/>
      <c r="O70" s="962"/>
      <c r="P70" s="963"/>
      <c r="Q70" s="964">
        <v>684</v>
      </c>
      <c r="R70" s="958"/>
      <c r="S70" s="958"/>
      <c r="T70" s="958"/>
      <c r="U70" s="958"/>
      <c r="V70" s="958">
        <v>181</v>
      </c>
      <c r="W70" s="958"/>
      <c r="X70" s="958"/>
      <c r="Y70" s="958"/>
      <c r="Z70" s="958"/>
      <c r="AA70" s="958">
        <v>503</v>
      </c>
      <c r="AB70" s="958"/>
      <c r="AC70" s="958"/>
      <c r="AD70" s="958"/>
      <c r="AE70" s="958"/>
      <c r="AF70" s="958">
        <v>503</v>
      </c>
      <c r="AG70" s="958"/>
      <c r="AH70" s="958"/>
      <c r="AI70" s="958"/>
      <c r="AJ70" s="958"/>
      <c r="AK70" s="958" t="s">
        <v>491</v>
      </c>
      <c r="AL70" s="958"/>
      <c r="AM70" s="958"/>
      <c r="AN70" s="958"/>
      <c r="AO70" s="958"/>
      <c r="AP70" s="958" t="s">
        <v>491</v>
      </c>
      <c r="AQ70" s="958"/>
      <c r="AR70" s="958"/>
      <c r="AS70" s="958"/>
      <c r="AT70" s="958"/>
      <c r="AU70" s="958" t="s">
        <v>491</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557</v>
      </c>
      <c r="C71" s="962"/>
      <c r="D71" s="962"/>
      <c r="E71" s="962"/>
      <c r="F71" s="962"/>
      <c r="G71" s="962"/>
      <c r="H71" s="962"/>
      <c r="I71" s="962"/>
      <c r="J71" s="962"/>
      <c r="K71" s="962"/>
      <c r="L71" s="962"/>
      <c r="M71" s="962"/>
      <c r="N71" s="962"/>
      <c r="O71" s="962"/>
      <c r="P71" s="963"/>
      <c r="Q71" s="964">
        <v>871279</v>
      </c>
      <c r="R71" s="958"/>
      <c r="S71" s="958"/>
      <c r="T71" s="958"/>
      <c r="U71" s="958"/>
      <c r="V71" s="958">
        <v>850651</v>
      </c>
      <c r="W71" s="958"/>
      <c r="X71" s="958"/>
      <c r="Y71" s="958"/>
      <c r="Z71" s="958"/>
      <c r="AA71" s="958">
        <v>20628</v>
      </c>
      <c r="AB71" s="958"/>
      <c r="AC71" s="958"/>
      <c r="AD71" s="958"/>
      <c r="AE71" s="958"/>
      <c r="AF71" s="958">
        <v>20628</v>
      </c>
      <c r="AG71" s="958"/>
      <c r="AH71" s="958"/>
      <c r="AI71" s="958"/>
      <c r="AJ71" s="958"/>
      <c r="AK71" s="958">
        <v>10502</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SUM(AF68:AJ71)</f>
        <v>23678</v>
      </c>
      <c r="AG88" s="946"/>
      <c r="AH88" s="946"/>
      <c r="AI88" s="946"/>
      <c r="AJ88" s="946"/>
      <c r="AK88" s="950"/>
      <c r="AL88" s="950"/>
      <c r="AM88" s="950"/>
      <c r="AN88" s="950"/>
      <c r="AO88" s="950"/>
      <c r="AP88" s="946">
        <v>28008</v>
      </c>
      <c r="AQ88" s="946"/>
      <c r="AR88" s="946"/>
      <c r="AS88" s="946"/>
      <c r="AT88" s="946"/>
      <c r="AU88" s="946">
        <v>19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SUM(CR8:CV9)</f>
        <v>107</v>
      </c>
      <c r="CS102" s="940"/>
      <c r="CT102" s="940"/>
      <c r="CU102" s="940"/>
      <c r="CV102" s="941"/>
      <c r="CW102" s="939" t="s">
        <v>491</v>
      </c>
      <c r="CX102" s="940"/>
      <c r="CY102" s="940"/>
      <c r="CZ102" s="940"/>
      <c r="DA102" s="941"/>
      <c r="DB102" s="939" t="s">
        <v>491</v>
      </c>
      <c r="DC102" s="940"/>
      <c r="DD102" s="940"/>
      <c r="DE102" s="940"/>
      <c r="DF102" s="941"/>
      <c r="DG102" s="939" t="s">
        <v>491</v>
      </c>
      <c r="DH102" s="940"/>
      <c r="DI102" s="940"/>
      <c r="DJ102" s="940"/>
      <c r="DK102" s="941"/>
      <c r="DL102" s="939">
        <v>62</v>
      </c>
      <c r="DM102" s="940"/>
      <c r="DN102" s="940"/>
      <c r="DO102" s="940"/>
      <c r="DP102" s="941"/>
      <c r="DQ102" s="939">
        <v>46</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3952972</v>
      </c>
      <c r="AB110" s="876"/>
      <c r="AC110" s="876"/>
      <c r="AD110" s="876"/>
      <c r="AE110" s="877"/>
      <c r="AF110" s="878">
        <v>4231831</v>
      </c>
      <c r="AG110" s="876"/>
      <c r="AH110" s="876"/>
      <c r="AI110" s="876"/>
      <c r="AJ110" s="877"/>
      <c r="AK110" s="878">
        <v>4306891</v>
      </c>
      <c r="AL110" s="876"/>
      <c r="AM110" s="876"/>
      <c r="AN110" s="876"/>
      <c r="AO110" s="877"/>
      <c r="AP110" s="879">
        <v>18.899999999999999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52012926</v>
      </c>
      <c r="BR110" s="829"/>
      <c r="BS110" s="829"/>
      <c r="BT110" s="829"/>
      <c r="BU110" s="829"/>
      <c r="BV110" s="829">
        <v>50264068</v>
      </c>
      <c r="BW110" s="829"/>
      <c r="BX110" s="829"/>
      <c r="BY110" s="829"/>
      <c r="BZ110" s="829"/>
      <c r="CA110" s="829">
        <v>47846562</v>
      </c>
      <c r="CB110" s="829"/>
      <c r="CC110" s="829"/>
      <c r="CD110" s="829"/>
      <c r="CE110" s="829"/>
      <c r="CF110" s="853">
        <v>209.4</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3357192</v>
      </c>
      <c r="BR111" s="804"/>
      <c r="BS111" s="804"/>
      <c r="BT111" s="804"/>
      <c r="BU111" s="804"/>
      <c r="BV111" s="804">
        <v>2692312</v>
      </c>
      <c r="BW111" s="804"/>
      <c r="BX111" s="804"/>
      <c r="BY111" s="804"/>
      <c r="BZ111" s="804"/>
      <c r="CA111" s="804">
        <v>2418471</v>
      </c>
      <c r="CB111" s="804"/>
      <c r="CC111" s="804"/>
      <c r="CD111" s="804"/>
      <c r="CE111" s="804"/>
      <c r="CF111" s="862">
        <v>10.6</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10006256</v>
      </c>
      <c r="BR112" s="804"/>
      <c r="BS112" s="804"/>
      <c r="BT112" s="804"/>
      <c r="BU112" s="804"/>
      <c r="BV112" s="804">
        <v>9163916</v>
      </c>
      <c r="BW112" s="804"/>
      <c r="BX112" s="804"/>
      <c r="BY112" s="804"/>
      <c r="BZ112" s="804"/>
      <c r="CA112" s="804">
        <v>7806860</v>
      </c>
      <c r="CB112" s="804"/>
      <c r="CC112" s="804"/>
      <c r="CD112" s="804"/>
      <c r="CE112" s="804"/>
      <c r="CF112" s="862">
        <v>34.200000000000003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930953</v>
      </c>
      <c r="AB113" s="906"/>
      <c r="AC113" s="906"/>
      <c r="AD113" s="906"/>
      <c r="AE113" s="907"/>
      <c r="AF113" s="908">
        <v>942177</v>
      </c>
      <c r="AG113" s="906"/>
      <c r="AH113" s="906"/>
      <c r="AI113" s="906"/>
      <c r="AJ113" s="907"/>
      <c r="AK113" s="908">
        <v>918295</v>
      </c>
      <c r="AL113" s="906"/>
      <c r="AM113" s="906"/>
      <c r="AN113" s="906"/>
      <c r="AO113" s="907"/>
      <c r="AP113" s="909">
        <v>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24513</v>
      </c>
      <c r="BR113" s="804"/>
      <c r="BS113" s="804"/>
      <c r="BT113" s="804"/>
      <c r="BU113" s="804"/>
      <c r="BV113" s="804">
        <v>22331</v>
      </c>
      <c r="BW113" s="804"/>
      <c r="BX113" s="804"/>
      <c r="BY113" s="804"/>
      <c r="BZ113" s="804"/>
      <c r="CA113" s="804">
        <v>20933</v>
      </c>
      <c r="CB113" s="804"/>
      <c r="CC113" s="804"/>
      <c r="CD113" s="804"/>
      <c r="CE113" s="804"/>
      <c r="CF113" s="862">
        <v>0.1</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527073</v>
      </c>
      <c r="DH113" s="767"/>
      <c r="DI113" s="767"/>
      <c r="DJ113" s="767"/>
      <c r="DK113" s="768"/>
      <c r="DL113" s="769">
        <v>67986</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3262</v>
      </c>
      <c r="AB114" s="767"/>
      <c r="AC114" s="767"/>
      <c r="AD114" s="767"/>
      <c r="AE114" s="768"/>
      <c r="AF114" s="769">
        <v>2619</v>
      </c>
      <c r="AG114" s="767"/>
      <c r="AH114" s="767"/>
      <c r="AI114" s="767"/>
      <c r="AJ114" s="768"/>
      <c r="AK114" s="769">
        <v>3468</v>
      </c>
      <c r="AL114" s="767"/>
      <c r="AM114" s="767"/>
      <c r="AN114" s="767"/>
      <c r="AO114" s="768"/>
      <c r="AP114" s="811">
        <v>0</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4461892</v>
      </c>
      <c r="BR114" s="804"/>
      <c r="BS114" s="804"/>
      <c r="BT114" s="804"/>
      <c r="BU114" s="804"/>
      <c r="BV114" s="804">
        <v>4085654</v>
      </c>
      <c r="BW114" s="804"/>
      <c r="BX114" s="804"/>
      <c r="BY114" s="804"/>
      <c r="BZ114" s="804"/>
      <c r="CA114" s="804">
        <v>4217575</v>
      </c>
      <c r="CB114" s="804"/>
      <c r="CC114" s="804"/>
      <c r="CD114" s="804"/>
      <c r="CE114" s="804"/>
      <c r="CF114" s="862">
        <v>18.5</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471914</v>
      </c>
      <c r="AB115" s="906"/>
      <c r="AC115" s="906"/>
      <c r="AD115" s="906"/>
      <c r="AE115" s="907"/>
      <c r="AF115" s="908">
        <v>664878</v>
      </c>
      <c r="AG115" s="906"/>
      <c r="AH115" s="906"/>
      <c r="AI115" s="906"/>
      <c r="AJ115" s="907"/>
      <c r="AK115" s="908">
        <v>273844</v>
      </c>
      <c r="AL115" s="906"/>
      <c r="AM115" s="906"/>
      <c r="AN115" s="906"/>
      <c r="AO115" s="907"/>
      <c r="AP115" s="909">
        <v>1.2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52414</v>
      </c>
      <c r="BR115" s="804"/>
      <c r="BS115" s="804"/>
      <c r="BT115" s="804"/>
      <c r="BU115" s="804"/>
      <c r="BV115" s="804">
        <v>49330</v>
      </c>
      <c r="BW115" s="804"/>
      <c r="BX115" s="804"/>
      <c r="BY115" s="804"/>
      <c r="BZ115" s="804"/>
      <c r="CA115" s="804">
        <v>46247</v>
      </c>
      <c r="CB115" s="804"/>
      <c r="CC115" s="804"/>
      <c r="CD115" s="804"/>
      <c r="CE115" s="804"/>
      <c r="CF115" s="862">
        <v>0.2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5359101</v>
      </c>
      <c r="AB117" s="890"/>
      <c r="AC117" s="890"/>
      <c r="AD117" s="890"/>
      <c r="AE117" s="891"/>
      <c r="AF117" s="892">
        <v>5841505</v>
      </c>
      <c r="AG117" s="890"/>
      <c r="AH117" s="890"/>
      <c r="AI117" s="890"/>
      <c r="AJ117" s="891"/>
      <c r="AK117" s="892">
        <v>5502498</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445</v>
      </c>
      <c r="BP119" s="865"/>
      <c r="BQ119" s="866">
        <v>69915193</v>
      </c>
      <c r="BR119" s="832"/>
      <c r="BS119" s="832"/>
      <c r="BT119" s="832"/>
      <c r="BU119" s="832"/>
      <c r="BV119" s="832">
        <v>66277611</v>
      </c>
      <c r="BW119" s="832"/>
      <c r="BX119" s="832"/>
      <c r="BY119" s="832"/>
      <c r="BZ119" s="832"/>
      <c r="CA119" s="832">
        <v>62356648</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2830119</v>
      </c>
      <c r="DH119" s="751"/>
      <c r="DI119" s="751"/>
      <c r="DJ119" s="751"/>
      <c r="DK119" s="752"/>
      <c r="DL119" s="753">
        <v>2624326</v>
      </c>
      <c r="DM119" s="751"/>
      <c r="DN119" s="751"/>
      <c r="DO119" s="751"/>
      <c r="DP119" s="752"/>
      <c r="DQ119" s="753">
        <v>2418471</v>
      </c>
      <c r="DR119" s="751"/>
      <c r="DS119" s="751"/>
      <c r="DT119" s="751"/>
      <c r="DU119" s="752"/>
      <c r="DV119" s="835">
        <v>10.6</v>
      </c>
      <c r="DW119" s="836"/>
      <c r="DX119" s="836"/>
      <c r="DY119" s="836"/>
      <c r="DZ119" s="837"/>
    </row>
    <row r="120" spans="1:130" s="224"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16530049</v>
      </c>
      <c r="BR120" s="829"/>
      <c r="BS120" s="829"/>
      <c r="BT120" s="829"/>
      <c r="BU120" s="829"/>
      <c r="BV120" s="829">
        <v>20394842</v>
      </c>
      <c r="BW120" s="829"/>
      <c r="BX120" s="829"/>
      <c r="BY120" s="829"/>
      <c r="BZ120" s="829"/>
      <c r="CA120" s="829">
        <v>22275058</v>
      </c>
      <c r="CB120" s="829"/>
      <c r="CC120" s="829"/>
      <c r="CD120" s="829"/>
      <c r="CE120" s="829"/>
      <c r="CF120" s="853">
        <v>97.5</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6952440</v>
      </c>
      <c r="DH120" s="829"/>
      <c r="DI120" s="829"/>
      <c r="DJ120" s="829"/>
      <c r="DK120" s="829"/>
      <c r="DL120" s="829">
        <v>6063551</v>
      </c>
      <c r="DM120" s="829"/>
      <c r="DN120" s="829"/>
      <c r="DO120" s="829"/>
      <c r="DP120" s="829"/>
      <c r="DQ120" s="829">
        <v>4821529</v>
      </c>
      <c r="DR120" s="829"/>
      <c r="DS120" s="829"/>
      <c r="DT120" s="829"/>
      <c r="DU120" s="829"/>
      <c r="DV120" s="830">
        <v>21.1</v>
      </c>
      <c r="DW120" s="830"/>
      <c r="DX120" s="830"/>
      <c r="DY120" s="830"/>
      <c r="DZ120" s="831"/>
    </row>
    <row r="121" spans="1:130" s="224"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266183</v>
      </c>
      <c r="AB121" s="767"/>
      <c r="AC121" s="767"/>
      <c r="AD121" s="767"/>
      <c r="AE121" s="768"/>
      <c r="AF121" s="769">
        <v>459086</v>
      </c>
      <c r="AG121" s="767"/>
      <c r="AH121" s="767"/>
      <c r="AI121" s="767"/>
      <c r="AJ121" s="768"/>
      <c r="AK121" s="769">
        <v>67988</v>
      </c>
      <c r="AL121" s="767"/>
      <c r="AM121" s="767"/>
      <c r="AN121" s="767"/>
      <c r="AO121" s="768"/>
      <c r="AP121" s="811">
        <v>0.3</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15499776</v>
      </c>
      <c r="BR121" s="804"/>
      <c r="BS121" s="804"/>
      <c r="BT121" s="804"/>
      <c r="BU121" s="804"/>
      <c r="BV121" s="804">
        <v>13698307</v>
      </c>
      <c r="BW121" s="804"/>
      <c r="BX121" s="804"/>
      <c r="BY121" s="804"/>
      <c r="BZ121" s="804"/>
      <c r="CA121" s="804">
        <v>13319490</v>
      </c>
      <c r="CB121" s="804"/>
      <c r="CC121" s="804"/>
      <c r="CD121" s="804"/>
      <c r="CE121" s="804"/>
      <c r="CF121" s="862">
        <v>58.3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3014230</v>
      </c>
      <c r="DH121" s="804"/>
      <c r="DI121" s="804"/>
      <c r="DJ121" s="804"/>
      <c r="DK121" s="804"/>
      <c r="DL121" s="804">
        <v>3058588</v>
      </c>
      <c r="DM121" s="804"/>
      <c r="DN121" s="804"/>
      <c r="DO121" s="804"/>
      <c r="DP121" s="804"/>
      <c r="DQ121" s="804">
        <v>2950199</v>
      </c>
      <c r="DR121" s="804"/>
      <c r="DS121" s="804"/>
      <c r="DT121" s="804"/>
      <c r="DU121" s="804"/>
      <c r="DV121" s="781">
        <v>12.9</v>
      </c>
      <c r="DW121" s="781"/>
      <c r="DX121" s="781"/>
      <c r="DY121" s="781"/>
      <c r="DZ121" s="782"/>
    </row>
    <row r="122" spans="1:130" s="224"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20271629</v>
      </c>
      <c r="BR122" s="832"/>
      <c r="BS122" s="832"/>
      <c r="BT122" s="832"/>
      <c r="BU122" s="832"/>
      <c r="BV122" s="832">
        <v>16784568</v>
      </c>
      <c r="BW122" s="832"/>
      <c r="BX122" s="832"/>
      <c r="BY122" s="832"/>
      <c r="BZ122" s="832"/>
      <c r="CA122" s="832">
        <v>15658451</v>
      </c>
      <c r="CB122" s="832"/>
      <c r="CC122" s="832"/>
      <c r="CD122" s="832"/>
      <c r="CE122" s="832"/>
      <c r="CF122" s="833">
        <v>68.5</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39586</v>
      </c>
      <c r="DH122" s="804"/>
      <c r="DI122" s="804"/>
      <c r="DJ122" s="804"/>
      <c r="DK122" s="804"/>
      <c r="DL122" s="804">
        <v>41777</v>
      </c>
      <c r="DM122" s="804"/>
      <c r="DN122" s="804"/>
      <c r="DO122" s="804"/>
      <c r="DP122" s="804"/>
      <c r="DQ122" s="804">
        <v>35132</v>
      </c>
      <c r="DR122" s="804"/>
      <c r="DS122" s="804"/>
      <c r="DT122" s="804"/>
      <c r="DU122" s="804"/>
      <c r="DV122" s="781">
        <v>0.2</v>
      </c>
      <c r="DW122" s="781"/>
      <c r="DX122" s="781"/>
      <c r="DY122" s="781"/>
      <c r="DZ122" s="782"/>
    </row>
    <row r="123" spans="1:130" s="224"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453</v>
      </c>
      <c r="BP123" s="865"/>
      <c r="BQ123" s="819">
        <v>52301454</v>
      </c>
      <c r="BR123" s="820"/>
      <c r="BS123" s="820"/>
      <c r="BT123" s="820"/>
      <c r="BU123" s="820"/>
      <c r="BV123" s="820">
        <v>50877717</v>
      </c>
      <c r="BW123" s="820"/>
      <c r="BX123" s="820"/>
      <c r="BY123" s="820"/>
      <c r="BZ123" s="820"/>
      <c r="CA123" s="820">
        <v>51252999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83.4</v>
      </c>
      <c r="BR124" s="818"/>
      <c r="BS124" s="818"/>
      <c r="BT124" s="818"/>
      <c r="BU124" s="818"/>
      <c r="BV124" s="818">
        <v>67.8</v>
      </c>
      <c r="BW124" s="818"/>
      <c r="BX124" s="818"/>
      <c r="BY124" s="818"/>
      <c r="BZ124" s="818"/>
      <c r="CA124" s="818">
        <v>48.6</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205731</v>
      </c>
      <c r="AB126" s="767"/>
      <c r="AC126" s="767"/>
      <c r="AD126" s="767"/>
      <c r="AE126" s="768"/>
      <c r="AF126" s="769">
        <v>205792</v>
      </c>
      <c r="AG126" s="767"/>
      <c r="AH126" s="767"/>
      <c r="AI126" s="767"/>
      <c r="AJ126" s="768"/>
      <c r="AK126" s="769">
        <v>205856</v>
      </c>
      <c r="AL126" s="767"/>
      <c r="AM126" s="767"/>
      <c r="AN126" s="767"/>
      <c r="AO126" s="768"/>
      <c r="AP126" s="811">
        <v>0.9</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1705375</v>
      </c>
      <c r="AB128" s="788"/>
      <c r="AC128" s="788"/>
      <c r="AD128" s="788"/>
      <c r="AE128" s="789"/>
      <c r="AF128" s="790">
        <v>1678367</v>
      </c>
      <c r="AG128" s="788"/>
      <c r="AH128" s="788"/>
      <c r="AI128" s="788"/>
      <c r="AJ128" s="789"/>
      <c r="AK128" s="790">
        <v>1550786</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12.09</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52414</v>
      </c>
      <c r="DH128" s="778"/>
      <c r="DI128" s="778"/>
      <c r="DJ128" s="778"/>
      <c r="DK128" s="778"/>
      <c r="DL128" s="778">
        <v>49330</v>
      </c>
      <c r="DM128" s="778"/>
      <c r="DN128" s="778"/>
      <c r="DO128" s="778"/>
      <c r="DP128" s="778"/>
      <c r="DQ128" s="778">
        <v>46247</v>
      </c>
      <c r="DR128" s="778"/>
      <c r="DS128" s="778"/>
      <c r="DT128" s="778"/>
      <c r="DU128" s="778"/>
      <c r="DV128" s="779">
        <v>0.2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23448078</v>
      </c>
      <c r="AB129" s="767"/>
      <c r="AC129" s="767"/>
      <c r="AD129" s="767"/>
      <c r="AE129" s="768"/>
      <c r="AF129" s="769">
        <v>24848512</v>
      </c>
      <c r="AG129" s="767"/>
      <c r="AH129" s="767"/>
      <c r="AI129" s="767"/>
      <c r="AJ129" s="768"/>
      <c r="AK129" s="769">
        <v>24906517</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17.09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2349664</v>
      </c>
      <c r="AB130" s="767"/>
      <c r="AC130" s="767"/>
      <c r="AD130" s="767"/>
      <c r="AE130" s="768"/>
      <c r="AF130" s="769">
        <v>2168188</v>
      </c>
      <c r="AG130" s="767"/>
      <c r="AH130" s="767"/>
      <c r="AI130" s="767"/>
      <c r="AJ130" s="768"/>
      <c r="AK130" s="769">
        <v>2062043</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21098414</v>
      </c>
      <c r="AB131" s="751"/>
      <c r="AC131" s="751"/>
      <c r="AD131" s="751"/>
      <c r="AE131" s="752"/>
      <c r="AF131" s="753">
        <v>22680324</v>
      </c>
      <c r="AG131" s="751"/>
      <c r="AH131" s="751"/>
      <c r="AI131" s="751"/>
      <c r="AJ131" s="752"/>
      <c r="AK131" s="753">
        <v>22844474</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v>48.6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6.180853215</v>
      </c>
      <c r="AB132" s="732"/>
      <c r="AC132" s="732"/>
      <c r="AD132" s="732"/>
      <c r="AE132" s="733"/>
      <c r="AF132" s="734">
        <v>8.7959501810000003</v>
      </c>
      <c r="AG132" s="732"/>
      <c r="AH132" s="732"/>
      <c r="AI132" s="732"/>
      <c r="AJ132" s="733"/>
      <c r="AK132" s="734">
        <v>8.2718866720000008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6.3</v>
      </c>
      <c r="AB133" s="711"/>
      <c r="AC133" s="711"/>
      <c r="AD133" s="711"/>
      <c r="AE133" s="712"/>
      <c r="AF133" s="710">
        <v>6.9</v>
      </c>
      <c r="AG133" s="711"/>
      <c r="AH133" s="711"/>
      <c r="AI133" s="711"/>
      <c r="AJ133" s="712"/>
      <c r="AK133" s="710">
        <v>7.7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tXMi+VvxowxWDP/lNbNv4pXi6XbxkGqhgCO//UJvIbgKje0+cPBH3YLyYiRJ3NwYuCkpBXwLAyZiD67Qioxow==" saltValue="CCvXKBSPfVLAhSsNyrjC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X53" sqref="AX53"/>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XxVdjNyAKnsIzUyYUoaV2cz5z2CxyLKNOppVGl7klx40nudpvM+cE+SYnjEA5eItzoPs7/rG5Pb2f4kDn5V2g==" saltValue="Jz17LBOGT/M/C9D+QOvq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RNMDC1sCAJgquXR9kxxLTeaiW/rudLmeNrw7VVI2OIRf9ErUeFPwQIUL03Yh/1sjCQpOO+AIYhkQg5m7sNnUA==" saltValue="MrcIMmKM53C24FvjRSHt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05" t="s">
        <v>482</v>
      </c>
      <c r="AP7" s="265"/>
      <c r="AQ7" s="266" t="s">
        <v>483</v>
      </c>
      <c r="AR7" s="267"/>
    </row>
    <row r="8" spans="1:46" ht="13" x14ac:dyDescent="0.2">
      <c r="A8" s="259"/>
      <c r="AK8" s="268"/>
      <c r="AL8" s="269"/>
      <c r="AM8" s="269"/>
      <c r="AN8" s="270"/>
      <c r="AO8" s="1106"/>
      <c r="AP8" s="271" t="s">
        <v>484</v>
      </c>
      <c r="AQ8" s="272" t="s">
        <v>485</v>
      </c>
      <c r="AR8" s="273" t="s">
        <v>486</v>
      </c>
    </row>
    <row r="9" spans="1:46" ht="13" x14ac:dyDescent="0.2">
      <c r="A9" s="259"/>
      <c r="AK9" s="1117" t="s">
        <v>487</v>
      </c>
      <c r="AL9" s="1118"/>
      <c r="AM9" s="1118"/>
      <c r="AN9" s="1119"/>
      <c r="AO9" s="274">
        <v>8130198</v>
      </c>
      <c r="AP9" s="274">
        <v>85780</v>
      </c>
      <c r="AQ9" s="275">
        <v>66486</v>
      </c>
      <c r="AR9" s="276">
        <v>29</v>
      </c>
    </row>
    <row r="10" spans="1:46" ht="13.5" customHeight="1" x14ac:dyDescent="0.2">
      <c r="A10" s="259"/>
      <c r="AK10" s="1117" t="s">
        <v>488</v>
      </c>
      <c r="AL10" s="1118"/>
      <c r="AM10" s="1118"/>
      <c r="AN10" s="1119"/>
      <c r="AO10" s="277">
        <v>5029</v>
      </c>
      <c r="AP10" s="277">
        <v>53</v>
      </c>
      <c r="AQ10" s="278">
        <v>6147</v>
      </c>
      <c r="AR10" s="279">
        <v>-99.1</v>
      </c>
    </row>
    <row r="11" spans="1:46" ht="13.5" customHeight="1" x14ac:dyDescent="0.2">
      <c r="A11" s="259"/>
      <c r="AK11" s="1117" t="s">
        <v>489</v>
      </c>
      <c r="AL11" s="1118"/>
      <c r="AM11" s="1118"/>
      <c r="AN11" s="1119"/>
      <c r="AO11" s="277">
        <v>494833</v>
      </c>
      <c r="AP11" s="277">
        <v>5221</v>
      </c>
      <c r="AQ11" s="278">
        <v>1219</v>
      </c>
      <c r="AR11" s="279">
        <v>328.3</v>
      </c>
    </row>
    <row r="12" spans="1:46" ht="13.5" customHeight="1" x14ac:dyDescent="0.2">
      <c r="A12" s="259"/>
      <c r="AK12" s="1117" t="s">
        <v>490</v>
      </c>
      <c r="AL12" s="1118"/>
      <c r="AM12" s="1118"/>
      <c r="AN12" s="1119"/>
      <c r="AO12" s="277" t="s">
        <v>491</v>
      </c>
      <c r="AP12" s="277" t="s">
        <v>491</v>
      </c>
      <c r="AQ12" s="278">
        <v>9</v>
      </c>
      <c r="AR12" s="279" t="s">
        <v>491</v>
      </c>
    </row>
    <row r="13" spans="1:46" ht="13.5" customHeight="1" x14ac:dyDescent="0.2">
      <c r="A13" s="259"/>
      <c r="AK13" s="1117" t="s">
        <v>492</v>
      </c>
      <c r="AL13" s="1118"/>
      <c r="AM13" s="1118"/>
      <c r="AN13" s="1119"/>
      <c r="AO13" s="277">
        <v>423377</v>
      </c>
      <c r="AP13" s="277">
        <v>4467</v>
      </c>
      <c r="AQ13" s="278">
        <v>2955</v>
      </c>
      <c r="AR13" s="279">
        <v>51.2</v>
      </c>
    </row>
    <row r="14" spans="1:46" ht="13.5" customHeight="1" x14ac:dyDescent="0.2">
      <c r="A14" s="259"/>
      <c r="AK14" s="1117" t="s">
        <v>493</v>
      </c>
      <c r="AL14" s="1118"/>
      <c r="AM14" s="1118"/>
      <c r="AN14" s="1119"/>
      <c r="AO14" s="277">
        <v>9166</v>
      </c>
      <c r="AP14" s="277">
        <v>97</v>
      </c>
      <c r="AQ14" s="278">
        <v>1434</v>
      </c>
      <c r="AR14" s="279">
        <v>-93.2</v>
      </c>
    </row>
    <row r="15" spans="1:46" ht="13.5" customHeight="1" x14ac:dyDescent="0.2">
      <c r="A15" s="259"/>
      <c r="AK15" s="1120" t="s">
        <v>494</v>
      </c>
      <c r="AL15" s="1121"/>
      <c r="AM15" s="1121"/>
      <c r="AN15" s="1122"/>
      <c r="AO15" s="277">
        <v>-226252</v>
      </c>
      <c r="AP15" s="277">
        <v>-2387</v>
      </c>
      <c r="AQ15" s="278">
        <v>-3102</v>
      </c>
      <c r="AR15" s="279">
        <v>-23</v>
      </c>
    </row>
    <row r="16" spans="1:46" ht="13" x14ac:dyDescent="0.2">
      <c r="A16" s="259"/>
      <c r="AK16" s="1120" t="s">
        <v>177</v>
      </c>
      <c r="AL16" s="1121"/>
      <c r="AM16" s="1121"/>
      <c r="AN16" s="1122"/>
      <c r="AO16" s="277">
        <v>8836351</v>
      </c>
      <c r="AP16" s="277">
        <v>93230</v>
      </c>
      <c r="AQ16" s="278">
        <v>75147</v>
      </c>
      <c r="AR16" s="279">
        <v>24.1</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23" t="s">
        <v>499</v>
      </c>
      <c r="AL21" s="1124"/>
      <c r="AM21" s="1124"/>
      <c r="AN21" s="1125"/>
      <c r="AO21" s="289">
        <v>7.64</v>
      </c>
      <c r="AP21" s="290">
        <v>6.62</v>
      </c>
      <c r="AQ21" s="291">
        <v>1.02</v>
      </c>
      <c r="AS21" s="292"/>
      <c r="AT21" s="288"/>
    </row>
    <row r="22" spans="1:46" s="260" customFormat="1" ht="13" x14ac:dyDescent="0.2">
      <c r="A22" s="288"/>
      <c r="AK22" s="1123" t="s">
        <v>500</v>
      </c>
      <c r="AL22" s="1124"/>
      <c r="AM22" s="1124"/>
      <c r="AN22" s="1125"/>
      <c r="AO22" s="293">
        <v>101.5</v>
      </c>
      <c r="AP22" s="294">
        <v>98.3</v>
      </c>
      <c r="AQ22" s="295">
        <v>3.2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05" t="s">
        <v>482</v>
      </c>
      <c r="AP30" s="265"/>
      <c r="AQ30" s="266" t="s">
        <v>483</v>
      </c>
      <c r="AR30" s="267"/>
    </row>
    <row r="31" spans="1:46" ht="13" x14ac:dyDescent="0.2">
      <c r="A31" s="259"/>
      <c r="AK31" s="268"/>
      <c r="AL31" s="269"/>
      <c r="AM31" s="269"/>
      <c r="AN31" s="270"/>
      <c r="AO31" s="1106"/>
      <c r="AP31" s="271" t="s">
        <v>484</v>
      </c>
      <c r="AQ31" s="272" t="s">
        <v>485</v>
      </c>
      <c r="AR31" s="273" t="s">
        <v>486</v>
      </c>
    </row>
    <row r="32" spans="1:46" ht="27" customHeight="1" x14ac:dyDescent="0.2">
      <c r="A32" s="259"/>
      <c r="AK32" s="1107" t="s">
        <v>504</v>
      </c>
      <c r="AL32" s="1108"/>
      <c r="AM32" s="1108"/>
      <c r="AN32" s="1109"/>
      <c r="AO32" s="303">
        <v>4306891</v>
      </c>
      <c r="AP32" s="303">
        <v>45441</v>
      </c>
      <c r="AQ32" s="304">
        <v>34847</v>
      </c>
      <c r="AR32" s="305">
        <v>30.4</v>
      </c>
    </row>
    <row r="33" spans="1:46" ht="13.5" customHeight="1" x14ac:dyDescent="0.2">
      <c r="A33" s="259"/>
      <c r="AK33" s="1107" t="s">
        <v>505</v>
      </c>
      <c r="AL33" s="1108"/>
      <c r="AM33" s="1108"/>
      <c r="AN33" s="1109"/>
      <c r="AO33" s="303" t="s">
        <v>491</v>
      </c>
      <c r="AP33" s="303" t="s">
        <v>491</v>
      </c>
      <c r="AQ33" s="304" t="s">
        <v>491</v>
      </c>
      <c r="AR33" s="305" t="s">
        <v>491</v>
      </c>
    </row>
    <row r="34" spans="1:46" ht="27" customHeight="1" x14ac:dyDescent="0.2">
      <c r="A34" s="259"/>
      <c r="AK34" s="1107" t="s">
        <v>506</v>
      </c>
      <c r="AL34" s="1108"/>
      <c r="AM34" s="1108"/>
      <c r="AN34" s="1109"/>
      <c r="AO34" s="303" t="s">
        <v>491</v>
      </c>
      <c r="AP34" s="303" t="s">
        <v>491</v>
      </c>
      <c r="AQ34" s="304">
        <v>5</v>
      </c>
      <c r="AR34" s="305" t="s">
        <v>491</v>
      </c>
    </row>
    <row r="35" spans="1:46" ht="27" customHeight="1" x14ac:dyDescent="0.2">
      <c r="A35" s="259"/>
      <c r="AK35" s="1107" t="s">
        <v>507</v>
      </c>
      <c r="AL35" s="1108"/>
      <c r="AM35" s="1108"/>
      <c r="AN35" s="1109"/>
      <c r="AO35" s="303">
        <v>918295</v>
      </c>
      <c r="AP35" s="303">
        <v>9689</v>
      </c>
      <c r="AQ35" s="304">
        <v>8260</v>
      </c>
      <c r="AR35" s="305">
        <v>17.3</v>
      </c>
    </row>
    <row r="36" spans="1:46" ht="27" customHeight="1" x14ac:dyDescent="0.2">
      <c r="A36" s="259"/>
      <c r="AK36" s="1107" t="s">
        <v>508</v>
      </c>
      <c r="AL36" s="1108"/>
      <c r="AM36" s="1108"/>
      <c r="AN36" s="1109"/>
      <c r="AO36" s="303">
        <v>3468</v>
      </c>
      <c r="AP36" s="303">
        <v>37</v>
      </c>
      <c r="AQ36" s="304">
        <v>1689</v>
      </c>
      <c r="AR36" s="305">
        <v>-97.8</v>
      </c>
    </row>
    <row r="37" spans="1:46" ht="13.5" customHeight="1" x14ac:dyDescent="0.2">
      <c r="A37" s="259"/>
      <c r="AK37" s="1107" t="s">
        <v>509</v>
      </c>
      <c r="AL37" s="1108"/>
      <c r="AM37" s="1108"/>
      <c r="AN37" s="1109"/>
      <c r="AO37" s="303">
        <v>273844</v>
      </c>
      <c r="AP37" s="303">
        <v>2889</v>
      </c>
      <c r="AQ37" s="304">
        <v>748</v>
      </c>
      <c r="AR37" s="305">
        <v>286.2</v>
      </c>
    </row>
    <row r="38" spans="1:46" ht="27" customHeight="1" x14ac:dyDescent="0.2">
      <c r="A38" s="259"/>
      <c r="AK38" s="1110" t="s">
        <v>510</v>
      </c>
      <c r="AL38" s="1111"/>
      <c r="AM38" s="1111"/>
      <c r="AN38" s="1112"/>
      <c r="AO38" s="306" t="s">
        <v>491</v>
      </c>
      <c r="AP38" s="306" t="s">
        <v>491</v>
      </c>
      <c r="AQ38" s="307">
        <v>1</v>
      </c>
      <c r="AR38" s="295" t="s">
        <v>491</v>
      </c>
      <c r="AS38" s="302"/>
    </row>
    <row r="39" spans="1:46" ht="13" x14ac:dyDescent="0.2">
      <c r="A39" s="259"/>
      <c r="AK39" s="1110" t="s">
        <v>511</v>
      </c>
      <c r="AL39" s="1111"/>
      <c r="AM39" s="1111"/>
      <c r="AN39" s="1112"/>
      <c r="AO39" s="303">
        <v>-1550786</v>
      </c>
      <c r="AP39" s="303">
        <v>-16362</v>
      </c>
      <c r="AQ39" s="304">
        <v>-5762</v>
      </c>
      <c r="AR39" s="305">
        <v>184</v>
      </c>
      <c r="AS39" s="302"/>
    </row>
    <row r="40" spans="1:46" ht="27" customHeight="1" x14ac:dyDescent="0.2">
      <c r="A40" s="259"/>
      <c r="AK40" s="1107" t="s">
        <v>512</v>
      </c>
      <c r="AL40" s="1108"/>
      <c r="AM40" s="1108"/>
      <c r="AN40" s="1109"/>
      <c r="AO40" s="303">
        <v>-2062043</v>
      </c>
      <c r="AP40" s="303">
        <v>-21756</v>
      </c>
      <c r="AQ40" s="304">
        <v>-27609</v>
      </c>
      <c r="AR40" s="305">
        <v>-21.2</v>
      </c>
      <c r="AS40" s="302"/>
    </row>
    <row r="41" spans="1:46" ht="13" x14ac:dyDescent="0.2">
      <c r="A41" s="259"/>
      <c r="AK41" s="1113" t="s">
        <v>287</v>
      </c>
      <c r="AL41" s="1114"/>
      <c r="AM41" s="1114"/>
      <c r="AN41" s="1115"/>
      <c r="AO41" s="303">
        <v>1889669</v>
      </c>
      <c r="AP41" s="303">
        <v>19937</v>
      </c>
      <c r="AQ41" s="304">
        <v>12179</v>
      </c>
      <c r="AR41" s="305">
        <v>63.7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00" t="s">
        <v>482</v>
      </c>
      <c r="AN49" s="1102" t="s">
        <v>515</v>
      </c>
      <c r="AO49" s="1103"/>
      <c r="AP49" s="1103"/>
      <c r="AQ49" s="1103"/>
      <c r="AR49" s="1104"/>
    </row>
    <row r="50" spans="1:44" ht="13" x14ac:dyDescent="0.2">
      <c r="A50" s="259"/>
      <c r="AK50" s="317"/>
      <c r="AL50" s="318"/>
      <c r="AM50" s="1101"/>
      <c r="AN50" s="319" t="s">
        <v>516</v>
      </c>
      <c r="AO50" s="320" t="s">
        <v>517</v>
      </c>
      <c r="AP50" s="321" t="s">
        <v>518</v>
      </c>
      <c r="AQ50" s="322" t="s">
        <v>519</v>
      </c>
      <c r="AR50" s="323" t="s">
        <v>520</v>
      </c>
    </row>
    <row r="51" spans="1:44" ht="13" x14ac:dyDescent="0.2">
      <c r="A51" s="259"/>
      <c r="AK51" s="315" t="s">
        <v>521</v>
      </c>
      <c r="AL51" s="316"/>
      <c r="AM51" s="324">
        <v>5807695</v>
      </c>
      <c r="AN51" s="325">
        <v>60639</v>
      </c>
      <c r="AO51" s="326">
        <v>-32.799999999999997</v>
      </c>
      <c r="AP51" s="327">
        <v>45588</v>
      </c>
      <c r="AQ51" s="328">
        <v>8.6999999999999993</v>
      </c>
      <c r="AR51" s="329">
        <v>-41.5</v>
      </c>
    </row>
    <row r="52" spans="1:44" ht="13" x14ac:dyDescent="0.2">
      <c r="A52" s="259"/>
      <c r="AK52" s="330"/>
      <c r="AL52" s="331" t="s">
        <v>522</v>
      </c>
      <c r="AM52" s="332">
        <v>3043367</v>
      </c>
      <c r="AN52" s="333">
        <v>31776</v>
      </c>
      <c r="AO52" s="334">
        <v>-52.1</v>
      </c>
      <c r="AP52" s="335">
        <v>24150</v>
      </c>
      <c r="AQ52" s="336">
        <v>3.4</v>
      </c>
      <c r="AR52" s="337">
        <v>-55.5</v>
      </c>
    </row>
    <row r="53" spans="1:44" ht="13" x14ac:dyDescent="0.2">
      <c r="A53" s="259"/>
      <c r="AK53" s="315" t="s">
        <v>523</v>
      </c>
      <c r="AL53" s="316"/>
      <c r="AM53" s="324">
        <v>9622328</v>
      </c>
      <c r="AN53" s="325">
        <v>100635</v>
      </c>
      <c r="AO53" s="326">
        <v>66</v>
      </c>
      <c r="AP53" s="327">
        <v>45483</v>
      </c>
      <c r="AQ53" s="328">
        <v>-0.2</v>
      </c>
      <c r="AR53" s="329">
        <v>66.2</v>
      </c>
    </row>
    <row r="54" spans="1:44" ht="13" x14ac:dyDescent="0.2">
      <c r="A54" s="259"/>
      <c r="AK54" s="330"/>
      <c r="AL54" s="331" t="s">
        <v>522</v>
      </c>
      <c r="AM54" s="332">
        <v>5827711</v>
      </c>
      <c r="AN54" s="333">
        <v>60949</v>
      </c>
      <c r="AO54" s="334">
        <v>91.8</v>
      </c>
      <c r="AP54" s="335">
        <v>24241</v>
      </c>
      <c r="AQ54" s="336">
        <v>0.4</v>
      </c>
      <c r="AR54" s="337">
        <v>91.4</v>
      </c>
    </row>
    <row r="55" spans="1:44" ht="13" x14ac:dyDescent="0.2">
      <c r="A55" s="259"/>
      <c r="AK55" s="315" t="s">
        <v>524</v>
      </c>
      <c r="AL55" s="316"/>
      <c r="AM55" s="324">
        <v>6019939</v>
      </c>
      <c r="AN55" s="325">
        <v>63082</v>
      </c>
      <c r="AO55" s="326">
        <v>-37.299999999999997</v>
      </c>
      <c r="AP55" s="327">
        <v>45945</v>
      </c>
      <c r="AQ55" s="328">
        <v>1</v>
      </c>
      <c r="AR55" s="329">
        <v>-38.299999999999997</v>
      </c>
    </row>
    <row r="56" spans="1:44" ht="13" x14ac:dyDescent="0.2">
      <c r="A56" s="259"/>
      <c r="AK56" s="330"/>
      <c r="AL56" s="331" t="s">
        <v>522</v>
      </c>
      <c r="AM56" s="332">
        <v>2848769</v>
      </c>
      <c r="AN56" s="333">
        <v>29852</v>
      </c>
      <c r="AO56" s="334">
        <v>-51</v>
      </c>
      <c r="AP56" s="335">
        <v>25180</v>
      </c>
      <c r="AQ56" s="336">
        <v>3.9</v>
      </c>
      <c r="AR56" s="337">
        <v>-54.9</v>
      </c>
    </row>
    <row r="57" spans="1:44" ht="13" x14ac:dyDescent="0.2">
      <c r="A57" s="259"/>
      <c r="AK57" s="315" t="s">
        <v>525</v>
      </c>
      <c r="AL57" s="316"/>
      <c r="AM57" s="324">
        <v>4772909</v>
      </c>
      <c r="AN57" s="325">
        <v>50042</v>
      </c>
      <c r="AO57" s="326">
        <v>-20.7</v>
      </c>
      <c r="AP57" s="327">
        <v>44475</v>
      </c>
      <c r="AQ57" s="328">
        <v>-3.2</v>
      </c>
      <c r="AR57" s="329">
        <v>-17.5</v>
      </c>
    </row>
    <row r="58" spans="1:44" ht="13" x14ac:dyDescent="0.2">
      <c r="A58" s="259"/>
      <c r="AK58" s="330"/>
      <c r="AL58" s="331" t="s">
        <v>522</v>
      </c>
      <c r="AM58" s="332">
        <v>3318770</v>
      </c>
      <c r="AN58" s="333">
        <v>34796</v>
      </c>
      <c r="AO58" s="334">
        <v>16.600000000000001</v>
      </c>
      <c r="AP58" s="335">
        <v>24780</v>
      </c>
      <c r="AQ58" s="336">
        <v>-1.6</v>
      </c>
      <c r="AR58" s="337">
        <v>18.2</v>
      </c>
    </row>
    <row r="59" spans="1:44" ht="13" x14ac:dyDescent="0.2">
      <c r="A59" s="259"/>
      <c r="AK59" s="315" t="s">
        <v>526</v>
      </c>
      <c r="AL59" s="316"/>
      <c r="AM59" s="324">
        <v>3981814</v>
      </c>
      <c r="AN59" s="325">
        <v>42011</v>
      </c>
      <c r="AO59" s="326">
        <v>-16</v>
      </c>
      <c r="AP59" s="327">
        <v>45982</v>
      </c>
      <c r="AQ59" s="328">
        <v>3.4</v>
      </c>
      <c r="AR59" s="329">
        <v>-19.399999999999999</v>
      </c>
    </row>
    <row r="60" spans="1:44" ht="13" x14ac:dyDescent="0.2">
      <c r="A60" s="259"/>
      <c r="AK60" s="330"/>
      <c r="AL60" s="331" t="s">
        <v>522</v>
      </c>
      <c r="AM60" s="332">
        <v>1747875</v>
      </c>
      <c r="AN60" s="333">
        <v>18441</v>
      </c>
      <c r="AO60" s="334">
        <v>-47</v>
      </c>
      <c r="AP60" s="335">
        <v>25583</v>
      </c>
      <c r="AQ60" s="336">
        <v>3.2</v>
      </c>
      <c r="AR60" s="337">
        <v>-50.2</v>
      </c>
    </row>
    <row r="61" spans="1:44" ht="13" x14ac:dyDescent="0.2">
      <c r="A61" s="259"/>
      <c r="AK61" s="315" t="s">
        <v>527</v>
      </c>
      <c r="AL61" s="338"/>
      <c r="AM61" s="324">
        <v>6040937</v>
      </c>
      <c r="AN61" s="325">
        <v>63282</v>
      </c>
      <c r="AO61" s="326">
        <v>-8.1999999999999993</v>
      </c>
      <c r="AP61" s="327">
        <v>45495</v>
      </c>
      <c r="AQ61" s="339">
        <v>1.9</v>
      </c>
      <c r="AR61" s="329">
        <v>-10.1</v>
      </c>
    </row>
    <row r="62" spans="1:44" ht="13" x14ac:dyDescent="0.2">
      <c r="A62" s="259"/>
      <c r="AK62" s="330"/>
      <c r="AL62" s="331" t="s">
        <v>522</v>
      </c>
      <c r="AM62" s="332">
        <v>3357298</v>
      </c>
      <c r="AN62" s="333">
        <v>35163</v>
      </c>
      <c r="AO62" s="334">
        <v>-8.3000000000000007</v>
      </c>
      <c r="AP62" s="335">
        <v>24787</v>
      </c>
      <c r="AQ62" s="336">
        <v>1.9</v>
      </c>
      <c r="AR62" s="337">
        <v>-10.199999999999999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tEbFj6CFFGxv08zd5BlG7UP4qsdhGRivmek3wl1PcQjM/KlMPn6+Phe/lGTuAxpj7wJbj+3g9ZoPH6VUFz0oJw==" saltValue="B5LJPH8B5H2S6egTklgI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95" sqref="AE95"/>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yfu3spHlgMe6CDGLUU+9saD1VMcaOWgNya8fLv0mL2b3FuO14utIKLKGLobZ+q0Jr+/fUP+R+Y6lj27piDHfqg==" saltValue="FSbPM/yPZ0P1/6ppl7sP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A8cE0vay5+4eeFcq2QoKQer4KREzDmHIC4EZ3eR3RTLPgwvJ90iUjbJowkzTuU1ZpVv3samE5w7A1z2j/fCdIw==" saltValue="Jo5bw3C/A7PX5RxQsuME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31.45</v>
      </c>
      <c r="G47" s="12">
        <v>32.35</v>
      </c>
      <c r="H47" s="12">
        <v>38.14</v>
      </c>
      <c r="I47" s="12">
        <v>48.84</v>
      </c>
      <c r="J47" s="13">
        <v>54.4</v>
      </c>
    </row>
    <row r="48" spans="2:10" ht="57.75" customHeight="1" x14ac:dyDescent="0.2">
      <c r="B48" s="14"/>
      <c r="C48" s="1128" t="s">
        <v>4</v>
      </c>
      <c r="D48" s="1128"/>
      <c r="E48" s="1129"/>
      <c r="F48" s="15">
        <v>3.7</v>
      </c>
      <c r="G48" s="16">
        <v>6.67</v>
      </c>
      <c r="H48" s="16">
        <v>15.32</v>
      </c>
      <c r="I48" s="16">
        <v>9.56</v>
      </c>
      <c r="J48" s="17">
        <v>6.94</v>
      </c>
    </row>
    <row r="49" spans="2:10" ht="57.75" customHeight="1" thickBot="1" x14ac:dyDescent="0.25">
      <c r="B49" s="18"/>
      <c r="C49" s="1130" t="s">
        <v>5</v>
      </c>
      <c r="D49" s="1130"/>
      <c r="E49" s="1131"/>
      <c r="F49" s="19">
        <v>2.4900000000000002</v>
      </c>
      <c r="G49" s="20">
        <v>4.74</v>
      </c>
      <c r="H49" s="20">
        <v>13.48</v>
      </c>
      <c r="I49" s="20">
        <v>7.95</v>
      </c>
      <c r="J49" s="21">
        <v>3.12</v>
      </c>
    </row>
    <row r="50" spans="2:10" ht="13" x14ac:dyDescent="0.2"/>
  </sheetData>
  <sheetProtection algorithmName="SHA-512" hashValue="0KEMy3lP/lST0st2aPNynDl8kioav0GUhArlqz0S261mcWLgsFlJZO5IhwBMVPWH4XumBgmrL1yNCo23UyTJBA==" saltValue="Lbf0653KrYaXFmXdsa7j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dcterms:created xsi:type="dcterms:W3CDTF">2025-02-19T03:35:41Z</dcterms:created>
  <dcterms:modified xsi:type="dcterms:W3CDTF">2025-03-18T01:19:41Z</dcterms:modified>
  <cp:category/>
</cp:coreProperties>
</file>