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06 洲本市○\"/>
    </mc:Choice>
  </mc:AlternateContent>
  <xr:revisionPtr revIDLastSave="0" documentId="13_ncr:1_{D179833B-919F-43E2-81DE-7F3661D2C344}" xr6:coauthVersionLast="47" xr6:coauthVersionMax="47" xr10:uidLastSave="{00000000-0000-0000-0000-000000000000}"/>
  <bookViews>
    <workbookView xWindow="-120" yWindow="-120" windowWidth="29040" windowHeight="15720" tabRatio="8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C36" i="10"/>
  <c r="BE35" i="10"/>
  <c r="BE34" i="10"/>
  <c r="C34" i="10"/>
  <c r="C35" i="10" s="1"/>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<sst xmlns="http://schemas.openxmlformats.org/spreadsheetml/2006/main" count="1073" uniqueCount="574">
  <si>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</si>
  <si>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</si>
  <si>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</si>
  <si>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</si>
  <si>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</si>
  <si>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</si>
  <si>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</si>
  <si>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</si>
  <si>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</si>
  <si>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</si>
  <si>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</si>
  <si>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</si>
  <si>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</si>
  <si>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</si>
  <si>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</si>
  <si>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</si>
  <si>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</si>
  <si>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</si>
  <si>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</si>
  <si>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</si>
  <si>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</si>
  <si>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</si>
  <si>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</si>
  <si>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</si>
  <si>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</si>
  <si>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</si>
  <si>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</si>
  <si>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</si>
  <si>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</si>
  <si>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</si>
  <si>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</si>
  <si>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</si>
  <si>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</si>
  <si>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</si>
  <si>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</si>
  <si>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</si>
  <si>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</si>
  <si>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</si>
  <si>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</si>
  <si>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</si>
  <si>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</si>
  <si>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</si>
  <si>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</si>
  <si>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</si>
  <si>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</si>
  <si>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</si>
  <si>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</si>
  <si>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</si>
  <si>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</si>
  <si>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</si>
  <si>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</si>
  <si>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</si>
  <si>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</si>
  <si>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</si>
  <si>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</si>
  <si>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</si>
  <si>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</si>
  <si>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</si>
  <si>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</si>
  <si>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</si>
  <si>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</si>
  <si>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</si>
  <si>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</si>
  <si>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</si>
  <si>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</si>
  <si>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</si>
  <si>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</si>
  <si>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</si>
  <si>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</si>
  <si>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</si>
  <si>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</si>
  <si>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</si>
  <si>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</si>
  <si>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</si>
  <si>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</si>
  <si>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</si>
  <si>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</si>
  <si>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</si>
  <si>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</si>
  <si>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</si>
  <si>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</si>
  <si>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</si>
  <si>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</si>
  <si>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</si>
  <si>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</si>
  <si>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</si>
  <si>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</si>
  <si>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</si>
  <si>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</si>
  <si>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</si>
  <si>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</si>
  <si>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</si>
  <si>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</si>
  <si>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</si>
  <si>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</si>
  <si>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</si>
  <si>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</si>
  <si>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</si>
  <si>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</si>
  <si>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</si>
  <si>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</si>
  <si>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</si>
  <si>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</si>
  <si>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</si>
  <si>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</si>
  <si>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</si>
  <si>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</si>
  <si>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</si>
  <si>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</si>
  <si>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</si>
  <si>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</si>
  <si>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</si>
  <si>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</si>
  <si>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</si>
  <si>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</si>
  <si>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</si>
  <si>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</si>
  <si>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</si>
  <si>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</si>
  <si>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</si>
  <si>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</si>
  <si>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</si>
  <si>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</si>
  <si>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</si>
  <si>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</si>
  <si>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</si>
  <si>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</si>
  <si>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</si>
  <si>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</si>
  <si>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</si>
  <si>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</si>
  <si>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</si>
  <si>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</si>
  <si>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</si>
  <si>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</si>
  <si>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</si>
  <si>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</si>
  <si>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</si>
  <si>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</si>
  <si>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</si>
  <si>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</si>
  <si>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</si>
  <si>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</si>
  <si>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</si>
  <si>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</si>
  <si>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</si>
  <si>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</si>
  <si>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</si>
  <si>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</si>
  <si>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</si>
  <si>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</si>
  <si>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</si>
  <si>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</si>
  <si>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</si>
  <si>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</si>
  <si>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</si>
  <si>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</si>
  <si>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</si>
  <si>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</si>
  <si>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</si>
  <si>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</si>
  <si>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</si>
  <si>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</si>
  <si>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</si>
  <si>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</si>
  <si>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</si>
  <si>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</si>
  <si>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</si>
  <si>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</si>
  <si>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</si>
  <si>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</si>
  <si>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</si>
  <si>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</si>
  <si>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</si>
  <si>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</si>
  <si>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</si>
  <si>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</si>
  <si>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</si>
  <si>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</si>
  <si>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</si>
  <si>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</si>
  <si>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</si>
  <si>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</si>
  <si>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</si>
  <si>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</si>
  <si>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</si>
  <si>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</si>
  <si>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</si>
  <si>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</si>
  <si>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</si>
  <si>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</si>
  <si>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</si>
  <si>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</si>
  <si>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</si>
  <si>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</si>
  <si>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</si>
  <si>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</si>
  <si>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</si>
  <si>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</si>
  <si>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</si>
  <si>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</si>
  <si>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</si>
  <si>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</si>
  <si>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兵庫県洲本市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</si>
  <si>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</si>
  <si>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</si>
  <si>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</si>
  <si>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</si>
  <si>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</si>
  <si>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</si>
  <si>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</si>
  <si>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</si>
  <si>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</si>
  <si>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</si>
  <si>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</si>
  <si>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</si>
  <si>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</si>
  <si>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</si>
  <si>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</si>
  <si>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</si>
  <si>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</si>
  <si>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</si>
  <si>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</si>
  <si>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</si>
  <si>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</si>
  <si>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</si>
  <si>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</si>
  <si>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</si>
  <si>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</si>
  <si>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</si>
  <si>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</si>
  <si>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</si>
  <si>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</si>
  <si>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</si>
  <si>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</si>
  <si>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</si>
  <si>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</si>
  <si>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</si>
  <si>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</si>
  <si>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</si>
  <si>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</si>
  <si>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</si>
  <si>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</si>
  <si>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</si>
  <si>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</si>
  <si>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</si>
  <si>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</si>
  <si>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</si>
  <si>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</si>
  <si>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</si>
  <si>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</si>
  <si>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</si>
  <si>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</si>
  <si>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</si>
  <si>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</si>
  <si>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</si>
  <si>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</si>
  <si>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</si>
  <si>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</si>
  <si>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</si>
  <si>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</si>
  <si>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</si>
  <si>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</si>
  <si>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</si>
  <si>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</si>
  <si>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</si>
  <si>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</si>
  <si>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</si>
  <si>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</si>
  <si>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</si>
  <si>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</si>
  <si>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</si>
  <si>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</si>
  <si>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</si>
  <si>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</si>
  <si>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</si>
  <si>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</si>
  <si>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</si>
  <si>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</si>
  <si>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</si>
  <si>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</si>
  <si>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</si>
  <si>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</si>
  <si>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</si>
  <si>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</si>
  <si>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</si>
  <si>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</si>
  <si>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</si>
  <si>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</si>
  <si>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</si>
  <si>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</si>
  <si>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</si>
  <si>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</si>
  <si>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</si>
  <si>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</si>
  <si>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</si>
  <si>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</si>
  <si>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</si>
  <si>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</si>
  <si>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</si>
  <si>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</si>
  <si>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</si>
  <si>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</si>
  <si>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</si>
  <si>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</si>
  <si>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</si>
  <si>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</si>
  <si>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</si>
  <si>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</si>
  <si>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</si>
  <si>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</si>
  <si>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</si>
  <si>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</si>
  <si>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</si>
  <si>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</si>
  <si>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</si>
  <si>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</si>
  <si>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</si>
  <si>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</si>
  <si>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</si>
  <si>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</si>
  <si>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</si>
  <si>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</si>
  <si>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</si>
  <si>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</si>
  <si>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</si>
  <si>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</si>
  <si>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</si>
  <si>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</si>
  <si>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</si>
  <si>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</si>
  <si>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</si>
  <si>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</si>
  <si>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</si>
  <si>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</si>
  <si>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</si>
  <si>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</si>
  <si>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</si>
  <si>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</si>
  <si>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</si>
  <si>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</si>
  <si>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</si>
  <si>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</si>
  <si>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</si>
  <si>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</si>
  <si>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</si>
  <si>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</si>
  <si>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</si>
  <si>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</si>
  <si>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</si>
  <si>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</si>
  <si>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</si>
  <si>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</si>
  <si>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</si>
  <si>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兵庫県洲本市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</si>
  <si>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</si>
  <si>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</si>
  <si>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</si>
  <si>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</si>
  <si>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</si>
  <si>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</si>
  <si>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</si>
  <si>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</si>
  <si>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</si>
  <si>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</si>
  <si>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</si>
  <si>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</si>
  <si>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</si>
  <si>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</si>
  <si>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</si>
  <si>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</si>
  <si>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</si>
  <si>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</si>
  <si>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</si>
  <si>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</si>
  <si>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</si>
  <si>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</si>
  <si>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</si>
  <si>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</si>
  <si>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</si>
  <si>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</si>
  <si>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</si>
  <si>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</si>
  <si>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</si>
  <si>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</si>
  <si>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</si>
  <si>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</si>
  <si>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</si>
  <si>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</si>
  <si>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</si>
  <si>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</si>
  <si>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</si>
  <si>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</si>
  <si>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</si>
  <si>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介護サービス事業会計</t>
    <phoneticPr fontId="5"/>
  </si>
  <si>
    <t>駐車場事業会計</t>
    <phoneticPr fontId="5"/>
  </si>
  <si>
    <t>土地取得造成事業会計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</si>
  <si>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</si>
  <si>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</si>
  <si>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</si>
  <si>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</si>
  <si>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</si>
  <si>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</si>
  <si>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</si>
  <si>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</si>
  <si>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</si>
  <si>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</si>
  <si>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</si>
  <si>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</si>
  <si>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</si>
  <si>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</si>
  <si>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</si>
  <si>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</si>
  <si>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</si>
  <si>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</si>
  <si>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</si>
  <si>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</si>
  <si>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</si>
  <si>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</si>
  <si>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</si>
  <si>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</si>
  <si>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</si>
  <si>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</si>
  <si>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</si>
  <si>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</si>
  <si>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</si>
  <si>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</si>
  <si>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</si>
  <si>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</si>
  <si>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</si>
  <si>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</si>
  <si>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</si>
  <si>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</si>
  <si>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</si>
  <si>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</si>
  <si>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</si>
  <si>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</si>
  <si>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</si>
  <si>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</si>
  <si>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</si>
  <si>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</si>
  <si>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</si>
  <si>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</si>
  <si>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</si>
  <si>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</si>
  <si>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</si>
  <si>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</si>
  <si>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</si>
  <si>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</si>
  <si>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</si>
  <si>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</si>
  <si>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</si>
  <si>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</si>
  <si>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</si>
  <si>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</si>
  <si>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</si>
  <si>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</si>
  <si>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</si>
  <si>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</si>
  <si>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</si>
  <si>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</si>
  <si>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</si>
  <si>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</si>
  <si>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</si>
  <si>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</si>
  <si>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</si>
  <si>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</si>
  <si>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</si>
  <si>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</si>
  <si>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</si>
  <si>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</si>
  <si>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</si>
  <si>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</si>
  <si>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</si>
  <si>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</si>
  <si>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</si>
  <si>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</si>
  <si>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</si>
  <si>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</si>
  <si>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</si>
  <si>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</si>
  <si>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</si>
  <si>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</si>
  <si>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</si>
  <si>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</si>
  <si>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</si>
  <si>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</si>
  <si>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</si>
  <si>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</si>
  <si>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</si>
  <si>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</si>
  <si>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</si>
  <si>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</si>
  <si>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</si>
  <si>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</si>
  <si>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</si>
  <si>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</si>
  <si>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</si>
  <si>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</si>
  <si>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</si>
  <si>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</si>
  <si>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</si>
  <si>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</si>
  <si>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</si>
  <si>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</si>
  <si>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</si>
  <si>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</si>
  <si>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</si>
  <si>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</si>
  <si>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</si>
  <si>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</si>
  <si>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</si>
  <si>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</si>
  <si>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</si>
  <si>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</si>
  <si>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</si>
  <si>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</si>
  <si>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</si>
  <si>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</si>
  <si>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</si>
  <si>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</si>
  <si>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</si>
  <si>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</si>
  <si>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</si>
  <si>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</si>
  <si>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</si>
  <si>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</si>
  <si>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</si>
  <si>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</si>
  <si>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</si>
  <si>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</si>
  <si>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</si>
  <si>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0.96</t>
  </si>
  <si>
    <t>▲ 1.19</t>
  </si>
  <si>
    <t>土地取得造成事業会計</t>
  </si>
  <si>
    <t>一般会計</t>
  </si>
  <si>
    <t>介護保険特別会計</t>
  </si>
  <si>
    <t>介護サービス事業会計</t>
  </si>
  <si>
    <t>国民健康保険特別会計</t>
  </si>
  <si>
    <t>駐車場事業会計</t>
  </si>
  <si>
    <t>後期高齢者医療特別会計</t>
  </si>
  <si>
    <t>下水道事業会計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</si>
  <si>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</si>
  <si>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</si>
  <si>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</si>
  <si>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</si>
  <si>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</si>
  <si>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</si>
  <si>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</si>
  <si>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</si>
  <si>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</si>
  <si>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</si>
  <si>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</si>
  <si>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</si>
  <si>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</si>
  <si>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</si>
  <si>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</si>
  <si>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</si>
  <si>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</si>
  <si>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</si>
  <si>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</si>
  <si>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</si>
  <si>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</si>
  <si>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t>
    <phoneticPr fontId="2"/>
  </si>
  <si>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</si>
  <si>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</si>
  <si>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</si>
  <si>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</si>
  <si>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株式会社クリーンエネルギー五色</t>
    <rPh sb="0" eb="2">
      <t>カブシキ</t>
    </rPh>
    <rPh sb="2" eb="4">
      <t>カイシャ</t>
    </rPh>
    <rPh sb="13" eb="15">
      <t>ゴシキ</t>
    </rPh>
    <phoneticPr fontId="5"/>
  </si>
  <si>
    <t>ふるさと洲本もっともっと応援基金</t>
    <phoneticPr fontId="5"/>
  </si>
  <si>
    <t>洲本市地域振興基金</t>
    <phoneticPr fontId="2"/>
  </si>
  <si>
    <t>洲本市未来投資推進基金</t>
    <phoneticPr fontId="2"/>
  </si>
  <si>
    <t>洲本市過疎地域持続的発展基金</t>
    <phoneticPr fontId="2"/>
  </si>
  <si>
    <t>洲本市開発関連公共施設等整備基金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</si>
</sst>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FE0C-426F-828B-15FFBADDED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46955</c:v>
                </c:pt>
                <c:pt idx="1">
                  <c:v>68633</c:v>
                </c:pt>
                <c:pt idx="2">
                  <c:v>75829</c:v>
                </c:pt>
                <c:pt idx="3">
                  <c:v>76710</c:v>
                </c:pt>
                <c:pt idx="4">
                  <c:v>52108</c:v>
                </c:pt>
              </c:numCache>
            </c:numRef>
          </c:val>
          <c:smooth val="0"/>
          <c:extLst>
            <c:ext xmlns:c16="http://schemas.microsoft.com/office/drawing/2014/chart" uri="{C3380CC4-5D6E-409C-BE32-E72D297353CC}">
              <c16:uniqueId val="{00000001-FE0C-426F-828B-15FFBADDED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2.12</c:v>
                </c:pt>
                <c:pt idx="1">
                  <c:v>0.79</c:v>
                </c:pt>
                <c:pt idx="2">
                  <c:v>4.43</c:v>
                </c:pt>
                <c:pt idx="3">
                  <c:v>5.53</c:v>
                </c:pt>
                <c:pt idx="4">
                  <c:v>4.63</c:v>
                </c:pt>
              </c:numCache>
            </c:numRef>
          </c:val>
          <c:extLst>
            <c:ext xmlns:c16="http://schemas.microsoft.com/office/drawing/2014/chart" uri="{C3380CC4-5D6E-409C-BE32-E72D297353CC}">
              <c16:uniqueId val="{00000000-262F-4ED6-8232-C54A7323E6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19.95</c:v>
                </c:pt>
                <c:pt idx="1">
                  <c:v>19.93</c:v>
                </c:pt>
                <c:pt idx="2">
                  <c:v>19.87</c:v>
                </c:pt>
                <c:pt idx="3">
                  <c:v>22.53</c:v>
                </c:pt>
                <c:pt idx="4">
                  <c:v>25.49</c:v>
                </c:pt>
              </c:numCache>
            </c:numRef>
          </c:val>
          <c:extLst>
            <c:ext xmlns:c16="http://schemas.microsoft.com/office/drawing/2014/chart" uri="{C3380CC4-5D6E-409C-BE32-E72D297353CC}">
              <c16:uniqueId val="{00000001-262F-4ED6-8232-C54A7323E6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-1.19</c:v>
                </c:pt>
                <c:pt idx="2">
                  <c:v>6.93</c:v>
                </c:pt>
                <c:pt idx="3">
                  <c:v>3.39</c:v>
                </c:pt>
                <c:pt idx="4">
                  <c:v>1.97</c:v>
                </c:pt>
              </c:numCache>
            </c:numRef>
          </c:val>
          <c:smooth val="0"/>
          <c:extLst>
            <c:ext xmlns:c16="http://schemas.microsoft.com/office/drawing/2014/chart" uri="{C3380CC4-5D6E-409C-BE32-E72D297353CC}">
              <c16:uniqueId val="{00000002-262F-4ED6-8232-C54A7323E6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E26-4620-A4C8-ABCC57C21E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26-4620-A4C8-ABCC57C21EEA}"/>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c:v>
                </c:pt>
                <c:pt idx="2">
                  <c:v>#N/A</c:v>
                </c:pt>
                <c:pt idx="3">
                  <c:v>0.13</c:v>
                </c:pt>
                <c:pt idx="4">
                  <c:v>#N/A</c:v>
                </c:pt>
                <c:pt idx="5">
                  <c:v>0.71</c:v>
                </c:pt>
                <c:pt idx="6">
                  <c:v>#N/A</c:v>
                </c:pt>
                <c:pt idx="7">
                  <c:v>0.34</c:v>
                </c:pt>
                <c:pt idx="8">
                  <c:v>#N/A</c:v>
                </c:pt>
                <c:pt idx="9">
                  <c:v>0.11</c:v>
                </c:pt>
              </c:numCache>
            </c:numRef>
          </c:val>
          <c:extLst>
            <c:ext xmlns:c16="http://schemas.microsoft.com/office/drawing/2014/chart" uri="{C3380CC4-5D6E-409C-BE32-E72D297353CC}">
              <c16:uniqueId val="{00000002-CE26-4620-A4C8-ABCC57C21E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0.13</c:v>
                </c:pt>
                <c:pt idx="4">
                  <c:v>#N/A</c:v>
                </c:pt>
                <c:pt idx="5">
                  <c:v>0.14000000000000001</c:v>
                </c:pt>
                <c:pt idx="6">
                  <c:v>#N/A</c:v>
                </c:pt>
                <c:pt idx="7">
                  <c:v>0.32</c:v>
                </c:pt>
                <c:pt idx="8">
                  <c:v>#N/A</c:v>
                </c:pt>
                <c:pt idx="9">
                  <c:v>0.18</c:v>
                </c:pt>
              </c:numCache>
            </c:numRef>
          </c:val>
          <c:extLst>
            <c:ext xmlns:c16="http://schemas.microsoft.com/office/drawing/2014/chart" uri="{C3380CC4-5D6E-409C-BE32-E72D297353CC}">
              <c16:uniqueId val="{00000003-CE26-4620-A4C8-ABCC57C21EEA}"/>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0.22</c:v>
                </c:pt>
                <c:pt idx="4">
                  <c:v>#N/A</c:v>
                </c:pt>
                <c:pt idx="5">
                  <c:v>0.18</c:v>
                </c:pt>
                <c:pt idx="6">
                  <c:v>#N/A</c:v>
                </c:pt>
                <c:pt idx="7">
                  <c:v>0.19</c:v>
                </c:pt>
                <c:pt idx="8">
                  <c:v>#N/A</c:v>
                </c:pt>
                <c:pt idx="9">
                  <c:v>0.21</c:v>
                </c:pt>
              </c:numCache>
            </c:numRef>
          </c:val>
          <c:extLst>
            <c:ext xmlns:c16="http://schemas.microsoft.com/office/drawing/2014/chart" uri="{C3380CC4-5D6E-409C-BE32-E72D297353CC}">
              <c16:uniqueId val="{00000004-CE26-4620-A4C8-ABCC57C21E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0.36</c:v>
                </c:pt>
                <c:pt idx="4">
                  <c:v>#N/A</c:v>
                </c:pt>
                <c:pt idx="5">
                  <c:v>0.57999999999999996</c:v>
                </c:pt>
                <c:pt idx="6">
                  <c:v>#N/A</c:v>
                </c:pt>
                <c:pt idx="7">
                  <c:v>0.8</c:v>
                </c:pt>
                <c:pt idx="8">
                  <c:v>#N/A</c:v>
                </c:pt>
                <c:pt idx="9">
                  <c:v>0.47</c:v>
                </c:pt>
              </c:numCache>
            </c:numRef>
          </c:val>
          <c:extLst>
            <c:ext xmlns:c16="http://schemas.microsoft.com/office/drawing/2014/chart" uri="{C3380CC4-5D6E-409C-BE32-E72D297353CC}">
              <c16:uniqueId val="{00000005-CE26-4620-A4C8-ABCC57C21EEA}"/>
            </c:ext>
          </c:extLst>
        </c:ser>
        <c:ser>
          <c:idx val="6"/>
          <c:order val="6"/>
          <c:tx>
            <c:strRef>
              <c:f>データシート!$A$33</c:f>
              <c:strCache>
                <c:ptCount val="1"/>
                <c:pt idx="0">
                  <c:v>介護サービス事業会計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0.71</c:v>
                </c:pt>
                <c:pt idx="4">
                  <c:v>#N/A</c:v>
                </c:pt>
                <c:pt idx="5">
                  <c:v>0.61</c:v>
                </c:pt>
                <c:pt idx="6">
                  <c:v>#N/A</c:v>
                </c:pt>
                <c:pt idx="7">
                  <c:v>0.59</c:v>
                </c:pt>
                <c:pt idx="8">
                  <c:v>#N/A</c:v>
                </c:pt>
                <c:pt idx="9">
                  <c:v>0.59</c:v>
                </c:pt>
              </c:numCache>
            </c:numRef>
          </c:val>
          <c:extLst>
            <c:ext xmlns:c16="http://schemas.microsoft.com/office/drawing/2014/chart" uri="{C3380CC4-5D6E-409C-BE32-E72D297353CC}">
              <c16:uniqueId val="{00000006-CE26-4620-A4C8-ABCC57C21EE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0.3</c:v>
                </c:pt>
                <c:pt idx="4">
                  <c:v>#N/A</c:v>
                </c:pt>
                <c:pt idx="5">
                  <c:v>1.0900000000000001</c:v>
                </c:pt>
                <c:pt idx="6">
                  <c:v>#N/A</c:v>
                </c:pt>
                <c:pt idx="7">
                  <c:v>1.28</c:v>
                </c:pt>
                <c:pt idx="8">
                  <c:v>#N/A</c:v>
                </c:pt>
                <c:pt idx="9">
                  <c:v>1.22</c:v>
                </c:pt>
              </c:numCache>
            </c:numRef>
          </c:val>
          <c:extLst>
            <c:ext xmlns:c16="http://schemas.microsoft.com/office/drawing/2014/chart" uri="{C3380CC4-5D6E-409C-BE32-E72D297353CC}">
              <c16:uniqueId val="{00000007-CE26-4620-A4C8-ABCC57C21E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2.12</c:v>
                </c:pt>
                <c:pt idx="2">
                  <c:v>#N/A</c:v>
                </c:pt>
                <c:pt idx="3">
                  <c:v>0.79</c:v>
                </c:pt>
                <c:pt idx="4">
                  <c:v>#N/A</c:v>
                </c:pt>
                <c:pt idx="5">
                  <c:v>4.43</c:v>
                </c:pt>
                <c:pt idx="6">
                  <c:v>#N/A</c:v>
                </c:pt>
                <c:pt idx="7">
                  <c:v>5.53</c:v>
                </c:pt>
                <c:pt idx="8">
                  <c:v>#N/A</c:v>
                </c:pt>
                <c:pt idx="9">
                  <c:v>4.62</c:v>
                </c:pt>
              </c:numCache>
            </c:numRef>
          </c:val>
          <c:extLst>
            <c:ext xmlns:c16="http://schemas.microsoft.com/office/drawing/2014/chart" uri="{C3380CC4-5D6E-409C-BE32-E72D297353CC}">
              <c16:uniqueId val="{00000008-CE26-4620-A4C8-ABCC57C21EEA}"/>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6.28</c:v>
                </c:pt>
                <c:pt idx="2">
                  <c:v>#N/A</c:v>
                </c:pt>
                <c:pt idx="3">
                  <c:v>8.9700000000000006</c:v>
                </c:pt>
                <c:pt idx="4">
                  <c:v>#N/A</c:v>
                </c:pt>
                <c:pt idx="5">
                  <c:v>9.0500000000000007</c:v>
                </c:pt>
                <c:pt idx="6">
                  <c:v>#N/A</c:v>
                </c:pt>
                <c:pt idx="7">
                  <c:v>8.52</c:v>
                </c:pt>
                <c:pt idx="8">
                  <c:v>#N/A</c:v>
                </c:pt>
                <c:pt idx="9">
                  <c:v>7.24</c:v>
                </c:pt>
              </c:numCache>
            </c:numRef>
          </c:val>
          <c:extLst>
            <c:ext xmlns:c16="http://schemas.microsoft.com/office/drawing/2014/chart" uri="{C3380CC4-5D6E-409C-BE32-E72D297353CC}">
              <c16:uniqueId val="{00000009-CE26-4620-A4C8-ABCC57C21E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3059</c:v>
                </c:pt>
                <c:pt idx="5">
                  <c:v>2775</c:v>
                </c:pt>
                <c:pt idx="8">
                  <c:v>2914</c:v>
                </c:pt>
                <c:pt idx="11">
                  <c:v>2742</c:v>
                </c:pt>
                <c:pt idx="14">
                  <c:v>2680</c:v>
                </c:pt>
              </c:numCache>
            </c:numRef>
          </c:val>
          <c:extLst>
            <c:ext xmlns:c16="http://schemas.microsoft.com/office/drawing/2014/chart" uri="{C3380CC4-5D6E-409C-BE32-E72D297353CC}">
              <c16:uniqueId val="{00000000-4F2B-49E0-BEEB-88FBB8848F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4F2B-49E0-BEEB-88FBB8848F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12</c:v>
                </c:pt>
                <c:pt idx="6">
                  <c:v>12</c:v>
                </c:pt>
                <c:pt idx="9">
                  <c:v>12</c:v>
                </c:pt>
                <c:pt idx="12">
                  <c:v>11</c:v>
                </c:pt>
              </c:numCache>
            </c:numRef>
          </c:val>
          <c:extLst>
            <c:ext xmlns:c16="http://schemas.microsoft.com/office/drawing/2014/chart" uri="{C3380CC4-5D6E-409C-BE32-E72D297353CC}">
              <c16:uniqueId val="{00000002-4F2B-49E0-BEEB-88FBB8848F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223</c:v>
                </c:pt>
                <c:pt idx="3">
                  <c:v>266</c:v>
                </c:pt>
                <c:pt idx="6">
                  <c:v>196</c:v>
                </c:pt>
                <c:pt idx="9">
                  <c:v>178</c:v>
                </c:pt>
                <c:pt idx="12">
                  <c:v>165</c:v>
                </c:pt>
              </c:numCache>
            </c:numRef>
          </c:val>
          <c:extLst>
            <c:ext xmlns:c16="http://schemas.microsoft.com/office/drawing/2014/chart" uri="{C3380CC4-5D6E-409C-BE32-E72D297353CC}">
              <c16:uniqueId val="{00000003-4F2B-49E0-BEEB-88FBB8848F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611</c:v>
                </c:pt>
                <c:pt idx="3">
                  <c:v>569</c:v>
                </c:pt>
                <c:pt idx="6">
                  <c:v>545</c:v>
                </c:pt>
                <c:pt idx="9">
                  <c:v>537</c:v>
                </c:pt>
                <c:pt idx="12">
                  <c:v>571</c:v>
                </c:pt>
              </c:numCache>
            </c:numRef>
          </c:val>
          <c:extLst>
            <c:ext xmlns:c16="http://schemas.microsoft.com/office/drawing/2014/chart" uri="{C3380CC4-5D6E-409C-BE32-E72D297353CC}">
              <c16:uniqueId val="{00000004-4F2B-49E0-BEEB-88FBB8848F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2B-49E0-BEEB-88FBB8848F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2B-49E0-BEEB-88FBB8848F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3673</c:v>
                </c:pt>
                <c:pt idx="3">
                  <c:v>3477</c:v>
                </c:pt>
                <c:pt idx="6">
                  <c:v>3603</c:v>
                </c:pt>
                <c:pt idx="9">
                  <c:v>3363</c:v>
                </c:pt>
                <c:pt idx="12">
                  <c:v>3319</c:v>
                </c:pt>
              </c:numCache>
            </c:numRef>
          </c:val>
          <c:extLst>
            <c:ext xmlns:c16="http://schemas.microsoft.com/office/drawing/2014/chart" uri="{C3380CC4-5D6E-409C-BE32-E72D297353CC}">
              <c16:uniqueId val="{00000007-4F2B-49E0-BEEB-88FBB8848F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1460</c:v>
                </c:pt>
                <c:pt idx="2">
                  <c:v>#N/A</c:v>
                </c:pt>
                <c:pt idx="3">
                  <c:v>#N/A</c:v>
                </c:pt>
                <c:pt idx="4">
                  <c:v>1549</c:v>
                </c:pt>
                <c:pt idx="5">
                  <c:v>#N/A</c:v>
                </c:pt>
                <c:pt idx="6">
                  <c:v>#N/A</c:v>
                </c:pt>
                <c:pt idx="7">
                  <c:v>1442</c:v>
                </c:pt>
                <c:pt idx="8">
                  <c:v>#N/A</c:v>
                </c:pt>
                <c:pt idx="9">
                  <c:v>#N/A</c:v>
                </c:pt>
                <c:pt idx="10">
                  <c:v>1349</c:v>
                </c:pt>
                <c:pt idx="11">
                  <c:v>#N/A</c:v>
                </c:pt>
                <c:pt idx="12">
                  <c:v>#N/A</c:v>
                </c:pt>
                <c:pt idx="13">
                  <c:v>1388</c:v>
                </c:pt>
                <c:pt idx="14">
                  <c:v>#N/A</c:v>
                </c:pt>
              </c:numCache>
            </c:numRef>
          </c:val>
          <c:smooth val="0"/>
          <c:extLst>
            <c:ext xmlns:c16="http://schemas.microsoft.com/office/drawing/2014/chart" uri="{C3380CC4-5D6E-409C-BE32-E72D297353CC}">
              <c16:uniqueId val="{00000008-4F2B-49E0-BEEB-88FBB8848F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25678</c:v>
                </c:pt>
                <c:pt idx="5">
                  <c:v>25479</c:v>
                </c:pt>
                <c:pt idx="8">
                  <c:v>24758</c:v>
                </c:pt>
                <c:pt idx="11">
                  <c:v>24740</c:v>
                </c:pt>
                <c:pt idx="14">
                  <c:v>23786</c:v>
                </c:pt>
              </c:numCache>
            </c:numRef>
          </c:val>
          <c:extLst>
            <c:ext xmlns:c16="http://schemas.microsoft.com/office/drawing/2014/chart" uri="{C3380CC4-5D6E-409C-BE32-E72D297353CC}">
              <c16:uniqueId val="{00000000-287C-476B-932B-E0DD0C5F04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5626</c:v>
                </c:pt>
                <c:pt idx="5">
                  <c:v>5258</c:v>
                </c:pt>
                <c:pt idx="8">
                  <c:v>5157</c:v>
                </c:pt>
                <c:pt idx="11">
                  <c:v>4864</c:v>
                </c:pt>
                <c:pt idx="14">
                  <c:v>4751</c:v>
                </c:pt>
              </c:numCache>
            </c:numRef>
          </c:val>
          <c:extLst>
            <c:ext xmlns:c16="http://schemas.microsoft.com/office/drawing/2014/chart" uri="{C3380CC4-5D6E-409C-BE32-E72D297353CC}">
              <c16:uniqueId val="{00000001-287C-476B-932B-E0DD0C5F04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6046</c:v>
                </c:pt>
                <c:pt idx="5">
                  <c:v>7765</c:v>
                </c:pt>
                <c:pt idx="8">
                  <c:v>9370</c:v>
                </c:pt>
                <c:pt idx="11">
                  <c:v>7936</c:v>
                </c:pt>
                <c:pt idx="14">
                  <c:v>7523</c:v>
                </c:pt>
              </c:numCache>
            </c:numRef>
          </c:val>
          <c:extLst>
            <c:ext xmlns:c16="http://schemas.microsoft.com/office/drawing/2014/chart" uri="{C3380CC4-5D6E-409C-BE32-E72D297353CC}">
              <c16:uniqueId val="{00000002-287C-476B-932B-E0DD0C5F04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7C-476B-932B-E0DD0C5F04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7C-476B-932B-E0DD0C5F04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7C-476B-932B-E0DD0C5F04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2838</c:v>
                </c:pt>
                <c:pt idx="3">
                  <c:v>2817</c:v>
                </c:pt>
                <c:pt idx="6">
                  <c:v>2811</c:v>
                </c:pt>
                <c:pt idx="9">
                  <c:v>2812</c:v>
                </c:pt>
                <c:pt idx="12">
                  <c:v>2803</c:v>
                </c:pt>
              </c:numCache>
            </c:numRef>
          </c:val>
          <c:extLst>
            <c:ext xmlns:c16="http://schemas.microsoft.com/office/drawing/2014/chart" uri="{C3380CC4-5D6E-409C-BE32-E72D297353CC}">
              <c16:uniqueId val="{00000006-287C-476B-932B-E0DD0C5F04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2787</c:v>
                </c:pt>
                <c:pt idx="3">
                  <c:v>2466</c:v>
                </c:pt>
                <c:pt idx="6">
                  <c:v>1991</c:v>
                </c:pt>
                <c:pt idx="9">
                  <c:v>1622</c:v>
                </c:pt>
                <c:pt idx="12">
                  <c:v>1304</c:v>
                </c:pt>
              </c:numCache>
            </c:numRef>
          </c:val>
          <c:extLst>
            <c:ext xmlns:c16="http://schemas.microsoft.com/office/drawing/2014/chart" uri="{C3380CC4-5D6E-409C-BE32-E72D297353CC}">
              <c16:uniqueId val="{00000007-287C-476B-932B-E0DD0C5F04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10863</c:v>
                </c:pt>
                <c:pt idx="3">
                  <c:v>10265</c:v>
                </c:pt>
                <c:pt idx="6">
                  <c:v>10766</c:v>
                </c:pt>
                <c:pt idx="9">
                  <c:v>10189</c:v>
                </c:pt>
                <c:pt idx="12">
                  <c:v>10238</c:v>
                </c:pt>
              </c:numCache>
            </c:numRef>
          </c:val>
          <c:extLst>
            <c:ext xmlns:c16="http://schemas.microsoft.com/office/drawing/2014/chart" uri="{C3380CC4-5D6E-409C-BE32-E72D297353CC}">
              <c16:uniqueId val="{00000008-287C-476B-932B-E0DD0C5F04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c:v>
                </c:pt>
                <c:pt idx="3">
                  <c:v>39</c:v>
                </c:pt>
                <c:pt idx="6">
                  <c:v>27</c:v>
                </c:pt>
                <c:pt idx="9">
                  <c:v>15</c:v>
                </c:pt>
                <c:pt idx="12">
                  <c:v>3</c:v>
                </c:pt>
              </c:numCache>
            </c:numRef>
          </c:val>
          <c:extLst>
            <c:ext xmlns:c16="http://schemas.microsoft.com/office/drawing/2014/chart" uri="{C3380CC4-5D6E-409C-BE32-E72D297353CC}">
              <c16:uniqueId val="{00000009-287C-476B-932B-E0DD0C5F04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30629</c:v>
                </c:pt>
                <c:pt idx="3">
                  <c:v>29574</c:v>
                </c:pt>
                <c:pt idx="6">
                  <c:v>28694</c:v>
                </c:pt>
                <c:pt idx="9">
                  <c:v>27753</c:v>
                </c:pt>
                <c:pt idx="12">
                  <c:v>26172</c:v>
                </c:pt>
              </c:numCache>
            </c:numRef>
          </c:val>
          <c:extLst>
            <c:ext xmlns:c16="http://schemas.microsoft.com/office/drawing/2014/chart" uri="{C3380CC4-5D6E-409C-BE32-E72D297353CC}">
              <c16:uniqueId val="{0000000A-287C-476B-932B-E0DD0C5F04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9818</c:v>
                </c:pt>
                <c:pt idx="2">
                  <c:v>#N/A</c:v>
                </c:pt>
                <c:pt idx="3">
                  <c:v>#N/A</c:v>
                </c:pt>
                <c:pt idx="4">
                  <c:v>6659</c:v>
                </c:pt>
                <c:pt idx="5">
                  <c:v>#N/A</c:v>
                </c:pt>
                <c:pt idx="6">
                  <c:v>#N/A</c:v>
                </c:pt>
                <c:pt idx="7">
                  <c:v>5003</c:v>
                </c:pt>
                <c:pt idx="8">
                  <c:v>#N/A</c:v>
                </c:pt>
                <c:pt idx="9">
                  <c:v>#N/A</c:v>
                </c:pt>
                <c:pt idx="10">
                  <c:v>4852</c:v>
                </c:pt>
                <c:pt idx="11">
                  <c:v>#N/A</c:v>
                </c:pt>
                <c:pt idx="12">
                  <c:v>#N/A</c:v>
                </c:pt>
                <c:pt idx="13">
                  <c:v>4460</c:v>
                </c:pt>
                <c:pt idx="14">
                  <c:v>#N/A</c:v>
                </c:pt>
              </c:numCache>
            </c:numRef>
          </c:val>
          <c:smooth val="0"/>
          <c:extLst>
            <c:ext xmlns:c16="http://schemas.microsoft.com/office/drawing/2014/chart" uri="{C3380CC4-5D6E-409C-BE32-E72D297353CC}">
              <c16:uniqueId val="{0000000B-287C-476B-932B-E0DD0C5F04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2633</c:v>
                </c:pt>
                <c:pt idx="1">
                  <c:v>2941</c:v>
                </c:pt>
                <c:pt idx="2">
                  <c:v>3318</c:v>
                </c:pt>
              </c:numCache>
            </c:numRef>
          </c:val>
          <c:extLst>
            <c:ext xmlns:c16="http://schemas.microsoft.com/office/drawing/2014/chart" uri="{C3380CC4-5D6E-409C-BE32-E72D297353CC}">
              <c16:uniqueId val="{00000000-0F6E-473C-8072-6349D14507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92</c:v>
                </c:pt>
                <c:pt idx="1">
                  <c:v>92</c:v>
                </c:pt>
                <c:pt idx="2">
                  <c:v>209</c:v>
                </c:pt>
              </c:numCache>
            </c:numRef>
          </c:val>
          <c:extLst>
            <c:ext xmlns:c16="http://schemas.microsoft.com/office/drawing/2014/chart" uri="{C3380CC4-5D6E-409C-BE32-E72D297353CC}">
              <c16:uniqueId val="{00000001-0F6E-473C-8072-6349D14507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6247</c:v>
                </c:pt>
                <c:pt idx="1">
                  <c:v>4416</c:v>
                </c:pt>
                <c:pt idx="2">
                  <c:v>3499</c:v>
                </c:pt>
              </c:numCache>
            </c:numRef>
          </c:val>
          <c:extLst>
            <c:ext xmlns:c16="http://schemas.microsoft.com/office/drawing/2014/chart" uri="{C3380CC4-5D6E-409C-BE32-E72D297353CC}">
              <c16:uniqueId val="{00000002-0F6E-473C-8072-6349D14507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元利償還金は、市の合併当初に実施した大規模投資事業に係る市債の償還進捗と洲本市第２次行政改革実施方策に基づく市債発行額の抑制による市債残高の減に伴って減少している。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また、下水道事業会計の元利償還金に対する補助金が増加した一方で、水道及び消防関係の一部事務組合の元利償還金に対する負担金等は減少傾向にある。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今後数年の間にごみ処理施設や認定こども園等の大規模な施設整備を予定しており、元利償還金の増加が見込まれるため、交付税措置の有利な地方債の有効活用など、実質公債費比率の増加抑制を図っていく。</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一般会計等の地方債残高は、市の合併当初に実施した大規模投資事業に係る市債の償還進捗と洲本市第２次行政改革実施方策に基づく市債発行額の抑制により減少している。</a:t>
          </a:r>
        </a:p>
        <a:p>
          <a:r>
            <a:rPr kumimoji="1" lang="ja-JP" altLang="en-US" sz="1400">
              <a:latin typeface="ＭＳ ゴシック" pitchFamily="49" charset="-128"/>
              <a:ea typeface="ＭＳ ゴシック" pitchFamily="49" charset="-128"/>
            </a:rPr>
            <a:t>　また、水道関係の一部事務組合に対する負担見込額も減少傾向にあり、将来負担比率の改善が続いている。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数年の間に予定しているごみ処理施設や認定こども園等の大規模な施設整備による地方債残高の増加や、財政調整基金、ふるさと納税寄附金を財源とした基金等の残高減少が見込まれ、今後の将来負担比率の増加が予想されるため、交付税措置の有利な地方債の有効活用を図るなど、財政負担の軽減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百万円積み立てたものの、ふるさと納税寄附金を財源とするふるさと洲本もっともっと応援基金を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制度からの指定取り消しを受け、ふるさと洲本もっともっと応援基金の残高は今後更に減少する見込みであるが、事業見直し等の実施により取崩額を抑制し、基金全体として適正な残高の維持を図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：活気のある洲本づくりの推進、地域産業の振興及び魅力ある洲本の発信をしていく事業、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豊かな自然と風土を守り継承していく事業、洲本の未来を担う子どもたちの夢を実現していく事業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・洲本市地域振興基金　　　　　 　　：合併に伴う市民の連帯の強化及び地域振興に係る事業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：イベント開催に対する支援事業や町内会等の活動に対する支援事業など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：ふるさと納税制度からの指定取り消しにより寄附金収入がなかったことで積立額は大幅減となった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が、観光振興対策に関する事業などの財源として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：イベントの開催や町内会施設の改修等に対する支援事業の財源として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：ふるさと納税制度からの指定取り消しによって、基金の財源である寄附金収入がないため、積立ては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運用益のみとなることに対し、各事業の財源として取り崩す見込みがあり、基金残高は今後更に減少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していく。事業見直し等の実施による取崩額の抑制を図ることが必要である。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：積立ては基金運用益のみであることに対し、洲本市未来投資推進事業補助金の財源として取り崩す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見込みがあり、基金残高は今後更に減少していくため、充当事業の持続可能性などについて検討して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前年度の決算剰余金の２分の１及び基金運用益として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百万円を積み立て、取崩しは行わなかったことによる増。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洲本市第２次行政改革実施方策に基づき、標準財政規模の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％程度の残高を維持するよう、適正で安定した基金管理に努める。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令和５年度臨時財政対策債償還基金費算定額や基金運用益など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百万円を積み立て、取崩しは行わなかったことによる増。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短期的には、令和６年度臨時財政対策債償還基金費算定額等の積立てと、令和６年度から令和８年度までの臨時財政対策債償還費における控除額の取崩しを予定している。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中長期的には、将来における財政健全化のための繰上償還等を見据えた計画的な積立てを検討していく。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18</a:t>
          </a:r>
          <a:r>
            <a:rPr kumimoji="1" lang="ja-JP" altLang="en-US" sz="1150">
              <a:latin typeface="ＭＳ Ｐゴシック" panose="020B0600070205080204" pitchFamily="50" charset="-128"/>
              <a:ea typeface="ＭＳ Ｐゴシック" panose="020B0600070205080204" pitchFamily="50" charset="-128"/>
            </a:rPr>
            <a:t>年に旧洲本市と五色町とが合併し、その当初に発行した合併特例債の償還終了等により需要額は減少傾向にあるものの、臨時財政対策債振替額の減少等により基準財政需要額が増加している。それに対し、コロナ禍からの景気回復などによる市税等の増収のため基準財政収入額も増加しており、財政力指数は前年度と同水準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は、人口減少による市税収入の減や実施予定のある大規模建設事業に伴う公債費の増により、財政力指数の低下が見込まれるが、公共施設等総合管理計画及び個別施設計画に基づく公共施設の適正化や企業誘致等の取組による税収増加を図り、財政力指数の改善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27940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27940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148590</xdr:rowOff>
    </xdr:from>
    <xdr:to>
      <xdr:col>19</xdr:col>
      <xdr:colOff>184150</xdr:colOff>
      <xdr:row>41</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令和４年度と比較すると、普通交付税、臨時財政対策債等の経常一般財源が減少したことにより、経常収支比率は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の規模に対して公共施設数が多く、維持管理に係る人件費や物件費、施設整備のための市債に係る公債費などの経常経費が多額であるため、洲本市第２次行政改革実施方策に基づく公共施設の適正化などの取組により、同方策における目標数値である</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％以下の維持に向けて改善を図っていく。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139156</xdr:rowOff>
    </xdr:from>
    <xdr:to>
      <xdr:col>23</xdr:col>
      <xdr:colOff>133350</xdr:colOff>
      <xdr:row>61</xdr:row>
      <xdr:rowOff>29754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2615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147683</xdr:rowOff>
    </xdr:from>
    <xdr:to>
      <xdr:col>19</xdr:col>
      <xdr:colOff>133350</xdr:colOff>
      <xdr:row>60</xdr:row>
      <xdr:rowOff>139156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91783"/>
          <a:ext cx="8890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60</xdr:row>
      <xdr:rowOff>80554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9178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60</xdr:row>
      <xdr:rowOff>111578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75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150404</xdr:rowOff>
    </xdr:from>
    <xdr:to>
      <xdr:col>23</xdr:col>
      <xdr:colOff>184150</xdr:colOff>
      <xdr:row>61</xdr:row>
      <xdr:rowOff>80554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122481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88356</xdr:rowOff>
    </xdr:from>
    <xdr:to>
      <xdr:col>19</xdr:col>
      <xdr:colOff>184150</xdr:colOff>
      <xdr:row>61</xdr:row>
      <xdr:rowOff>18506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3283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96883</xdr:rowOff>
    </xdr:from>
    <xdr:to>
      <xdr:col>15</xdr:col>
      <xdr:colOff>133350</xdr:colOff>
      <xdr:row>59</xdr:row>
      <xdr:rowOff>27033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37210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116131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60778</xdr:rowOff>
    </xdr:from>
    <xdr:to>
      <xdr:col>7</xdr:col>
      <xdr:colOff>31750</xdr:colOff>
      <xdr:row>60</xdr:row>
      <xdr:rowOff>162378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制度からの指定取り消しに伴う物件費の減少により、令和５年度は類似団体平均を下回っているが、全国平均等と比較すると高い水準にあるため、洲本市第２次行政改革実施方策に基づく公共施設管理や職員数等の適正化に取り組むことで、人件費・物件費等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14305</xdr:rowOff>
    </xdr:from>
    <xdr:to>
      <xdr:col>23</xdr:col>
      <xdr:colOff>133350</xdr:colOff>
      <xdr:row>82</xdr:row>
      <xdr:rowOff>59697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73205"/>
          <a:ext cx="838200" cy="4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170532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7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59697</xdr:rowOff>
    </xdr:from>
    <xdr:to>
      <xdr:col>19</xdr:col>
      <xdr:colOff>133350</xdr:colOff>
      <xdr:row>83</xdr:row>
      <xdr:rowOff>27713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18597"/>
          <a:ext cx="889000" cy="13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77335</xdr:rowOff>
    </xdr:from>
    <xdr:to>
      <xdr:col>15</xdr:col>
      <xdr:colOff>82550</xdr:colOff>
      <xdr:row>83</xdr:row>
      <xdr:rowOff>27713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6235"/>
          <a:ext cx="889000" cy="12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159463</xdr:rowOff>
    </xdr:from>
    <xdr:to>
      <xdr:col>11</xdr:col>
      <xdr:colOff>31750</xdr:colOff>
      <xdr:row>82</xdr:row>
      <xdr:rowOff>77335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6913"/>
          <a:ext cx="889000" cy="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134955</xdr:rowOff>
    </xdr:from>
    <xdr:to>
      <xdr:col>23</xdr:col>
      <xdr:colOff>184150</xdr:colOff>
      <xdr:row>82</xdr:row>
      <xdr:rowOff>65105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2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56232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4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8897</xdr:rowOff>
    </xdr:from>
    <xdr:to>
      <xdr:col>19</xdr:col>
      <xdr:colOff>184150</xdr:colOff>
      <xdr:row>82</xdr:row>
      <xdr:rowOff>110497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95274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148363</xdr:rowOff>
    </xdr:from>
    <xdr:to>
      <xdr:col>15</xdr:col>
      <xdr:colOff>133350</xdr:colOff>
      <xdr:row>83</xdr:row>
      <xdr:rowOff>78513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63290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9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26535</xdr:rowOff>
    </xdr:from>
    <xdr:to>
      <xdr:col>11</xdr:col>
      <xdr:colOff>82550</xdr:colOff>
      <xdr:row>82</xdr:row>
      <xdr:rowOff>128135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112912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108663</xdr:rowOff>
    </xdr:from>
    <xdr:to>
      <xdr:col>7</xdr:col>
      <xdr:colOff>31750</xdr:colOff>
      <xdr:row>82</xdr:row>
      <xdr:rowOff>38813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48990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6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４級以上の職員に関する給料カットを行うなど、給与水準の適正化に取り組んでおり、ラスパイレス指数は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339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40216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205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年には</a:t>
          </a:r>
          <a:r>
            <a:rPr kumimoji="1" lang="en-US" altLang="ja-JP" sz="1300">
              <a:latin typeface="ＭＳ Ｐゴシック" panose="020B0600070205080204" pitchFamily="50" charset="-128"/>
              <a:ea typeface="ＭＳ Ｐゴシック" panose="020B0600070205080204" pitchFamily="50" charset="-128"/>
            </a:rPr>
            <a:t>392</a:t>
          </a:r>
          <a:r>
            <a:rPr kumimoji="1" lang="ja-JP" altLang="en-US" sz="1300">
              <a:latin typeface="ＭＳ Ｐゴシック" panose="020B0600070205080204" pitchFamily="50" charset="-128"/>
              <a:ea typeface="ＭＳ Ｐゴシック" panose="020B0600070205080204" pitchFamily="50" charset="-128"/>
            </a:rPr>
            <a:t>人であった職員数は、事務の統廃合・縮小や新規採用の抑制などにより、令和５年４月１日現在で</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人まで削減し、類似団体平均を下回っている。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今後も引き続き、洲本市定員適正化計画に基づく適正な職員数の確保、適切な職員配置及び年齢構成の管理に努めていく。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9313</xdr:rowOff>
    </xdr:from>
    <xdr:to>
      <xdr:col>81</xdr:col>
      <xdr:colOff>44450</xdr:colOff>
      <xdr:row>60</xdr:row>
      <xdr:rowOff>21379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96313"/>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9313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8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164677</xdr:rowOff>
    </xdr:from>
    <xdr:to>
      <xdr:col>72</xdr:col>
      <xdr:colOff>203200</xdr:colOff>
      <xdr:row>60</xdr:row>
      <xdr:rowOff>1270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802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154220</xdr:rowOff>
    </xdr:from>
    <xdr:to>
      <xdr:col>68</xdr:col>
      <xdr:colOff>152400</xdr:colOff>
      <xdr:row>59</xdr:row>
      <xdr:rowOff>164677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69770"/>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142029</xdr:rowOff>
    </xdr:from>
    <xdr:to>
      <xdr:col>81</xdr:col>
      <xdr:colOff>95250</xdr:colOff>
      <xdr:row>60</xdr:row>
      <xdr:rowOff>72179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158556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0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113877</xdr:rowOff>
    </xdr:from>
    <xdr:to>
      <xdr:col>68</xdr:col>
      <xdr:colOff>203200</xdr:colOff>
      <xdr:row>60</xdr:row>
      <xdr:rowOff>44027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54204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103420</xdr:rowOff>
    </xdr:from>
    <xdr:to>
      <xdr:col>64</xdr:col>
      <xdr:colOff>152400</xdr:colOff>
      <xdr:row>60</xdr:row>
      <xdr:rowOff>33570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43747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8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市債残高の減少等による元利償還金の減少に伴い、実質公債費比率は改善傾向にあるものの、依然として高い水準にある。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の間には、ごみ処理施設や認定こども園等の大規模な施設整備を予定しており、公債費の増加が見込まれるが、交付税措置の有利な地方債の有効活用や既存施設の適正化による市債発行の更なる抑制等により、洲本市第２次行政改革実施方策における目標数値である</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％以下の継続を図っていく。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37</xdr:row>
      <xdr:rowOff>106468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3805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106468</xdr:rowOff>
    </xdr:from>
    <xdr:to>
      <xdr:col>77</xdr:col>
      <xdr:colOff>44450</xdr:colOff>
      <xdr:row>37</xdr:row>
      <xdr:rowOff>118533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501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124566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6218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124566</xdr:rowOff>
    </xdr:from>
    <xdr:to>
      <xdr:col>68</xdr:col>
      <xdr:colOff>152400</xdr:colOff>
      <xdr:row>37</xdr:row>
      <xdr:rowOff>134620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6821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15680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55668</xdr:rowOff>
    </xdr:from>
    <xdr:to>
      <xdr:col>77</xdr:col>
      <xdr:colOff>95250</xdr:colOff>
      <xdr:row>37</xdr:row>
      <xdr:rowOff>157268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142046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8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154110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73766</xdr:rowOff>
    </xdr:from>
    <xdr:to>
      <xdr:col>68</xdr:col>
      <xdr:colOff>203200</xdr:colOff>
      <xdr:row>38</xdr:row>
      <xdr:rowOff>3916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160143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83820</xdr:rowOff>
    </xdr:from>
    <xdr:to>
      <xdr:col>64</xdr:col>
      <xdr:colOff>152400</xdr:colOff>
      <xdr:row>38</xdr:row>
      <xdr:rowOff>13970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170197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合併当初に実施した大規模投資事業に係る市債の償還進捗と洲本市第２次行政改革実施方策に基づく市債発行額の抑制による市債残高の減少に伴い、将来負担比率は改善傾向にあるものの、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の間には、ごみ処理施設や認定こども園等の大規模な施設整備を予定しており、一時的な将来負担の増加が見込まれるが、交付税措置の有利な地方債の有効活用や既存施設の適正化による市債発行の更なる抑制等を図り、財政負担の軽減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131106</xdr:rowOff>
    </xdr:from>
    <xdr:to>
      <xdr:col>81</xdr:col>
      <xdr:colOff>44450</xdr:colOff>
      <xdr:row>15</xdr:row>
      <xdr:rowOff>161671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0285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161671</xdr:rowOff>
    </xdr:from>
    <xdr:to>
      <xdr:col>77</xdr:col>
      <xdr:colOff>44450</xdr:colOff>
      <xdr:row>15</xdr:row>
      <xdr:rowOff>165693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334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165693</xdr:rowOff>
    </xdr:from>
    <xdr:to>
      <xdr:col>72</xdr:col>
      <xdr:colOff>203200</xdr:colOff>
      <xdr:row>16</xdr:row>
      <xdr:rowOff>132588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37443"/>
          <a:ext cx="889000" cy="1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132588</xdr:rowOff>
    </xdr:from>
    <xdr:to>
      <xdr:col>68</xdr:col>
      <xdr:colOff>152400</xdr:colOff>
      <xdr:row>18</xdr:row>
      <xdr:rowOff>55922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75788"/>
          <a:ext cx="889000" cy="26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80306</xdr:rowOff>
    </xdr:from>
    <xdr:to>
      <xdr:col>81</xdr:col>
      <xdr:colOff>95250</xdr:colOff>
      <xdr:row>16</xdr:row>
      <xdr:rowOff>10456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52383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110871</xdr:rowOff>
    </xdr:from>
    <xdr:to>
      <xdr:col>77</xdr:col>
      <xdr:colOff>95250</xdr:colOff>
      <xdr:row>16</xdr:row>
      <xdr:rowOff>41021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25798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6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114893</xdr:rowOff>
    </xdr:from>
    <xdr:to>
      <xdr:col>73</xdr:col>
      <xdr:colOff>44450</xdr:colOff>
      <xdr:row>16</xdr:row>
      <xdr:rowOff>45043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29820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7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81788</xdr:rowOff>
    </xdr:from>
    <xdr:to>
      <xdr:col>68</xdr:col>
      <xdr:colOff>203200</xdr:colOff>
      <xdr:row>17</xdr:row>
      <xdr:rowOff>11938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168165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5122</xdr:rowOff>
    </xdr:from>
    <xdr:to>
      <xdr:col>64</xdr:col>
      <xdr:colOff>152400</xdr:colOff>
      <xdr:row>18</xdr:row>
      <xdr:rowOff>106722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91499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7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普通交付税、臨時財政対策債等の経常一般財源が減少したことや会計年度任用職員に係る報酬等が増加したことなどにより、令和４年度と比較すると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今後も、人事院勧告に準じた給与改定等による人件費の増加が見込まれるため、洲本市第２次行政改革実施方策や洲本市定員適正化計画に基づいて給与水準の適正化に努めていく。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令和４年度と比較すると、固定資産評価関係の委託料が減少したことなどにより、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今後は、賃上げや物価高騰の影響などにより各種経常経費の増加が見込まれるため、公共施設等総合管理計画及び個別施設計画に基づく公共施設の適正化による施設の維持管理経費の削減を図っていく。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2918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291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8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令和４年度と比較すると、生活保護の医療扶助や認定こども園に係る施設型給付の減少等により、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今後も、生活保護の適正実施や子ども・子育て関係の施策の充実により、扶助費の更なる適正化に努めていく。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その他の大部分は、特別会計への繰出金が占めており、後期高齢者医療事業や介護保険事業に係る繰出金が増加したことなどにより、令和４年度と比較すると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後期高齢者医療や介護保険の給付等については、今後も増加していくことが予想され、それらに係る各特別会計の財政運営の更なる健全化に取り組んでいく必要がある。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5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154215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普通交付税、臨時財政対策債等の経常一般財源が減少したことや一部事務組合に対する負担金が増加したことなどにより、令和４年度と比較すると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今後は、洲本市第２次行政改革実施方策に基づく補助金等の見直しや洲本市下水道事業経営戦略に基づく経営健全化による下水道事業会計への補助金の削減などに取り組み、補助費等の適正化に努めていく。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2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市の合併当初に実施した大規模投資事業に係る市債の償還進捗と洲本市第２次行政改革実施方策に基づく市債発行額の抑制による市債残高の減少に伴い、公債費は減少傾向にある。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ごみ処理施設や認定こども園等の大規模な施設整備を予定していることから、交付税措置の有利な地方債の有効活用や既存施設の適正化による市債発行の更なる抑制等により、公債費負担の軽減を図っ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552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86995</xdr:rowOff>
    </xdr:from>
    <xdr:to>
      <xdr:col>19</xdr:col>
      <xdr:colOff>187325</xdr:colOff>
      <xdr:row>75</xdr:row>
      <xdr:rowOff>98425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5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86995</xdr:rowOff>
    </xdr:from>
    <xdr:to>
      <xdr:col>15</xdr:col>
      <xdr:colOff>98425</xdr:colOff>
      <xdr:row>75</xdr:row>
      <xdr:rowOff>125095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5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125095</xdr:rowOff>
    </xdr:from>
    <xdr:to>
      <xdr:col>11</xdr:col>
      <xdr:colOff>9525</xdr:colOff>
      <xdr:row>75</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838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17797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36195</xdr:rowOff>
    </xdr:from>
    <xdr:to>
      <xdr:col>15</xdr:col>
      <xdr:colOff>149225</xdr:colOff>
      <xdr:row>75</xdr:row>
      <xdr:rowOff>137795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122572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74295</xdr:rowOff>
    </xdr:from>
    <xdr:to>
      <xdr:col>11</xdr:col>
      <xdr:colOff>60325</xdr:colOff>
      <xdr:row>76</xdr:row>
      <xdr:rowOff>4445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160672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公債費は依然として高い数値となっているものの、公債費以外については類似団体平均より低い水準で推移している。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しかしながら、人件費の増などに伴って増加傾向にあるため、洲本市第２次行政改革実施方策や洲本市定員適正化計画に基づく給与水準の適正化等を図り、持続可能な財政運営に努めていく。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794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76</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6342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75</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6342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19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86244</xdr:rowOff>
    </xdr:from>
    <xdr:to>
      <xdr:col>29</xdr:col>
      <xdr:colOff>127000</xdr:colOff>
      <xdr:row>17</xdr:row>
      <xdr:rowOff>110301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48519"/>
          <a:ext cx="6477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86244</xdr:rowOff>
    </xdr:from>
    <xdr:to>
      <xdr:col>26</xdr:col>
      <xdr:colOff>50800</xdr:colOff>
      <xdr:row>17</xdr:row>
      <xdr:rowOff>151286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8519"/>
          <a:ext cx="698500" cy="6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151286</xdr:rowOff>
    </xdr:from>
    <xdr:to>
      <xdr:col>22</xdr:col>
      <xdr:colOff>114300</xdr:colOff>
      <xdr:row>18</xdr:row>
      <xdr:rowOff>54458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3561"/>
          <a:ext cx="698500" cy="74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41645</xdr:rowOff>
    </xdr:from>
    <xdr:to>
      <xdr:col>18</xdr:col>
      <xdr:colOff>177800</xdr:colOff>
      <xdr:row>18</xdr:row>
      <xdr:rowOff>54458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75370"/>
          <a:ext cx="698500" cy="1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59501</xdr:rowOff>
    </xdr:from>
    <xdr:to>
      <xdr:col>29</xdr:col>
      <xdr:colOff>177800</xdr:colOff>
      <xdr:row>17</xdr:row>
      <xdr:rowOff>161101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31578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35444</xdr:rowOff>
    </xdr:from>
    <xdr:to>
      <xdr:col>26</xdr:col>
      <xdr:colOff>101600</xdr:colOff>
      <xdr:row>17</xdr:row>
      <xdr:rowOff>137044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121821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8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100486</xdr:rowOff>
    </xdr:from>
    <xdr:to>
      <xdr:col>22</xdr:col>
      <xdr:colOff>165100</xdr:colOff>
      <xdr:row>18</xdr:row>
      <xdr:rowOff>30636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2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3658</xdr:rowOff>
    </xdr:from>
    <xdr:to>
      <xdr:col>19</xdr:col>
      <xdr:colOff>38100</xdr:colOff>
      <xdr:row>18</xdr:row>
      <xdr:rowOff>105258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7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90035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162295</xdr:rowOff>
    </xdr:from>
    <xdr:to>
      <xdr:col>15</xdr:col>
      <xdr:colOff>101600</xdr:colOff>
      <xdr:row>18</xdr:row>
      <xdr:rowOff>92445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77222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33522</xdr:rowOff>
    </xdr:from>
    <xdr:to>
      <xdr:col>29</xdr:col>
      <xdr:colOff>127000</xdr:colOff>
      <xdr:row>38</xdr:row>
      <xdr:rowOff>38006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01122"/>
          <a:ext cx="647700" cy="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18299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5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31987</xdr:rowOff>
    </xdr:from>
    <xdr:to>
      <xdr:col>26</xdr:col>
      <xdr:colOff>50800</xdr:colOff>
      <xdr:row>38</xdr:row>
      <xdr:rowOff>38006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99587"/>
          <a:ext cx="698500" cy="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25129</xdr:rowOff>
    </xdr:from>
    <xdr:to>
      <xdr:col>22</xdr:col>
      <xdr:colOff>114300</xdr:colOff>
      <xdr:row>38</xdr:row>
      <xdr:rowOff>31987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92729"/>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25129</xdr:rowOff>
    </xdr:from>
    <xdr:to>
      <xdr:col>18</xdr:col>
      <xdr:colOff>177800</xdr:colOff>
      <xdr:row>38</xdr:row>
      <xdr:rowOff>33241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92729"/>
          <a:ext cx="698500" cy="8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325622</xdr:rowOff>
    </xdr:from>
    <xdr:to>
      <xdr:col>29</xdr:col>
      <xdr:colOff>177800</xdr:colOff>
      <xdr:row>38</xdr:row>
      <xdr:rowOff>84322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170699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330106</xdr:rowOff>
    </xdr:from>
    <xdr:to>
      <xdr:col>26</xdr:col>
      <xdr:colOff>101600</xdr:colOff>
      <xdr:row>38</xdr:row>
      <xdr:rowOff>88806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98983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324087</xdr:rowOff>
    </xdr:from>
    <xdr:to>
      <xdr:col>22</xdr:col>
      <xdr:colOff>165100</xdr:colOff>
      <xdr:row>38</xdr:row>
      <xdr:rowOff>82787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92964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317229</xdr:rowOff>
    </xdr:from>
    <xdr:to>
      <xdr:col>19</xdr:col>
      <xdr:colOff>38100</xdr:colOff>
      <xdr:row>38</xdr:row>
      <xdr:rowOff>75929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4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86106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1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325341</xdr:rowOff>
    </xdr:from>
    <xdr:to>
      <xdr:col>15</xdr:col>
      <xdr:colOff>101600</xdr:colOff>
      <xdr:row>38</xdr:row>
      <xdr:rowOff>84041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0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94218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56653</xdr:rowOff>
    </xdr:from>
    <xdr:to>
      <xdr:col>24</xdr:col>
      <xdr:colOff>63500</xdr:colOff>
      <xdr:row>37</xdr:row>
      <xdr:rowOff>74560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0303"/>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74560</xdr:rowOff>
    </xdr:from>
    <xdr:to>
      <xdr:col>19</xdr:col>
      <xdr:colOff>177800</xdr:colOff>
      <xdr:row>37</xdr:row>
      <xdr:rowOff>83453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8210"/>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83453</xdr:rowOff>
    </xdr:from>
    <xdr:to>
      <xdr:col>15</xdr:col>
      <xdr:colOff>50800</xdr:colOff>
      <xdr:row>37</xdr:row>
      <xdr:rowOff>102558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7103"/>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102558</xdr:rowOff>
    </xdr:from>
    <xdr:to>
      <xdr:col>10</xdr:col>
      <xdr:colOff>114300</xdr:colOff>
      <xdr:row>38</xdr:row>
      <xdr:rowOff>8092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6208"/>
          <a:ext cx="889000" cy="7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5853</xdr:rowOff>
    </xdr:from>
    <xdr:to>
      <xdr:col>24</xdr:col>
      <xdr:colOff>114300</xdr:colOff>
      <xdr:row>37</xdr:row>
      <xdr:rowOff>107453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155730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23760</xdr:rowOff>
    </xdr:from>
    <xdr:to>
      <xdr:col>20</xdr:col>
      <xdr:colOff>38100</xdr:colOff>
      <xdr:row>37</xdr:row>
      <xdr:rowOff>125360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116487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32653</xdr:rowOff>
    </xdr:from>
    <xdr:to>
      <xdr:col>15</xdr:col>
      <xdr:colOff>101600</xdr:colOff>
      <xdr:row>37</xdr:row>
      <xdr:rowOff>134253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125381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51758</xdr:rowOff>
    </xdr:from>
    <xdr:to>
      <xdr:col>10</xdr:col>
      <xdr:colOff>165100</xdr:colOff>
      <xdr:row>37</xdr:row>
      <xdr:rowOff>153358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144485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128742</xdr:rowOff>
    </xdr:from>
    <xdr:to>
      <xdr:col>6</xdr:col>
      <xdr:colOff>38100</xdr:colOff>
      <xdr:row>38</xdr:row>
      <xdr:rowOff>58892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50019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142687</xdr:rowOff>
    </xdr:from>
    <xdr:to>
      <xdr:col>24</xdr:col>
      <xdr:colOff>63500</xdr:colOff>
      <xdr:row>58</xdr:row>
      <xdr:rowOff>26215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15337"/>
          <a:ext cx="8382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159272</xdr:rowOff>
    </xdr:from>
    <xdr:to>
      <xdr:col>19</xdr:col>
      <xdr:colOff>177800</xdr:colOff>
      <xdr:row>57</xdr:row>
      <xdr:rowOff>142687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60472"/>
          <a:ext cx="889000" cy="1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159272</xdr:rowOff>
    </xdr:from>
    <xdr:to>
      <xdr:col>15</xdr:col>
      <xdr:colOff>50800</xdr:colOff>
      <xdr:row>57</xdr:row>
      <xdr:rowOff>118032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60472"/>
          <a:ext cx="889000" cy="1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118032</xdr:rowOff>
    </xdr:from>
    <xdr:to>
      <xdr:col>10</xdr:col>
      <xdr:colOff>114300</xdr:colOff>
      <xdr:row>58</xdr:row>
      <xdr:rowOff>31557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90682"/>
          <a:ext cx="889000" cy="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146865</xdr:rowOff>
    </xdr:from>
    <xdr:to>
      <xdr:col>24</xdr:col>
      <xdr:colOff>114300</xdr:colOff>
      <xdr:row>58</xdr:row>
      <xdr:rowOff>77015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91887</xdr:rowOff>
    </xdr:from>
    <xdr:to>
      <xdr:col>20</xdr:col>
      <xdr:colOff>38100</xdr:colOff>
      <xdr:row>58</xdr:row>
      <xdr:rowOff>22037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38564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3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108472</xdr:rowOff>
    </xdr:from>
    <xdr:to>
      <xdr:col>15</xdr:col>
      <xdr:colOff>101600</xdr:colOff>
      <xdr:row>57</xdr:row>
      <xdr:rowOff>38622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55149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8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67232</xdr:rowOff>
    </xdr:from>
    <xdr:to>
      <xdr:col>10</xdr:col>
      <xdr:colOff>165100</xdr:colOff>
      <xdr:row>57</xdr:row>
      <xdr:rowOff>168832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13909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1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152207</xdr:rowOff>
    </xdr:from>
    <xdr:to>
      <xdr:col>6</xdr:col>
      <xdr:colOff>38100</xdr:colOff>
      <xdr:row>58</xdr:row>
      <xdr:rowOff>82357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98884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20465</xdr:rowOff>
    </xdr:from>
    <xdr:to>
      <xdr:col>24</xdr:col>
      <xdr:colOff>63500</xdr:colOff>
      <xdr:row>79</xdr:row>
      <xdr:rowOff>23324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65015"/>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23324</xdr:rowOff>
    </xdr:from>
    <xdr:to>
      <xdr:col>19</xdr:col>
      <xdr:colOff>177800</xdr:colOff>
      <xdr:row>79</xdr:row>
      <xdr:rowOff>26391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7874"/>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24124</xdr:rowOff>
    </xdr:from>
    <xdr:to>
      <xdr:col>15</xdr:col>
      <xdr:colOff>50800</xdr:colOff>
      <xdr:row>79</xdr:row>
      <xdr:rowOff>26391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8674"/>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24124</xdr:rowOff>
    </xdr:from>
    <xdr:to>
      <xdr:col>10</xdr:col>
      <xdr:colOff>114300</xdr:colOff>
      <xdr:row>79</xdr:row>
      <xdr:rowOff>29287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8674"/>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141115</xdr:rowOff>
    </xdr:from>
    <xdr:to>
      <xdr:col>24</xdr:col>
      <xdr:colOff>114300</xdr:colOff>
      <xdr:row>79</xdr:row>
      <xdr:rowOff>71265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56042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143974</xdr:rowOff>
    </xdr:from>
    <xdr:to>
      <xdr:col>20</xdr:col>
      <xdr:colOff>38100</xdr:colOff>
      <xdr:row>79</xdr:row>
      <xdr:rowOff>74124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65251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147041</xdr:rowOff>
    </xdr:from>
    <xdr:to>
      <xdr:col>15</xdr:col>
      <xdr:colOff>101600</xdr:colOff>
      <xdr:row>79</xdr:row>
      <xdr:rowOff>77191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68318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144774</xdr:rowOff>
    </xdr:from>
    <xdr:to>
      <xdr:col>10</xdr:col>
      <xdr:colOff>165100</xdr:colOff>
      <xdr:row>79</xdr:row>
      <xdr:rowOff>74924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66051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149937</xdr:rowOff>
    </xdr:from>
    <xdr:to>
      <xdr:col>6</xdr:col>
      <xdr:colOff>38100</xdr:colOff>
      <xdr:row>79</xdr:row>
      <xdr:rowOff>80087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71214</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1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113418</xdr:rowOff>
    </xdr:from>
    <xdr:to>
      <xdr:col>24</xdr:col>
      <xdr:colOff>63500</xdr:colOff>
      <xdr:row>96</xdr:row>
      <xdr:rowOff>124628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72618"/>
          <a:ext cx="8382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68979</xdr:rowOff>
    </xdr:from>
    <xdr:to>
      <xdr:col>19</xdr:col>
      <xdr:colOff>177800</xdr:colOff>
      <xdr:row>96</xdr:row>
      <xdr:rowOff>113418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8179"/>
          <a:ext cx="889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68979</xdr:rowOff>
    </xdr:from>
    <xdr:to>
      <xdr:col>15</xdr:col>
      <xdr:colOff>50800</xdr:colOff>
      <xdr:row>97</xdr:row>
      <xdr:rowOff>103391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8179"/>
          <a:ext cx="889000" cy="2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103391</xdr:rowOff>
    </xdr:from>
    <xdr:to>
      <xdr:col>10</xdr:col>
      <xdr:colOff>114300</xdr:colOff>
      <xdr:row>97</xdr:row>
      <xdr:rowOff>134938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34041"/>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73828</xdr:rowOff>
    </xdr:from>
    <xdr:to>
      <xdr:col>24</xdr:col>
      <xdr:colOff>114300</xdr:colOff>
      <xdr:row>97</xdr:row>
      <xdr:rowOff>3978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52255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1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62618</xdr:rowOff>
    </xdr:from>
    <xdr:to>
      <xdr:col>20</xdr:col>
      <xdr:colOff>38100</xdr:colOff>
      <xdr:row>96</xdr:row>
      <xdr:rowOff>164218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155345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1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18179</xdr:rowOff>
    </xdr:from>
    <xdr:to>
      <xdr:col>15</xdr:col>
      <xdr:colOff>101600</xdr:colOff>
      <xdr:row>96</xdr:row>
      <xdr:rowOff>119779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110906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7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52591</xdr:rowOff>
    </xdr:from>
    <xdr:to>
      <xdr:col>10</xdr:col>
      <xdr:colOff>165100</xdr:colOff>
      <xdr:row>97</xdr:row>
      <xdr:rowOff>154191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145318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84138</xdr:rowOff>
    </xdr:from>
    <xdr:to>
      <xdr:col>6</xdr:col>
      <xdr:colOff>38100</xdr:colOff>
      <xdr:row>98</xdr:row>
      <xdr:rowOff>14288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5415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89317</xdr:rowOff>
    </xdr:from>
    <xdr:to>
      <xdr:col>55</xdr:col>
      <xdr:colOff>0</xdr:colOff>
      <xdr:row>37</xdr:row>
      <xdr:rowOff>92018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32967"/>
          <a:ext cx="8382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47113</xdr:rowOff>
    </xdr:from>
    <xdr:to>
      <xdr:col>50</xdr:col>
      <xdr:colOff>114300</xdr:colOff>
      <xdr:row>37</xdr:row>
      <xdr:rowOff>89317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90763"/>
          <a:ext cx="889000" cy="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8419</xdr:rowOff>
    </xdr:from>
    <xdr:to>
      <xdr:col>45</xdr:col>
      <xdr:colOff>177800</xdr:colOff>
      <xdr:row>37</xdr:row>
      <xdr:rowOff>47113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09169"/>
          <a:ext cx="889000" cy="38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8419</xdr:rowOff>
    </xdr:from>
    <xdr:to>
      <xdr:col>41</xdr:col>
      <xdr:colOff>50800</xdr:colOff>
      <xdr:row>37</xdr:row>
      <xdr:rowOff>111639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09169"/>
          <a:ext cx="889000" cy="4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41218</xdr:rowOff>
    </xdr:from>
    <xdr:to>
      <xdr:col>55</xdr:col>
      <xdr:colOff>50800</xdr:colOff>
      <xdr:row>37</xdr:row>
      <xdr:rowOff>142818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19645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38517</xdr:rowOff>
    </xdr:from>
    <xdr:to>
      <xdr:col>50</xdr:col>
      <xdr:colOff>165100</xdr:colOff>
      <xdr:row>37</xdr:row>
      <xdr:rowOff>140117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131243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7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167763</xdr:rowOff>
    </xdr:from>
    <xdr:to>
      <xdr:col>46</xdr:col>
      <xdr:colOff>38100</xdr:colOff>
      <xdr:row>37</xdr:row>
      <xdr:rowOff>97913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89040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129069</xdr:rowOff>
    </xdr:from>
    <xdr:to>
      <xdr:col>41</xdr:col>
      <xdr:colOff>101600</xdr:colOff>
      <xdr:row>35</xdr:row>
      <xdr:rowOff>59219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5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50346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60839</xdr:rowOff>
    </xdr:from>
    <xdr:to>
      <xdr:col>36</xdr:col>
      <xdr:colOff>165100</xdr:colOff>
      <xdr:row>37</xdr:row>
      <xdr:rowOff>162440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4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153567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135791</xdr:rowOff>
    </xdr:from>
    <xdr:to>
      <xdr:col>55</xdr:col>
      <xdr:colOff>0</xdr:colOff>
      <xdr:row>58</xdr:row>
      <xdr:rowOff>20581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08441"/>
          <a:ext cx="838200" cy="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135791</xdr:rowOff>
    </xdr:from>
    <xdr:to>
      <xdr:col>50</xdr:col>
      <xdr:colOff>114300</xdr:colOff>
      <xdr:row>57</xdr:row>
      <xdr:rowOff>137805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08441"/>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137805</xdr:rowOff>
    </xdr:from>
    <xdr:to>
      <xdr:col>45</xdr:col>
      <xdr:colOff>177800</xdr:colOff>
      <xdr:row>57</xdr:row>
      <xdr:rowOff>154255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0455"/>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154255</xdr:rowOff>
    </xdr:from>
    <xdr:to>
      <xdr:col>41</xdr:col>
      <xdr:colOff>50800</xdr:colOff>
      <xdr:row>58</xdr:row>
      <xdr:rowOff>32361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26905"/>
          <a:ext cx="889000" cy="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141231</xdr:rowOff>
    </xdr:from>
    <xdr:to>
      <xdr:col>55</xdr:col>
      <xdr:colOff>50800</xdr:colOff>
      <xdr:row>58</xdr:row>
      <xdr:rowOff>71381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56158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84991</xdr:rowOff>
    </xdr:from>
    <xdr:to>
      <xdr:col>50</xdr:col>
      <xdr:colOff>165100</xdr:colOff>
      <xdr:row>58</xdr:row>
      <xdr:rowOff>15141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87005</xdr:rowOff>
    </xdr:from>
    <xdr:to>
      <xdr:col>46</xdr:col>
      <xdr:colOff>38100</xdr:colOff>
      <xdr:row>58</xdr:row>
      <xdr:rowOff>17155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103455</xdr:rowOff>
    </xdr:from>
    <xdr:to>
      <xdr:col>41</xdr:col>
      <xdr:colOff>101600</xdr:colOff>
      <xdr:row>58</xdr:row>
      <xdr:rowOff>33605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24732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153011</xdr:rowOff>
    </xdr:from>
    <xdr:to>
      <xdr:col>36</xdr:col>
      <xdr:colOff>165100</xdr:colOff>
      <xdr:row>58</xdr:row>
      <xdr:rowOff>83161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74288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57290</xdr:rowOff>
    </xdr:from>
    <xdr:to>
      <xdr:col>55</xdr:col>
      <xdr:colOff>0</xdr:colOff>
      <xdr:row>78</xdr:row>
      <xdr:rowOff>75578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039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44450</xdr:rowOff>
    </xdr:from>
    <xdr:to>
      <xdr:col>50</xdr:col>
      <xdr:colOff>114300</xdr:colOff>
      <xdr:row>78</xdr:row>
      <xdr:rowOff>75578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7550"/>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44450</xdr:rowOff>
    </xdr:from>
    <xdr:to>
      <xdr:col>45</xdr:col>
      <xdr:colOff>177800</xdr:colOff>
      <xdr:row>78</xdr:row>
      <xdr:rowOff>112737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7550"/>
          <a:ext cx="889000" cy="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108852</xdr:rowOff>
    </xdr:from>
    <xdr:to>
      <xdr:col>41</xdr:col>
      <xdr:colOff>50800</xdr:colOff>
      <xdr:row>78</xdr:row>
      <xdr:rowOff>112737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81952"/>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6490</xdr:rowOff>
    </xdr:from>
    <xdr:to>
      <xdr:col>55</xdr:col>
      <xdr:colOff>50800</xdr:colOff>
      <xdr:row>78</xdr:row>
      <xdr:rowOff>108090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156367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24778</xdr:rowOff>
    </xdr:from>
    <xdr:to>
      <xdr:col>50</xdr:col>
      <xdr:colOff>165100</xdr:colOff>
      <xdr:row>78</xdr:row>
      <xdr:rowOff>126378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117505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165100</xdr:rowOff>
    </xdr:from>
    <xdr:to>
      <xdr:col>46</xdr:col>
      <xdr:colOff>38100</xdr:colOff>
      <xdr:row>78</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86377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61937</xdr:rowOff>
    </xdr:from>
    <xdr:to>
      <xdr:col>41</xdr:col>
      <xdr:colOff>101600</xdr:colOff>
      <xdr:row>78</xdr:row>
      <xdr:rowOff>163537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154664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58052</xdr:rowOff>
    </xdr:from>
    <xdr:to>
      <xdr:col>36</xdr:col>
      <xdr:colOff>165100</xdr:colOff>
      <xdr:row>78</xdr:row>
      <xdr:rowOff>159652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150779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2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14191</xdr:rowOff>
    </xdr:from>
    <xdr:to>
      <xdr:col>55</xdr:col>
      <xdr:colOff>0</xdr:colOff>
      <xdr:row>98</xdr:row>
      <xdr:rowOff>60975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16291"/>
          <a:ext cx="838200" cy="4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14191</xdr:rowOff>
    </xdr:from>
    <xdr:to>
      <xdr:col>50</xdr:col>
      <xdr:colOff>114300</xdr:colOff>
      <xdr:row>98</xdr:row>
      <xdr:rowOff>18242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16291"/>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18242</xdr:rowOff>
    </xdr:from>
    <xdr:to>
      <xdr:col>45</xdr:col>
      <xdr:colOff>177800</xdr:colOff>
      <xdr:row>98</xdr:row>
      <xdr:rowOff>24961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0342"/>
          <a:ext cx="889000" cy="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24961</xdr:rowOff>
    </xdr:from>
    <xdr:to>
      <xdr:col>41</xdr:col>
      <xdr:colOff>50800</xdr:colOff>
      <xdr:row>98</xdr:row>
      <xdr:rowOff>86395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7061"/>
          <a:ext cx="889000" cy="6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10175</xdr:rowOff>
    </xdr:from>
    <xdr:to>
      <xdr:col>55</xdr:col>
      <xdr:colOff>50800</xdr:colOff>
      <xdr:row>98</xdr:row>
      <xdr:rowOff>111775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134841</xdr:rowOff>
    </xdr:from>
    <xdr:to>
      <xdr:col>50</xdr:col>
      <xdr:colOff>165100</xdr:colOff>
      <xdr:row>98</xdr:row>
      <xdr:rowOff>64991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81518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138892</xdr:rowOff>
    </xdr:from>
    <xdr:to>
      <xdr:col>46</xdr:col>
      <xdr:colOff>38100</xdr:colOff>
      <xdr:row>98</xdr:row>
      <xdr:rowOff>69042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60169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145611</xdr:rowOff>
    </xdr:from>
    <xdr:to>
      <xdr:col>41</xdr:col>
      <xdr:colOff>101600</xdr:colOff>
      <xdr:row>98</xdr:row>
      <xdr:rowOff>75761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66888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35595</xdr:rowOff>
    </xdr:from>
    <xdr:to>
      <xdr:col>36</xdr:col>
      <xdr:colOff>165100</xdr:colOff>
      <xdr:row>98</xdr:row>
      <xdr:rowOff>137195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128322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5512</xdr:rowOff>
    </xdr:from>
    <xdr:to>
      <xdr:col>85</xdr:col>
      <xdr:colOff>127000</xdr:colOff>
      <xdr:row>39</xdr:row>
      <xdr:rowOff>19850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2062"/>
          <a:ext cx="8382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148260</xdr:rowOff>
    </xdr:from>
    <xdr:to>
      <xdr:col>81</xdr:col>
      <xdr:colOff>50800</xdr:colOff>
      <xdr:row>39</xdr:row>
      <xdr:rowOff>5512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63360"/>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148260</xdr:rowOff>
    </xdr:from>
    <xdr:to>
      <xdr:col>76</xdr:col>
      <xdr:colOff>114300</xdr:colOff>
      <xdr:row>39</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63360"/>
          <a:ext cx="889000" cy="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118758</xdr:rowOff>
    </xdr:from>
    <xdr:to>
      <xdr:col>71</xdr:col>
      <xdr:colOff>177800</xdr:colOff>
      <xdr:row>39</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33858"/>
          <a:ext cx="889000" cy="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140500</xdr:rowOff>
    </xdr:from>
    <xdr:to>
      <xdr:col>85</xdr:col>
      <xdr:colOff>177800</xdr:colOff>
      <xdr:row>39</xdr:row>
      <xdr:rowOff>70650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55427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126162</xdr:rowOff>
    </xdr:from>
    <xdr:to>
      <xdr:col>81</xdr:col>
      <xdr:colOff>101600</xdr:colOff>
      <xdr:row>39</xdr:row>
      <xdr:rowOff>56312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47439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97460</xdr:rowOff>
    </xdr:from>
    <xdr:to>
      <xdr:col>76</xdr:col>
      <xdr:colOff>165100</xdr:colOff>
      <xdr:row>39</xdr:row>
      <xdr:rowOff>27610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18737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146050</xdr:rowOff>
    </xdr:from>
    <xdr:to>
      <xdr:col>72</xdr:col>
      <xdr:colOff>38100</xdr:colOff>
      <xdr:row>39</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67327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67958</xdr:rowOff>
    </xdr:from>
    <xdr:to>
      <xdr:col>67</xdr:col>
      <xdr:colOff>101600</xdr:colOff>
      <xdr:row>38</xdr:row>
      <xdr:rowOff>169558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160685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127281</xdr:rowOff>
    </xdr:from>
    <xdr:to>
      <xdr:col>85</xdr:col>
      <xdr:colOff>127000</xdr:colOff>
      <xdr:row>77</xdr:row>
      <xdr:rowOff>127524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8931"/>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106381</xdr:rowOff>
    </xdr:from>
    <xdr:to>
      <xdr:col>81</xdr:col>
      <xdr:colOff>50800</xdr:colOff>
      <xdr:row>77</xdr:row>
      <xdr:rowOff>127281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08031"/>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106381</xdr:rowOff>
    </xdr:from>
    <xdr:to>
      <xdr:col>76</xdr:col>
      <xdr:colOff>114300</xdr:colOff>
      <xdr:row>77</xdr:row>
      <xdr:rowOff>125360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08031"/>
          <a:ext cx="8890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115503</xdr:rowOff>
    </xdr:from>
    <xdr:to>
      <xdr:col>71</xdr:col>
      <xdr:colOff>177800</xdr:colOff>
      <xdr:row>77</xdr:row>
      <xdr:rowOff>125360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17153"/>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76724</xdr:rowOff>
    </xdr:from>
    <xdr:to>
      <xdr:col>85</xdr:col>
      <xdr:colOff>177800</xdr:colOff>
      <xdr:row>78</xdr:row>
      <xdr:rowOff>6874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36101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76481</xdr:rowOff>
    </xdr:from>
    <xdr:to>
      <xdr:col>81</xdr:col>
      <xdr:colOff>101600</xdr:colOff>
      <xdr:row>78</xdr:row>
      <xdr:rowOff>6631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23158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55581</xdr:rowOff>
    </xdr:from>
    <xdr:to>
      <xdr:col>76</xdr:col>
      <xdr:colOff>165100</xdr:colOff>
      <xdr:row>77</xdr:row>
      <xdr:rowOff>157181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74560</xdr:rowOff>
    </xdr:from>
    <xdr:to>
      <xdr:col>72</xdr:col>
      <xdr:colOff>38100</xdr:colOff>
      <xdr:row>78</xdr:row>
      <xdr:rowOff>4710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21237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64703</xdr:rowOff>
    </xdr:from>
    <xdr:to>
      <xdr:col>67</xdr:col>
      <xdr:colOff>101600</xdr:colOff>
      <xdr:row>77</xdr:row>
      <xdr:rowOff>166303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93573</xdr:rowOff>
    </xdr:from>
    <xdr:to>
      <xdr:col>85</xdr:col>
      <xdr:colOff>127000</xdr:colOff>
      <xdr:row>98</xdr:row>
      <xdr:rowOff>108477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95673"/>
          <a:ext cx="8382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52939</xdr:rowOff>
    </xdr:from>
    <xdr:to>
      <xdr:col>81</xdr:col>
      <xdr:colOff>50800</xdr:colOff>
      <xdr:row>98</xdr:row>
      <xdr:rowOff>93573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512139"/>
          <a:ext cx="889000" cy="3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52939</xdr:rowOff>
    </xdr:from>
    <xdr:to>
      <xdr:col>76</xdr:col>
      <xdr:colOff>114300</xdr:colOff>
      <xdr:row>97</xdr:row>
      <xdr:rowOff>11523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512139"/>
          <a:ext cx="8890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11523</xdr:rowOff>
    </xdr:from>
    <xdr:to>
      <xdr:col>71</xdr:col>
      <xdr:colOff>177800</xdr:colOff>
      <xdr:row>97</xdr:row>
      <xdr:rowOff>169587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42173"/>
          <a:ext cx="889000" cy="1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57677</xdr:rowOff>
    </xdr:from>
    <xdr:to>
      <xdr:col>85</xdr:col>
      <xdr:colOff>177800</xdr:colOff>
      <xdr:row>98</xdr:row>
      <xdr:rowOff>159277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144054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42773</xdr:rowOff>
    </xdr:from>
    <xdr:to>
      <xdr:col>81</xdr:col>
      <xdr:colOff>101600</xdr:colOff>
      <xdr:row>98</xdr:row>
      <xdr:rowOff>144373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135500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2139</xdr:rowOff>
    </xdr:from>
    <xdr:to>
      <xdr:col>76</xdr:col>
      <xdr:colOff>165100</xdr:colOff>
      <xdr:row>96</xdr:row>
      <xdr:rowOff>103739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120266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23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132173</xdr:rowOff>
    </xdr:from>
    <xdr:to>
      <xdr:col>72</xdr:col>
      <xdr:colOff>38100</xdr:colOff>
      <xdr:row>97</xdr:row>
      <xdr:rowOff>62323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78850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36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118787</xdr:rowOff>
    </xdr:from>
    <xdr:to>
      <xdr:col>67</xdr:col>
      <xdr:colOff>101600</xdr:colOff>
      <xdr:row>98</xdr:row>
      <xdr:rowOff>48937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65464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136911</xdr:rowOff>
    </xdr:from>
    <xdr:to>
      <xdr:col>116</xdr:col>
      <xdr:colOff>63500</xdr:colOff>
      <xdr:row>58</xdr:row>
      <xdr:rowOff>137460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1011"/>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135882</xdr:rowOff>
    </xdr:from>
    <xdr:to>
      <xdr:col>111</xdr:col>
      <xdr:colOff>177800</xdr:colOff>
      <xdr:row>58</xdr:row>
      <xdr:rowOff>136911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998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135311</xdr:rowOff>
    </xdr:from>
    <xdr:to>
      <xdr:col>107</xdr:col>
      <xdr:colOff>50800</xdr:colOff>
      <xdr:row>58</xdr:row>
      <xdr:rowOff>135882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941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134579</xdr:rowOff>
    </xdr:from>
    <xdr:to>
      <xdr:col>102</xdr:col>
      <xdr:colOff>114300</xdr:colOff>
      <xdr:row>58</xdr:row>
      <xdr:rowOff>135311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78679"/>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86660</xdr:rowOff>
    </xdr:from>
    <xdr:to>
      <xdr:col>116</xdr:col>
      <xdr:colOff>114300</xdr:colOff>
      <xdr:row>59</xdr:row>
      <xdr:rowOff>16810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1587</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5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86111</xdr:rowOff>
    </xdr:from>
    <xdr:to>
      <xdr:col>112</xdr:col>
      <xdr:colOff>38100</xdr:colOff>
      <xdr:row>59</xdr:row>
      <xdr:rowOff>16261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2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85082</xdr:rowOff>
    </xdr:from>
    <xdr:to>
      <xdr:col>107</xdr:col>
      <xdr:colOff>101600</xdr:colOff>
      <xdr:row>59</xdr:row>
      <xdr:rowOff>15232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6359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21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84511</xdr:rowOff>
    </xdr:from>
    <xdr:to>
      <xdr:col>102</xdr:col>
      <xdr:colOff>165100</xdr:colOff>
      <xdr:row>59</xdr:row>
      <xdr:rowOff>14661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5788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2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83779</xdr:rowOff>
    </xdr:from>
    <xdr:to>
      <xdr:col>98</xdr:col>
      <xdr:colOff>38100</xdr:colOff>
      <xdr:row>59</xdr:row>
      <xdr:rowOff>13929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5056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2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73761</xdr:rowOff>
    </xdr:from>
    <xdr:to>
      <xdr:col>116</xdr:col>
      <xdr:colOff>63500</xdr:colOff>
      <xdr:row>77</xdr:row>
      <xdr:rowOff>84900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75411"/>
          <a:ext cx="838200" cy="1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84900</xdr:rowOff>
    </xdr:from>
    <xdr:to>
      <xdr:col>111</xdr:col>
      <xdr:colOff>177800</xdr:colOff>
      <xdr:row>77</xdr:row>
      <xdr:rowOff>94614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86550"/>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91872</xdr:rowOff>
    </xdr:from>
    <xdr:to>
      <xdr:col>107</xdr:col>
      <xdr:colOff>50800</xdr:colOff>
      <xdr:row>77</xdr:row>
      <xdr:rowOff>94614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9352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91872</xdr:rowOff>
    </xdr:from>
    <xdr:to>
      <xdr:col>102</xdr:col>
      <xdr:colOff>114300</xdr:colOff>
      <xdr:row>77</xdr:row>
      <xdr:rowOff>113004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93522"/>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22961</xdr:rowOff>
    </xdr:from>
    <xdr:to>
      <xdr:col>116</xdr:col>
      <xdr:colOff>114300</xdr:colOff>
      <xdr:row>77</xdr:row>
      <xdr:rowOff>124561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1388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34100</xdr:rowOff>
    </xdr:from>
    <xdr:to>
      <xdr:col>112</xdr:col>
      <xdr:colOff>38100</xdr:colOff>
      <xdr:row>77</xdr:row>
      <xdr:rowOff>135700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126827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2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43814</xdr:rowOff>
    </xdr:from>
    <xdr:to>
      <xdr:col>107</xdr:col>
      <xdr:colOff>101600</xdr:colOff>
      <xdr:row>77</xdr:row>
      <xdr:rowOff>145414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4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136541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41072</xdr:rowOff>
    </xdr:from>
    <xdr:to>
      <xdr:col>102</xdr:col>
      <xdr:colOff>165100</xdr:colOff>
      <xdr:row>77</xdr:row>
      <xdr:rowOff>142672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133799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62204</xdr:rowOff>
    </xdr:from>
    <xdr:to>
      <xdr:col>98</xdr:col>
      <xdr:colOff>38100</xdr:colOff>
      <xdr:row>77</xdr:row>
      <xdr:rowOff>163804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154931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万４千円で、性質別では、令和５年度は公債費以外について類似団体平均より低い水準となっている。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令和４年度まで類似団体平均を上回っていたが、ふるさと納税制度からの指定取り消しに伴う関係経費の減により、住民一人当たり約２万８千円減少し、令和５年度は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・普通建設事業費（更新整備）については、令和４年度まで実施していたし尿処理場及びＣＡＴＶ施設の大規模改修事業が終了したことなどにより、住民一人当たり約２万円減少した。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市の合併当初に実施した庁舎、文化体育館、ＣＡＴＶ施設、防災公園などの大規模建設事業に係る市債の償還進捗と、洲本市第２次行政改革実施方策に基づく市債発行額の抑制による市債残高の減に伴って減少傾向にあるが、今後数年の間にごみ処理施設や認定こども園等の大規模な施設整備を予定していることから、住民一人当たりの公債費負担は増加することが見込まれる。そのため、交付税措置の有利な地方債の有効活用を図るなど、財政負担の軽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41,339
40,872
182.38
24,781,395
24,122,213
602,170
13,016,211
26,171,831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21209</xdr:rowOff>
    </xdr:from>
    <xdr:to>
      <xdr:col>24</xdr:col>
      <xdr:colOff>63500</xdr:colOff>
      <xdr:row>36</xdr:row>
      <xdr:rowOff>88836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3409"/>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81597</xdr:rowOff>
    </xdr:from>
    <xdr:to>
      <xdr:col>19</xdr:col>
      <xdr:colOff>177800</xdr:colOff>
      <xdr:row>36</xdr:row>
      <xdr:rowOff>88836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37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81597</xdr:rowOff>
    </xdr:from>
    <xdr:to>
      <xdr:col>15</xdr:col>
      <xdr:colOff>50800</xdr:colOff>
      <xdr:row>36</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379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93980</xdr:rowOff>
    </xdr:from>
    <xdr:to>
      <xdr:col>10</xdr:col>
      <xdr:colOff>114300</xdr:colOff>
      <xdr:row>36</xdr:row>
      <xdr:rowOff>153035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61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141859</xdr:rowOff>
    </xdr:from>
    <xdr:to>
      <xdr:col>24</xdr:col>
      <xdr:colOff>114300</xdr:colOff>
      <xdr:row>36</xdr:row>
      <xdr:rowOff>72009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120286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38036</xdr:rowOff>
    </xdr:from>
    <xdr:to>
      <xdr:col>20</xdr:col>
      <xdr:colOff>38100</xdr:colOff>
      <xdr:row>36</xdr:row>
      <xdr:rowOff>139636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130763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30797</xdr:rowOff>
    </xdr:from>
    <xdr:to>
      <xdr:col>15</xdr:col>
      <xdr:colOff>101600</xdr:colOff>
      <xdr:row>36</xdr:row>
      <xdr:rowOff>132397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102235</xdr:rowOff>
    </xdr:from>
    <xdr:to>
      <xdr:col>10</xdr:col>
      <xdr:colOff>165100</xdr:colOff>
      <xdr:row>37</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43180</xdr:rowOff>
    </xdr:from>
    <xdr:to>
      <xdr:col>6</xdr:col>
      <xdr:colOff>38100</xdr:colOff>
      <xdr:row>36</xdr:row>
      <xdr:rowOff>144780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135907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60588</xdr:rowOff>
    </xdr:from>
    <xdr:to>
      <xdr:col>24</xdr:col>
      <xdr:colOff>63500</xdr:colOff>
      <xdr:row>58</xdr:row>
      <xdr:rowOff>105000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4688"/>
          <a:ext cx="8382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64497</xdr:rowOff>
    </xdr:from>
    <xdr:to>
      <xdr:col>19</xdr:col>
      <xdr:colOff>177800</xdr:colOff>
      <xdr:row>58</xdr:row>
      <xdr:rowOff>60588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65697"/>
          <a:ext cx="889000" cy="3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64497</xdr:rowOff>
    </xdr:from>
    <xdr:to>
      <xdr:col>15</xdr:col>
      <xdr:colOff>50800</xdr:colOff>
      <xdr:row>56</xdr:row>
      <xdr:rowOff>101648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65697"/>
          <a:ext cx="889000" cy="3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101648</xdr:rowOff>
    </xdr:from>
    <xdr:to>
      <xdr:col>10</xdr:col>
      <xdr:colOff>114300</xdr:colOff>
      <xdr:row>58</xdr:row>
      <xdr:rowOff>36655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02848"/>
          <a:ext cx="889000" cy="2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54200</xdr:rowOff>
    </xdr:from>
    <xdr:to>
      <xdr:col>24</xdr:col>
      <xdr:colOff>114300</xdr:colOff>
      <xdr:row>58</xdr:row>
      <xdr:rowOff>155800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9788</xdr:rowOff>
    </xdr:from>
    <xdr:to>
      <xdr:col>20</xdr:col>
      <xdr:colOff>38100</xdr:colOff>
      <xdr:row>58</xdr:row>
      <xdr:rowOff>111388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102515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13697</xdr:rowOff>
    </xdr:from>
    <xdr:to>
      <xdr:col>15</xdr:col>
      <xdr:colOff>101600</xdr:colOff>
      <xdr:row>56</xdr:row>
      <xdr:rowOff>115297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131824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9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50848</xdr:rowOff>
    </xdr:from>
    <xdr:to>
      <xdr:col>10</xdr:col>
      <xdr:colOff>165100</xdr:colOff>
      <xdr:row>56</xdr:row>
      <xdr:rowOff>152448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168975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2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157305</xdr:rowOff>
    </xdr:from>
    <xdr:to>
      <xdr:col>6</xdr:col>
      <xdr:colOff>38100</xdr:colOff>
      <xdr:row>58</xdr:row>
      <xdr:rowOff>87455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103982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0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53175</xdr:rowOff>
    </xdr:from>
    <xdr:to>
      <xdr:col>24</xdr:col>
      <xdr:colOff>63500</xdr:colOff>
      <xdr:row>76</xdr:row>
      <xdr:rowOff>54470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3375"/>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29282</xdr:rowOff>
    </xdr:from>
    <xdr:to>
      <xdr:col>19</xdr:col>
      <xdr:colOff>177800</xdr:colOff>
      <xdr:row>76</xdr:row>
      <xdr:rowOff>54470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59482"/>
          <a:ext cx="889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29282</xdr:rowOff>
    </xdr:from>
    <xdr:to>
      <xdr:col>15</xdr:col>
      <xdr:colOff>50800</xdr:colOff>
      <xdr:row>76</xdr:row>
      <xdr:rowOff>140244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9482"/>
          <a:ext cx="889000" cy="1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140244</xdr:rowOff>
    </xdr:from>
    <xdr:to>
      <xdr:col>10</xdr:col>
      <xdr:colOff>114300</xdr:colOff>
      <xdr:row>77</xdr:row>
      <xdr:rowOff>20312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0444"/>
          <a:ext cx="889000" cy="5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2375</xdr:rowOff>
    </xdr:from>
    <xdr:to>
      <xdr:col>24</xdr:col>
      <xdr:colOff>114300</xdr:colOff>
      <xdr:row>76</xdr:row>
      <xdr:rowOff>103975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152252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3670</xdr:rowOff>
    </xdr:from>
    <xdr:to>
      <xdr:col>20</xdr:col>
      <xdr:colOff>38100</xdr:colOff>
      <xdr:row>76</xdr:row>
      <xdr:rowOff>105270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149932</xdr:rowOff>
    </xdr:from>
    <xdr:to>
      <xdr:col>15</xdr:col>
      <xdr:colOff>101600</xdr:colOff>
      <xdr:row>76</xdr:row>
      <xdr:rowOff>80082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89444</xdr:rowOff>
    </xdr:from>
    <xdr:to>
      <xdr:col>10</xdr:col>
      <xdr:colOff>165100</xdr:colOff>
      <xdr:row>77</xdr:row>
      <xdr:rowOff>19594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140962</xdr:rowOff>
    </xdr:from>
    <xdr:to>
      <xdr:col>6</xdr:col>
      <xdr:colOff>38100</xdr:colOff>
      <xdr:row>77</xdr:row>
      <xdr:rowOff>71112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62239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83209</xdr:rowOff>
    </xdr:from>
    <xdr:to>
      <xdr:col>24</xdr:col>
      <xdr:colOff>63500</xdr:colOff>
      <xdr:row>97</xdr:row>
      <xdr:rowOff>118221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13859"/>
          <a:ext cx="838200" cy="3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83209</xdr:rowOff>
    </xdr:from>
    <xdr:to>
      <xdr:col>19</xdr:col>
      <xdr:colOff>177800</xdr:colOff>
      <xdr:row>97</xdr:row>
      <xdr:rowOff>123058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13859"/>
          <a:ext cx="889000" cy="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123058</xdr:rowOff>
    </xdr:from>
    <xdr:to>
      <xdr:col>15</xdr:col>
      <xdr:colOff>50800</xdr:colOff>
      <xdr:row>97</xdr:row>
      <xdr:rowOff>136454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53708"/>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136454</xdr:rowOff>
    </xdr:from>
    <xdr:to>
      <xdr:col>10</xdr:col>
      <xdr:colOff>114300</xdr:colOff>
      <xdr:row>97</xdr:row>
      <xdr:rowOff>149608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7104"/>
          <a:ext cx="889000"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67421</xdr:rowOff>
    </xdr:from>
    <xdr:to>
      <xdr:col>24</xdr:col>
      <xdr:colOff>114300</xdr:colOff>
      <xdr:row>97</xdr:row>
      <xdr:rowOff>169021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153798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32409</xdr:rowOff>
    </xdr:from>
    <xdr:to>
      <xdr:col>20</xdr:col>
      <xdr:colOff>38100</xdr:colOff>
      <xdr:row>97</xdr:row>
      <xdr:rowOff>134009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125136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72258</xdr:rowOff>
    </xdr:from>
    <xdr:to>
      <xdr:col>15</xdr:col>
      <xdr:colOff>101600</xdr:colOff>
      <xdr:row>98</xdr:row>
      <xdr:rowOff>2408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164985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85654</xdr:rowOff>
    </xdr:from>
    <xdr:to>
      <xdr:col>10</xdr:col>
      <xdr:colOff>165100</xdr:colOff>
      <xdr:row>98</xdr:row>
      <xdr:rowOff>15804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98808</xdr:rowOff>
    </xdr:from>
    <xdr:to>
      <xdr:col>6</xdr:col>
      <xdr:colOff>38100</xdr:colOff>
      <xdr:row>98</xdr:row>
      <xdr:rowOff>28958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20085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74059</xdr:rowOff>
    </xdr:from>
    <xdr:to>
      <xdr:col>55</xdr:col>
      <xdr:colOff>0</xdr:colOff>
      <xdr:row>38</xdr:row>
      <xdr:rowOff>85816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89159"/>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58057</xdr:rowOff>
    </xdr:from>
    <xdr:to>
      <xdr:col>50</xdr:col>
      <xdr:colOff>114300</xdr:colOff>
      <xdr:row>38</xdr:row>
      <xdr:rowOff>74059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7315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58057</xdr:rowOff>
    </xdr:from>
    <xdr:to>
      <xdr:col>45</xdr:col>
      <xdr:colOff>177800</xdr:colOff>
      <xdr:row>38</xdr:row>
      <xdr:rowOff>64262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731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64262</xdr:rowOff>
    </xdr:from>
    <xdr:to>
      <xdr:col>41</xdr:col>
      <xdr:colOff>50800</xdr:colOff>
      <xdr:row>38</xdr:row>
      <xdr:rowOff>69161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793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35016</xdr:rowOff>
    </xdr:from>
    <xdr:to>
      <xdr:col>55</xdr:col>
      <xdr:colOff>50800</xdr:colOff>
      <xdr:row>38</xdr:row>
      <xdr:rowOff>136616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23259</xdr:rowOff>
    </xdr:from>
    <xdr:to>
      <xdr:col>50</xdr:col>
      <xdr:colOff>165100</xdr:colOff>
      <xdr:row>38</xdr:row>
      <xdr:rowOff>124859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115986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xdr:rowOff>
    </xdr:from>
    <xdr:to>
      <xdr:col>41</xdr:col>
      <xdr:colOff>101600</xdr:colOff>
      <xdr:row>38</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106189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18361</xdr:rowOff>
    </xdr:from>
    <xdr:to>
      <xdr:col>36</xdr:col>
      <xdr:colOff>165100</xdr:colOff>
      <xdr:row>38</xdr:row>
      <xdr:rowOff>119961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111088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26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41570</xdr:rowOff>
    </xdr:from>
    <xdr:to>
      <xdr:col>55</xdr:col>
      <xdr:colOff>0</xdr:colOff>
      <xdr:row>57</xdr:row>
      <xdr:rowOff>103543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14220"/>
          <a:ext cx="8382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13429</xdr:rowOff>
    </xdr:from>
    <xdr:to>
      <xdr:col>50</xdr:col>
      <xdr:colOff>114300</xdr:colOff>
      <xdr:row>57</xdr:row>
      <xdr:rowOff>41570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86079"/>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13429</xdr:rowOff>
    </xdr:from>
    <xdr:to>
      <xdr:col>45</xdr:col>
      <xdr:colOff>177800</xdr:colOff>
      <xdr:row>57</xdr:row>
      <xdr:rowOff>46805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8607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46805</xdr:rowOff>
    </xdr:from>
    <xdr:to>
      <xdr:col>41</xdr:col>
      <xdr:colOff>50800</xdr:colOff>
      <xdr:row>57</xdr:row>
      <xdr:rowOff>71867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9455"/>
          <a:ext cx="889000" cy="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52743</xdr:rowOff>
    </xdr:from>
    <xdr:to>
      <xdr:col>55</xdr:col>
      <xdr:colOff>50800</xdr:colOff>
      <xdr:row>57</xdr:row>
      <xdr:rowOff>154343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31170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162220</xdr:rowOff>
    </xdr:from>
    <xdr:to>
      <xdr:col>50</xdr:col>
      <xdr:colOff>165100</xdr:colOff>
      <xdr:row>57</xdr:row>
      <xdr:rowOff>92370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108897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3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134079</xdr:rowOff>
    </xdr:from>
    <xdr:to>
      <xdr:col>46</xdr:col>
      <xdr:colOff>38100</xdr:colOff>
      <xdr:row>57</xdr:row>
      <xdr:rowOff>64229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80756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167455</xdr:rowOff>
    </xdr:from>
    <xdr:to>
      <xdr:col>41</xdr:col>
      <xdr:colOff>101600</xdr:colOff>
      <xdr:row>57</xdr:row>
      <xdr:rowOff>97605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114132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21067</xdr:rowOff>
    </xdr:from>
    <xdr:to>
      <xdr:col>36</xdr:col>
      <xdr:colOff>165100</xdr:colOff>
      <xdr:row>57</xdr:row>
      <xdr:rowOff>122667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139194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6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56187</xdr:rowOff>
    </xdr:from>
    <xdr:to>
      <xdr:col>55</xdr:col>
      <xdr:colOff>0</xdr:colOff>
      <xdr:row>78</xdr:row>
      <xdr:rowOff>71220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9287"/>
          <a:ext cx="8382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56187</xdr:rowOff>
    </xdr:from>
    <xdr:to>
      <xdr:col>50</xdr:col>
      <xdr:colOff>114300</xdr:colOff>
      <xdr:row>78</xdr:row>
      <xdr:rowOff>73653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9287"/>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19735</xdr:rowOff>
    </xdr:from>
    <xdr:to>
      <xdr:col>45</xdr:col>
      <xdr:colOff>177800</xdr:colOff>
      <xdr:row>78</xdr:row>
      <xdr:rowOff>73653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2835"/>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19735</xdr:rowOff>
    </xdr:from>
    <xdr:to>
      <xdr:col>41</xdr:col>
      <xdr:colOff>50800</xdr:colOff>
      <xdr:row>78</xdr:row>
      <xdr:rowOff>96934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2835"/>
          <a:ext cx="889000" cy="7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20420</xdr:rowOff>
    </xdr:from>
    <xdr:to>
      <xdr:col>55</xdr:col>
      <xdr:colOff>50800</xdr:colOff>
      <xdr:row>78</xdr:row>
      <xdr:rowOff>122020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5387</xdr:rowOff>
    </xdr:from>
    <xdr:to>
      <xdr:col>50</xdr:col>
      <xdr:colOff>165100</xdr:colOff>
      <xdr:row>78</xdr:row>
      <xdr:rowOff>106987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98114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22853</xdr:rowOff>
    </xdr:from>
    <xdr:to>
      <xdr:col>46</xdr:col>
      <xdr:colOff>38100</xdr:colOff>
      <xdr:row>78</xdr:row>
      <xdr:rowOff>124453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115580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140385</xdr:rowOff>
    </xdr:from>
    <xdr:to>
      <xdr:col>41</xdr:col>
      <xdr:colOff>101600</xdr:colOff>
      <xdr:row>78</xdr:row>
      <xdr:rowOff>70535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61662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46134</xdr:rowOff>
    </xdr:from>
    <xdr:to>
      <xdr:col>36</xdr:col>
      <xdr:colOff>165100</xdr:colOff>
      <xdr:row>78</xdr:row>
      <xdr:rowOff>147734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138861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3645</xdr:rowOff>
    </xdr:from>
    <xdr:to>
      <xdr:col>55</xdr:col>
      <xdr:colOff>0</xdr:colOff>
      <xdr:row>97</xdr:row>
      <xdr:rowOff>31854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34295"/>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3645</xdr:rowOff>
    </xdr:from>
    <xdr:to>
      <xdr:col>50</xdr:col>
      <xdr:colOff>114300</xdr:colOff>
      <xdr:row>97</xdr:row>
      <xdr:rowOff>26597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34295"/>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26597</xdr:rowOff>
    </xdr:from>
    <xdr:to>
      <xdr:col>45</xdr:col>
      <xdr:colOff>177800</xdr:colOff>
      <xdr:row>97</xdr:row>
      <xdr:rowOff>61968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57247"/>
          <a:ext cx="889000" cy="3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61968</xdr:rowOff>
    </xdr:from>
    <xdr:to>
      <xdr:col>41</xdr:col>
      <xdr:colOff>50800</xdr:colOff>
      <xdr:row>97</xdr:row>
      <xdr:rowOff>83472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92618"/>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152504</xdr:rowOff>
    </xdr:from>
    <xdr:to>
      <xdr:col>55</xdr:col>
      <xdr:colOff>50800</xdr:colOff>
      <xdr:row>97</xdr:row>
      <xdr:rowOff>82654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130931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124295</xdr:rowOff>
    </xdr:from>
    <xdr:to>
      <xdr:col>50</xdr:col>
      <xdr:colOff>165100</xdr:colOff>
      <xdr:row>97</xdr:row>
      <xdr:rowOff>54445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45572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147247</xdr:rowOff>
    </xdr:from>
    <xdr:to>
      <xdr:col>46</xdr:col>
      <xdr:colOff>38100</xdr:colOff>
      <xdr:row>97</xdr:row>
      <xdr:rowOff>77397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68524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11168</xdr:rowOff>
    </xdr:from>
    <xdr:to>
      <xdr:col>41</xdr:col>
      <xdr:colOff>101600</xdr:colOff>
      <xdr:row>97</xdr:row>
      <xdr:rowOff>112768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32672</xdr:rowOff>
    </xdr:from>
    <xdr:to>
      <xdr:col>36</xdr:col>
      <xdr:colOff>165100</xdr:colOff>
      <xdr:row>97</xdr:row>
      <xdr:rowOff>134272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125399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83373</xdr:rowOff>
    </xdr:from>
    <xdr:to>
      <xdr:col>85</xdr:col>
      <xdr:colOff>127000</xdr:colOff>
      <xdr:row>35</xdr:row>
      <xdr:rowOff>100381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084123"/>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103444</xdr:rowOff>
    </xdr:from>
    <xdr:to>
      <xdr:col>81</xdr:col>
      <xdr:colOff>50800</xdr:colOff>
      <xdr:row>35</xdr:row>
      <xdr:rowOff>83373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932744"/>
          <a:ext cx="889000" cy="1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103444</xdr:rowOff>
    </xdr:from>
    <xdr:to>
      <xdr:col>76</xdr:col>
      <xdr:colOff>114300</xdr:colOff>
      <xdr:row>35</xdr:row>
      <xdr:rowOff>52603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32744"/>
          <a:ext cx="889000" cy="12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52603</xdr:rowOff>
    </xdr:from>
    <xdr:to>
      <xdr:col>71</xdr:col>
      <xdr:colOff>177800</xdr:colOff>
      <xdr:row>36</xdr:row>
      <xdr:rowOff>49563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53353"/>
          <a:ext cx="889000" cy="16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49581</xdr:rowOff>
    </xdr:from>
    <xdr:to>
      <xdr:col>85</xdr:col>
      <xdr:colOff>177800</xdr:colOff>
      <xdr:row>35</xdr:row>
      <xdr:rowOff>151181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28008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32573</xdr:rowOff>
    </xdr:from>
    <xdr:to>
      <xdr:col>81</xdr:col>
      <xdr:colOff>101600</xdr:colOff>
      <xdr:row>35</xdr:row>
      <xdr:rowOff>134173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125300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2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52644</xdr:rowOff>
    </xdr:from>
    <xdr:to>
      <xdr:col>76</xdr:col>
      <xdr:colOff>165100</xdr:colOff>
      <xdr:row>34</xdr:row>
      <xdr:rowOff>154244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170771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1803</xdr:rowOff>
    </xdr:from>
    <xdr:to>
      <xdr:col>72</xdr:col>
      <xdr:colOff>38100</xdr:colOff>
      <xdr:row>35</xdr:row>
      <xdr:rowOff>103403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94530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170213</xdr:rowOff>
    </xdr:from>
    <xdr:to>
      <xdr:col>67</xdr:col>
      <xdr:colOff>101600</xdr:colOff>
      <xdr:row>36</xdr:row>
      <xdr:rowOff>100363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7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91490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78202</xdr:rowOff>
    </xdr:from>
    <xdr:to>
      <xdr:col>85</xdr:col>
      <xdr:colOff>127000</xdr:colOff>
      <xdr:row>57</xdr:row>
      <xdr:rowOff>85618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50852"/>
          <a:ext cx="8382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78202</xdr:rowOff>
    </xdr:from>
    <xdr:to>
      <xdr:col>81</xdr:col>
      <xdr:colOff>50800</xdr:colOff>
      <xdr:row>57</xdr:row>
      <xdr:rowOff>95973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50852"/>
          <a:ext cx="889000" cy="1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95973</xdr:rowOff>
    </xdr:from>
    <xdr:to>
      <xdr:col>76</xdr:col>
      <xdr:colOff>114300</xdr:colOff>
      <xdr:row>57</xdr:row>
      <xdr:rowOff>102059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68623"/>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102059</xdr:rowOff>
    </xdr:from>
    <xdr:to>
      <xdr:col>71</xdr:col>
      <xdr:colOff>177800</xdr:colOff>
      <xdr:row>57</xdr:row>
      <xdr:rowOff>113946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7470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34818</xdr:rowOff>
    </xdr:from>
    <xdr:to>
      <xdr:col>85</xdr:col>
      <xdr:colOff>177800</xdr:colOff>
      <xdr:row>57</xdr:row>
      <xdr:rowOff>136418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121195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27402</xdr:rowOff>
    </xdr:from>
    <xdr:to>
      <xdr:col>81</xdr:col>
      <xdr:colOff>101600</xdr:colOff>
      <xdr:row>57</xdr:row>
      <xdr:rowOff>129002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120129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45173</xdr:rowOff>
    </xdr:from>
    <xdr:to>
      <xdr:col>76</xdr:col>
      <xdr:colOff>165100</xdr:colOff>
      <xdr:row>57</xdr:row>
      <xdr:rowOff>146773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137900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51259</xdr:rowOff>
    </xdr:from>
    <xdr:to>
      <xdr:col>72</xdr:col>
      <xdr:colOff>38100</xdr:colOff>
      <xdr:row>57</xdr:row>
      <xdr:rowOff>152859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143986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63146</xdr:rowOff>
    </xdr:from>
    <xdr:to>
      <xdr:col>67</xdr:col>
      <xdr:colOff>101600</xdr:colOff>
      <xdr:row>57</xdr:row>
      <xdr:rowOff>164746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155873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5511</xdr:rowOff>
    </xdr:from>
    <xdr:to>
      <xdr:col>85</xdr:col>
      <xdr:colOff>127000</xdr:colOff>
      <xdr:row>79</xdr:row>
      <xdr:rowOff>19850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50061"/>
          <a:ext cx="8382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148259</xdr:rowOff>
    </xdr:from>
    <xdr:to>
      <xdr:col>81</xdr:col>
      <xdr:colOff>50800</xdr:colOff>
      <xdr:row>79</xdr:row>
      <xdr:rowOff>5511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21359"/>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148259</xdr:rowOff>
    </xdr:from>
    <xdr:to>
      <xdr:col>76</xdr:col>
      <xdr:colOff>114300</xdr:colOff>
      <xdr:row>79</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21359"/>
          <a:ext cx="889000" cy="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118757</xdr:rowOff>
    </xdr:from>
    <xdr:to>
      <xdr:col>71</xdr:col>
      <xdr:colOff>177800</xdr:colOff>
      <xdr:row>79</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91857"/>
          <a:ext cx="889000" cy="7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140500</xdr:rowOff>
    </xdr:from>
    <xdr:to>
      <xdr:col>85</xdr:col>
      <xdr:colOff>177800</xdr:colOff>
      <xdr:row>79</xdr:row>
      <xdr:rowOff>70650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55427</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126161</xdr:rowOff>
    </xdr:from>
    <xdr:to>
      <xdr:col>81</xdr:col>
      <xdr:colOff>101600</xdr:colOff>
      <xdr:row>79</xdr:row>
      <xdr:rowOff>56311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47438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97459</xdr:rowOff>
    </xdr:from>
    <xdr:to>
      <xdr:col>76</xdr:col>
      <xdr:colOff>165100</xdr:colOff>
      <xdr:row>79</xdr:row>
      <xdr:rowOff>27609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18736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6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146050</xdr:rowOff>
    </xdr:from>
    <xdr:to>
      <xdr:col>72</xdr:col>
      <xdr:colOff>38100</xdr:colOff>
      <xdr:row>79</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67327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67957</xdr:rowOff>
    </xdr:from>
    <xdr:to>
      <xdr:col>67</xdr:col>
      <xdr:colOff>101600</xdr:colOff>
      <xdr:row>78</xdr:row>
      <xdr:rowOff>169557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160684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127281</xdr:rowOff>
    </xdr:from>
    <xdr:to>
      <xdr:col>85</xdr:col>
      <xdr:colOff>127000</xdr:colOff>
      <xdr:row>97</xdr:row>
      <xdr:rowOff>127524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57931"/>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106381</xdr:rowOff>
    </xdr:from>
    <xdr:to>
      <xdr:col>81</xdr:col>
      <xdr:colOff>50800</xdr:colOff>
      <xdr:row>97</xdr:row>
      <xdr:rowOff>127281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37031"/>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106381</xdr:rowOff>
    </xdr:from>
    <xdr:to>
      <xdr:col>76</xdr:col>
      <xdr:colOff>114300</xdr:colOff>
      <xdr:row>97</xdr:row>
      <xdr:rowOff>125360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37031"/>
          <a:ext cx="8890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115503</xdr:rowOff>
    </xdr:from>
    <xdr:to>
      <xdr:col>71</xdr:col>
      <xdr:colOff>177800</xdr:colOff>
      <xdr:row>97</xdr:row>
      <xdr:rowOff>125360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46153"/>
          <a:ext cx="8890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76724</xdr:rowOff>
    </xdr:from>
    <xdr:to>
      <xdr:col>85</xdr:col>
      <xdr:colOff>177800</xdr:colOff>
      <xdr:row>98</xdr:row>
      <xdr:rowOff>6874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36101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76481</xdr:rowOff>
    </xdr:from>
    <xdr:to>
      <xdr:col>81</xdr:col>
      <xdr:colOff>101600</xdr:colOff>
      <xdr:row>98</xdr:row>
      <xdr:rowOff>6631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23158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55581</xdr:rowOff>
    </xdr:from>
    <xdr:to>
      <xdr:col>76</xdr:col>
      <xdr:colOff>165100</xdr:colOff>
      <xdr:row>97</xdr:row>
      <xdr:rowOff>157181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2258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74560</xdr:rowOff>
    </xdr:from>
    <xdr:to>
      <xdr:col>72</xdr:col>
      <xdr:colOff>38100</xdr:colOff>
      <xdr:row>98</xdr:row>
      <xdr:rowOff>4710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21237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64703</xdr:rowOff>
    </xdr:from>
    <xdr:to>
      <xdr:col>67</xdr:col>
      <xdr:colOff>101600</xdr:colOff>
      <xdr:row>97</xdr:row>
      <xdr:rowOff>166303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・目的別歳出については、令和５年度は公債費以外について類似団体平均より低い水準となっている。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・総務費については、ふるさと納税制度からの指定取り消しに伴う関係経費の減により、住民一人当たり約３万５千円減少した。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・農林水産業費については、令和４年度まで実施していた産地競争力強化総合対策事業や漁港改修事業の終了により、住民一人当たり約８千円減少し、類似団体平均を下回った。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市の合併当初に実施した庁舎、文化体育館、ＣＡＴＶ施設、防災公園などの大規模建設事業に係る市債の償還進捗と洲本市第２次行政改革実施方策に基づく市債発行額の抑制による市債残高の減に伴って減少傾向にあるが、今後数年の間にごみ処理施設や認定こども園等の大規模な施設整備を予定していることから、住民一人当たりの公債費負担は増加することが見込まれる。そのため、交付税措置の有利な地方債の有効活用を図るなど、財政負担の軽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年度から続いていた赤字から令和３年度に黒字へ転じ、令和５年度も黒字を確保したが、普通交付税や臨時財政対策債が減少したことなどにより、令和４年度と比較すると黒字額は減少した。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また、実質収支についても、平成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年度以降黒字を維持している。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財政調整基金については、前年度からの繰越金を財源に</a:t>
          </a:r>
          <a:r>
            <a:rPr kumimoji="1" lang="en-US" altLang="ja-JP" sz="1200">
              <a:latin typeface="ＭＳ ゴシック" pitchFamily="49" charset="-128"/>
              <a:ea typeface="ＭＳ ゴシック" pitchFamily="49" charset="-128"/>
            </a:rPr>
            <a:t>377</a:t>
          </a:r>
          <a:r>
            <a:rPr kumimoji="1" lang="ja-JP" altLang="en-US" sz="1200">
              <a:latin typeface="ＭＳ ゴシック" pitchFamily="49" charset="-128"/>
              <a:ea typeface="ＭＳ ゴシック" pitchFamily="49" charset="-128"/>
            </a:rPr>
            <a:t>百万円を積み立てたことにより、令和４年度に引き続き残高が増加しており、今後も洲本市第２次行政改革実施方策に基づた適正で安定した基金残高の管理に努めていく。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普通交付税や臨時財政対策債が減少したことなどにより、一般会計の実質黒字額は減少したものの、全会計において黒字を維持している。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洲本市第２次行政改革実施方策に定める目標どおり、今後も実質赤字、連結実質赤字を発生させないよう、歳入確保と歳出削減の取組を実施していく。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24781395</v>
      </c>
      <c r="BO4" s="436"/>
      <c r="BP4" s="436"/>
      <c r="BQ4" s="436"/>
      <c r="BR4" s="436"/>
      <c r="BS4" s="436"/>
      <c r="BT4" s="436"/>
      <c r="BU4" s="437"/>
      <c r="BV4" s="435">
        <v>27736676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5.5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24122213</v>
      </c>
      <c r="BO5" s="407"/>
      <c r="BP5" s="407"/>
      <c r="BQ5" s="407"/>
      <c r="BR5" s="407"/>
      <c r="BS5" s="407"/>
      <c r="BT5" s="407"/>
      <c r="BU5" s="408"/>
      <c r="BV5" s="406">
        <v>26947278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96.1</v>
      </c>
      <c r="CU5" s="404"/>
      <c r="CV5" s="404"/>
      <c r="CW5" s="404"/>
      <c r="CX5" s="404"/>
      <c r="CY5" s="404"/>
      <c r="CZ5" s="404"/>
      <c r="DA5" s="405"/>
      <c r="DB5" s="403">
        <v>94.3</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659182</v>
      </c>
      <c r="BO6" s="407"/>
      <c r="BP6" s="407"/>
      <c r="BQ6" s="407"/>
      <c r="BR6" s="407"/>
      <c r="BS6" s="407"/>
      <c r="BT6" s="407"/>
      <c r="BU6" s="408"/>
      <c r="BV6" s="406">
        <v>789398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96.7</v>
      </c>
      <c r="CU6" s="550"/>
      <c r="CV6" s="550"/>
      <c r="CW6" s="550"/>
      <c r="CX6" s="550"/>
      <c r="CY6" s="550"/>
      <c r="CZ6" s="550"/>
      <c r="DA6" s="551"/>
      <c r="DB6" s="549">
        <v>95.7</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57012</v>
      </c>
      <c r="BO7" s="407"/>
      <c r="BP7" s="407"/>
      <c r="BQ7" s="407"/>
      <c r="BR7" s="407"/>
      <c r="BS7" s="407"/>
      <c r="BT7" s="407"/>
      <c r="BU7" s="408"/>
      <c r="BV7" s="406">
        <v>66832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13016211</v>
      </c>
      <c r="CU7" s="407"/>
      <c r="CV7" s="407"/>
      <c r="CW7" s="407"/>
      <c r="CX7" s="407"/>
      <c r="CY7" s="407"/>
      <c r="CZ7" s="407"/>
      <c r="DA7" s="408"/>
      <c r="DB7" s="406">
        <v>13056257</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602170</v>
      </c>
      <c r="BO8" s="407"/>
      <c r="BP8" s="407"/>
      <c r="BQ8" s="407"/>
      <c r="BR8" s="407"/>
      <c r="BS8" s="407"/>
      <c r="BT8" s="407"/>
      <c r="BU8" s="408"/>
      <c r="BV8" s="406">
        <v>722566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0.47</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41236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-120396</v>
      </c>
      <c r="BO9" s="407"/>
      <c r="BP9" s="407"/>
      <c r="BQ9" s="407"/>
      <c r="BR9" s="407"/>
      <c r="BS9" s="407"/>
      <c r="BT9" s="407"/>
      <c r="BU9" s="408"/>
      <c r="BV9" s="406">
        <v>135130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19.100000000000001</v>
      </c>
      <c r="CU9" s="404"/>
      <c r="CV9" s="404"/>
      <c r="CW9" s="404"/>
      <c r="CX9" s="404"/>
      <c r="CY9" s="404"/>
      <c r="CZ9" s="404"/>
      <c r="DA9" s="405"/>
      <c r="DB9" s="403">
        <v>19.600000000000001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44258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377341</v>
      </c>
      <c r="BO10" s="407"/>
      <c r="BP10" s="407"/>
      <c r="BQ10" s="407"/>
      <c r="BR10" s="407"/>
      <c r="BS10" s="407"/>
      <c r="BT10" s="407"/>
      <c r="BU10" s="408"/>
      <c r="BV10" s="406">
        <v>307532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41339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40872</v>
      </c>
      <c r="S13" s="494"/>
      <c r="T13" s="494"/>
      <c r="U13" s="494"/>
      <c r="V13" s="495"/>
      <c r="W13" s="496" t="s">
        <v>131</v>
      </c>
      <c r="X13" s="392"/>
      <c r="Y13" s="392"/>
      <c r="Z13" s="392"/>
      <c r="AA13" s="392"/>
      <c r="AB13" s="393"/>
      <c r="AC13" s="359">
        <v>1885</v>
      </c>
      <c r="AD13" s="360"/>
      <c r="AE13" s="360"/>
      <c r="AF13" s="360"/>
      <c r="AG13" s="361"/>
      <c r="AH13" s="359">
        <v>2418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256945</v>
      </c>
      <c r="BO13" s="407"/>
      <c r="BP13" s="407"/>
      <c r="BQ13" s="407"/>
      <c r="BR13" s="407"/>
      <c r="BS13" s="407"/>
      <c r="BT13" s="407"/>
      <c r="BU13" s="408"/>
      <c r="BV13" s="406">
        <v>442662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12.8</v>
      </c>
      <c r="CU13" s="404"/>
      <c r="CV13" s="404"/>
      <c r="CW13" s="404"/>
      <c r="CX13" s="404"/>
      <c r="CY13" s="404"/>
      <c r="CZ13" s="404"/>
      <c r="DA13" s="405"/>
      <c r="DB13" s="403">
        <v>13.4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41826</v>
      </c>
      <c r="S14" s="494"/>
      <c r="T14" s="494"/>
      <c r="U14" s="494"/>
      <c r="V14" s="495"/>
      <c r="W14" s="497"/>
      <c r="X14" s="395"/>
      <c r="Y14" s="395"/>
      <c r="Z14" s="395"/>
      <c r="AA14" s="395"/>
      <c r="AB14" s="396"/>
      <c r="AC14" s="486">
        <v>10.5</v>
      </c>
      <c r="AD14" s="487"/>
      <c r="AE14" s="487"/>
      <c r="AF14" s="487"/>
      <c r="AG14" s="488"/>
      <c r="AH14" s="486">
        <v>11.6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41.3</v>
      </c>
      <c r="CU14" s="504"/>
      <c r="CV14" s="504"/>
      <c r="CW14" s="504"/>
      <c r="CX14" s="504"/>
      <c r="CY14" s="504"/>
      <c r="CZ14" s="504"/>
      <c r="DA14" s="505"/>
      <c r="DB14" s="503">
        <v>45.1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41432</v>
      </c>
      <c r="S15" s="494"/>
      <c r="T15" s="494"/>
      <c r="U15" s="494"/>
      <c r="V15" s="495"/>
      <c r="W15" s="496" t="s">
        <v>137</v>
      </c>
      <c r="X15" s="392"/>
      <c r="Y15" s="392"/>
      <c r="Z15" s="392"/>
      <c r="AA15" s="392"/>
      <c r="AB15" s="393"/>
      <c r="AC15" s="359">
        <v>3811</v>
      </c>
      <c r="AD15" s="360"/>
      <c r="AE15" s="360"/>
      <c r="AF15" s="360"/>
      <c r="AG15" s="361"/>
      <c r="AH15" s="359">
        <v>4621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5455288</v>
      </c>
      <c r="BO15" s="436"/>
      <c r="BP15" s="436"/>
      <c r="BQ15" s="436"/>
      <c r="BR15" s="436"/>
      <c r="BS15" s="436"/>
      <c r="BT15" s="436"/>
      <c r="BU15" s="437"/>
      <c r="BV15" s="435">
        <v>5387373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21.3</v>
      </c>
      <c r="AD16" s="487"/>
      <c r="AE16" s="487"/>
      <c r="AF16" s="487"/>
      <c r="AG16" s="488"/>
      <c r="AH16" s="486">
        <v>22.2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11475281</v>
      </c>
      <c r="BO16" s="407"/>
      <c r="BP16" s="407"/>
      <c r="BQ16" s="407"/>
      <c r="BR16" s="407"/>
      <c r="BS16" s="407"/>
      <c r="BT16" s="407"/>
      <c r="BU16" s="408"/>
      <c r="BV16" s="406">
        <v>11398567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12197</v>
      </c>
      <c r="AD17" s="360"/>
      <c r="AE17" s="360"/>
      <c r="AF17" s="360"/>
      <c r="AG17" s="361"/>
      <c r="AH17" s="359">
        <v>13748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6910149</v>
      </c>
      <c r="BO17" s="407"/>
      <c r="BP17" s="407"/>
      <c r="BQ17" s="407"/>
      <c r="BR17" s="407"/>
      <c r="BS17" s="407"/>
      <c r="BT17" s="407"/>
      <c r="BU17" s="408"/>
      <c r="BV17" s="406">
        <v>6834385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182.38</v>
      </c>
      <c r="M18" s="459"/>
      <c r="N18" s="459"/>
      <c r="O18" s="459"/>
      <c r="P18" s="459"/>
      <c r="Q18" s="459"/>
      <c r="R18" s="460"/>
      <c r="S18" s="460"/>
      <c r="T18" s="460"/>
      <c r="U18" s="460"/>
      <c r="V18" s="461"/>
      <c r="W18" s="477"/>
      <c r="X18" s="478"/>
      <c r="Y18" s="478"/>
      <c r="Z18" s="478"/>
      <c r="AA18" s="478"/>
      <c r="AB18" s="502"/>
      <c r="AC18" s="376">
        <v>68.2</v>
      </c>
      <c r="AD18" s="377"/>
      <c r="AE18" s="377"/>
      <c r="AF18" s="377"/>
      <c r="AG18" s="462"/>
      <c r="AH18" s="376">
        <v>66.099999999999994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12761171</v>
      </c>
      <c r="BO18" s="407"/>
      <c r="BP18" s="407"/>
      <c r="BQ18" s="407"/>
      <c r="BR18" s="407"/>
      <c r="BS18" s="407"/>
      <c r="BT18" s="407"/>
      <c r="BU18" s="408"/>
      <c r="BV18" s="406">
        <v>12666951</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16253222</v>
      </c>
      <c r="BO19" s="407"/>
      <c r="BP19" s="407"/>
      <c r="BQ19" s="407"/>
      <c r="BR19" s="407"/>
      <c r="BS19" s="407"/>
      <c r="BT19" s="407"/>
      <c r="BU19" s="408"/>
      <c r="BV19" s="406">
        <v>16106425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17792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26171831</v>
      </c>
      <c r="BO22" s="436"/>
      <c r="BP22" s="436"/>
      <c r="BQ22" s="436"/>
      <c r="BR22" s="436"/>
      <c r="BS22" s="436"/>
      <c r="BT22" s="436"/>
      <c r="BU22" s="437"/>
      <c r="BV22" s="435">
        <v>27753268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14468073</v>
      </c>
      <c r="BO23" s="407"/>
      <c r="BP23" s="407"/>
      <c r="BQ23" s="407"/>
      <c r="BR23" s="407"/>
      <c r="BS23" s="407"/>
      <c r="BT23" s="407"/>
      <c r="BU23" s="408"/>
      <c r="BV23" s="406">
        <v>14619086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9200</v>
      </c>
      <c r="R24" s="360"/>
      <c r="S24" s="360"/>
      <c r="T24" s="360"/>
      <c r="U24" s="360"/>
      <c r="V24" s="361"/>
      <c r="W24" s="449"/>
      <c r="X24" s="386"/>
      <c r="Y24" s="387"/>
      <c r="Z24" s="362" t="s">
        <v>162</v>
      </c>
      <c r="AA24" s="363"/>
      <c r="AB24" s="363"/>
      <c r="AC24" s="363"/>
      <c r="AD24" s="363"/>
      <c r="AE24" s="363"/>
      <c r="AF24" s="363"/>
      <c r="AG24" s="364"/>
      <c r="AH24" s="359">
        <v>361</v>
      </c>
      <c r="AI24" s="360"/>
      <c r="AJ24" s="360"/>
      <c r="AK24" s="360"/>
      <c r="AL24" s="361"/>
      <c r="AM24" s="359">
        <v>1137511</v>
      </c>
      <c r="AN24" s="360"/>
      <c r="AO24" s="360"/>
      <c r="AP24" s="360"/>
      <c r="AQ24" s="360"/>
      <c r="AR24" s="361"/>
      <c r="AS24" s="359">
        <v>3151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18478271</v>
      </c>
      <c r="BO24" s="407"/>
      <c r="BP24" s="407"/>
      <c r="BQ24" s="407"/>
      <c r="BR24" s="407"/>
      <c r="BS24" s="407"/>
      <c r="BT24" s="407"/>
      <c r="BU24" s="408"/>
      <c r="BV24" s="406">
        <v>19333739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7400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1819096</v>
      </c>
      <c r="BO25" s="436"/>
      <c r="BP25" s="436"/>
      <c r="BQ25" s="436"/>
      <c r="BR25" s="436"/>
      <c r="BS25" s="436"/>
      <c r="BT25" s="436"/>
      <c r="BU25" s="437"/>
      <c r="BV25" s="435">
        <v>1067848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27</v>
      </c>
      <c r="AI26" s="360"/>
      <c r="AJ26" s="360"/>
      <c r="AK26" s="360"/>
      <c r="AL26" s="361"/>
      <c r="AM26" s="359">
        <v>86400</v>
      </c>
      <c r="AN26" s="360"/>
      <c r="AO26" s="360"/>
      <c r="AP26" s="360"/>
      <c r="AQ26" s="360"/>
      <c r="AR26" s="361"/>
      <c r="AS26" s="359">
        <v>3200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5050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25416</v>
      </c>
      <c r="AN27" s="360"/>
      <c r="AO27" s="360"/>
      <c r="AP27" s="360"/>
      <c r="AQ27" s="360"/>
      <c r="AR27" s="361"/>
      <c r="AS27" s="359">
        <v>2824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4220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3318321</v>
      </c>
      <c r="BO28" s="436"/>
      <c r="BP28" s="436"/>
      <c r="BQ28" s="436"/>
      <c r="BR28" s="436"/>
      <c r="BS28" s="436"/>
      <c r="BT28" s="436"/>
      <c r="BU28" s="437"/>
      <c r="BV28" s="435">
        <v>2940980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16</v>
      </c>
      <c r="M29" s="360"/>
      <c r="N29" s="360"/>
      <c r="O29" s="360"/>
      <c r="P29" s="361"/>
      <c r="Q29" s="359">
        <v>3900</v>
      </c>
      <c r="R29" s="360"/>
      <c r="S29" s="360"/>
      <c r="T29" s="360"/>
      <c r="U29" s="360"/>
      <c r="V29" s="361"/>
      <c r="W29" s="450"/>
      <c r="X29" s="451"/>
      <c r="Y29" s="452"/>
      <c r="Z29" s="362" t="s">
        <v>177</v>
      </c>
      <c r="AA29" s="363"/>
      <c r="AB29" s="363"/>
      <c r="AC29" s="363"/>
      <c r="AD29" s="363"/>
      <c r="AE29" s="363"/>
      <c r="AF29" s="363"/>
      <c r="AG29" s="364"/>
      <c r="AH29" s="359">
        <v>370</v>
      </c>
      <c r="AI29" s="360"/>
      <c r="AJ29" s="360"/>
      <c r="AK29" s="360"/>
      <c r="AL29" s="361"/>
      <c r="AM29" s="359">
        <v>1162927</v>
      </c>
      <c r="AN29" s="360"/>
      <c r="AO29" s="360"/>
      <c r="AP29" s="360"/>
      <c r="AQ29" s="360"/>
      <c r="AR29" s="361"/>
      <c r="AS29" s="359">
        <v>3143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208849</v>
      </c>
      <c r="BO29" s="407"/>
      <c r="BP29" s="407"/>
      <c r="BQ29" s="407"/>
      <c r="BR29" s="407"/>
      <c r="BS29" s="407"/>
      <c r="BT29" s="407"/>
      <c r="BU29" s="408"/>
      <c r="BV29" s="406">
        <v>91697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3498968</v>
      </c>
      <c r="BO30" s="441"/>
      <c r="BP30" s="441"/>
      <c r="BQ30" s="441"/>
      <c r="BR30" s="441"/>
      <c r="BS30" s="441"/>
      <c r="BT30" s="441"/>
      <c r="BU30" s="442"/>
      <c r="BV30" s="440">
        <v>4416211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淡路広域行政事務組合（一般会計）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20</v>
      </c>
      <c r="CP34" s="354"/>
      <c r="CQ34" s="355" t="str">
        <f>IF('各会計、関係団体の財政状況及び健全化判断比率'!BS7="","",'各会計、関係団体の財政状況及び健全化判断比率'!BS7)</f>
        <v>株式会社淡路島第一次産業振興公社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ＣＡＴＶ事業特別会計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介護サービス事業会計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淡路広域行政事務組合（淡路ふるさと市町村圏事業特別会計）</v>
      </c>
      <c r="BZ35" s="355"/>
      <c r="CA35" s="355"/>
      <c r="CB35" s="355"/>
      <c r="CC35" s="355"/>
      <c r="CD35" s="355"/>
      <c r="CE35" s="355"/>
      <c r="CF35" s="355"/>
      <c r="CG35" s="355"/>
      <c r="CH35" s="355"/>
      <c r="CI35" s="355"/>
      <c r="CJ35" s="355"/>
      <c r="CK35" s="355"/>
      <c r="CL35" s="355"/>
      <c r="CM35" s="355"/>
      <c r="CN35" s="175"/>
      <c r="CO35" s="354">
        <f t="shared" ref="CO35:CO43" si="3">IF(CQ35="","",CO34+1)</f>
        <v>21</v>
      </c>
      <c r="CP35" s="354"/>
      <c r="CQ35" s="355" t="str">
        <f>IF('各会計、関係団体の財政状況及び健全化判断比率'!BS8="","",'各会計、関係団体の財政状況及び健全化判断比率'!BS8)</f>
        <v>株式会社淡路島テレビジョン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8</v>
      </c>
      <c r="AN36" s="354"/>
      <c r="AO36" s="355" t="str">
        <f>IF('各会計、関係団体の財政状況及び健全化判断比率'!B33="","",'各会計、関係団体の財政状況及び健全化判断比率'!B33)</f>
        <v>駐車場事業会計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淡路広域行政事務組合（淡路食肉センター事業特別会計）</v>
      </c>
      <c r="BZ36" s="355"/>
      <c r="CA36" s="355"/>
      <c r="CB36" s="355"/>
      <c r="CC36" s="355"/>
      <c r="CD36" s="355"/>
      <c r="CE36" s="355"/>
      <c r="CF36" s="355"/>
      <c r="CG36" s="355"/>
      <c r="CH36" s="355"/>
      <c r="CI36" s="355"/>
      <c r="CJ36" s="355"/>
      <c r="CK36" s="355"/>
      <c r="CL36" s="355"/>
      <c r="CM36" s="355"/>
      <c r="CN36" s="175"/>
      <c r="CO36" s="354">
        <f t="shared" si="3"/>
        <v>22</v>
      </c>
      <c r="CP36" s="354"/>
      <c r="CQ36" s="355" t="str">
        <f>IF('各会計、関係団体の財政状況及び健全化判断比率'!BS9="","",'各会計、関係団体の財政状況及び健全化判断比率'!BS9)</f>
        <v>株式会社淡路開発事業団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9</v>
      </c>
      <c r="AN37" s="354"/>
      <c r="AO37" s="355" t="str">
        <f>IF('各会計、関係団体の財政状況及び健全化判断比率'!B34="","",'各会計、関係団体の財政状況及び健全化判断比率'!B34)</f>
        <v>土地取得造成事業会計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淡路広域行政事務組合（淡路公平委員会特別会計）</v>
      </c>
      <c r="BZ37" s="355"/>
      <c r="CA37" s="355"/>
      <c r="CB37" s="355"/>
      <c r="CC37" s="355"/>
      <c r="CD37" s="355"/>
      <c r="CE37" s="355"/>
      <c r="CF37" s="355"/>
      <c r="CG37" s="355"/>
      <c r="CH37" s="355"/>
      <c r="CI37" s="355"/>
      <c r="CJ37" s="355"/>
      <c r="CK37" s="355"/>
      <c r="CL37" s="355"/>
      <c r="CM37" s="355"/>
      <c r="CN37" s="175"/>
      <c r="CO37" s="354">
        <f t="shared" si="3"/>
        <v>23</v>
      </c>
      <c r="CP37" s="354"/>
      <c r="CQ37" s="355" t="str">
        <f>IF('各会計、関係団体の財政状況及び健全化判断比率'!BS10="","",'各会計、関係団体の財政状況及び健全化判断比率'!BS10)</f>
        <v>一般財団法人五色ふるさと振興公社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淡路広域消防事務組合</v>
      </c>
      <c r="BZ38" s="355"/>
      <c r="CA38" s="355"/>
      <c r="CB38" s="355"/>
      <c r="CC38" s="355"/>
      <c r="CD38" s="355"/>
      <c r="CE38" s="355"/>
      <c r="CF38" s="355"/>
      <c r="CG38" s="355"/>
      <c r="CH38" s="355"/>
      <c r="CI38" s="355"/>
      <c r="CJ38" s="355"/>
      <c r="CK38" s="355"/>
      <c r="CL38" s="355"/>
      <c r="CM38" s="355"/>
      <c r="CN38" s="175"/>
      <c r="CO38" s="354">
        <f t="shared" si="3"/>
        <v>24</v>
      </c>
      <c r="CP38" s="354"/>
      <c r="CQ38" s="355" t="str">
        <f>IF('各会計、関係団体の財政状況及び健全化判断比率'!BS11="","",'各会計、関係団体の財政状況及び健全化判断比率'!BS11)</f>
        <v>株式会社クリーンエネルギー五色</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洲本市・南あわじ市衛生事務組合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16</v>
      </c>
      <c r="BX40" s="354"/>
      <c r="BY40" s="355" t="str">
        <f>IF('各会計、関係団体の財政状況及び健全化判断比率'!B74="","",'各会計、関係団体の財政状況及び健全化判断比率'!B74)</f>
        <v>南あわじ市・洲本市小中学校組合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17</v>
      </c>
      <c r="BX41" s="354"/>
      <c r="BY41" s="355" t="str">
        <f>IF('各会計、関係団体の財政状況及び健全化判断比率'!B75="","",'各会計、関係団体の財政状況及び健全化判断比率'!B75)</f>
        <v>淡路広域水道企業団</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18</v>
      </c>
      <c r="BX42" s="354"/>
      <c r="BY42" s="355" t="str">
        <f>IF('各会計、関係団体の財政状況及び健全化判断比率'!B76="","",'各会計、関係団体の財政状況及び健全化判断比率'!B76)</f>
        <v>洲本市・南あわじ市山林事務組合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19</v>
      </c>
      <c r="BX43" s="354"/>
      <c r="BY43" s="355" t="str">
        <f>IF('各会計、関係団体の財政状況及び健全化判断比率'!B77="","",'各会計、関係団体の財政状況及び健全化判断比率'!B77)</f>
        <v>兵庫県後期高齢者医療広域連合（一般会計）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QdnYRqpYTjp5zb1Nl16xuJG6V1I1uGOwPYmZhcY/q1sgig5S3lhdVQX+w29LTlLWKvxd0zwkfDMRPaDv5yLtQ==" saltValue="zpB8KIrvPaOWViWALLEq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6.28</v>
      </c>
      <c r="G34" s="33">
        <v>8.9700000000000006</v>
      </c>
      <c r="H34" s="33">
        <v>9.0500000000000007</v>
      </c>
      <c r="I34" s="33">
        <v>8.52</v>
      </c>
      <c r="J34" s="34">
        <v>7.24</v>
      </c>
      <c r="K34" s="22"/>
      <c r="L34" s="22"/>
      <c r="M34" s="22"/>
      <c r="N34" s="22"/>
      <c r="O34" s="22"/>
      <c r="P34" s="22"/>
    </row>
    <row r="35" spans="1:16" ht="39" customHeight="1" x14ac:dyDescent="0.15">
      <c r="A35" s="22"/>
      <c r="B35" s="35"/>
      <c r="C35" s="1132" t="s">
        <v>535</v>
      </c>
      <c r="D35" s="1132"/>
      <c r="E35" s="1133"/>
      <c r="F35" s="36">
        <v>2.12</v>
      </c>
      <c r="G35" s="37">
        <v>0.79</v>
      </c>
      <c r="H35" s="37">
        <v>4.43</v>
      </c>
      <c r="I35" s="37">
        <v>5.53</v>
      </c>
      <c r="J35" s="38">
        <v>4.62</v>
      </c>
      <c r="K35" s="22"/>
      <c r="L35" s="22"/>
      <c r="M35" s="22"/>
      <c r="N35" s="22"/>
      <c r="O35" s="22"/>
      <c r="P35" s="22"/>
    </row>
    <row r="36" spans="1:16" ht="39" customHeight="1" x14ac:dyDescent="0.15">
      <c r="A36" s="22"/>
      <c r="B36" s="35"/>
      <c r="C36" s="1132" t="s">
        <v>536</v>
      </c>
      <c r="D36" s="1132"/>
      <c r="E36" s="1133"/>
      <c r="F36" s="36">
        <v>0.32</v>
      </c>
      <c r="G36" s="37">
        <v>0.3</v>
      </c>
      <c r="H36" s="37">
        <v>1.0900000000000001</v>
      </c>
      <c r="I36" s="37">
        <v>1.28</v>
      </c>
      <c r="J36" s="38">
        <v>1.22</v>
      </c>
      <c r="K36" s="22"/>
      <c r="L36" s="22"/>
      <c r="M36" s="22"/>
      <c r="N36" s="22"/>
      <c r="O36" s="22"/>
      <c r="P36" s="22"/>
    </row>
    <row r="37" spans="1:16" ht="39" customHeight="1" x14ac:dyDescent="0.15">
      <c r="A37" s="22"/>
      <c r="B37" s="35"/>
      <c r="C37" s="1132" t="s">
        <v>537</v>
      </c>
      <c r="D37" s="1132"/>
      <c r="E37" s="1133"/>
      <c r="F37" s="36">
        <v>0.68</v>
      </c>
      <c r="G37" s="37">
        <v>0.71</v>
      </c>
      <c r="H37" s="37">
        <v>0.61</v>
      </c>
      <c r="I37" s="37">
        <v>0.59</v>
      </c>
      <c r="J37" s="38">
        <v>0.59</v>
      </c>
      <c r="K37" s="22"/>
      <c r="L37" s="22"/>
      <c r="M37" s="22"/>
      <c r="N37" s="22"/>
      <c r="O37" s="22"/>
      <c r="P37" s="22"/>
    </row>
    <row r="38" spans="1:16" ht="39" customHeight="1" x14ac:dyDescent="0.15">
      <c r="A38" s="22"/>
      <c r="B38" s="35"/>
      <c r="C38" s="1132" t="s">
        <v>538</v>
      </c>
      <c r="D38" s="1132"/>
      <c r="E38" s="1133"/>
      <c r="F38" s="36">
        <v>0.77</v>
      </c>
      <c r="G38" s="37">
        <v>0.36</v>
      </c>
      <c r="H38" s="37">
        <v>0.57999999999999996</v>
      </c>
      <c r="I38" s="37">
        <v>0.8</v>
      </c>
      <c r="J38" s="38">
        <v>0.47</v>
      </c>
      <c r="K38" s="22"/>
      <c r="L38" s="22"/>
      <c r="M38" s="22"/>
      <c r="N38" s="22"/>
      <c r="O38" s="22"/>
      <c r="P38" s="22"/>
    </row>
    <row r="39" spans="1:16" ht="39" customHeight="1" x14ac:dyDescent="0.15">
      <c r="A39" s="22"/>
      <c r="B39" s="35"/>
      <c r="C39" s="1132" t="s">
        <v>539</v>
      </c>
      <c r="D39" s="1132"/>
      <c r="E39" s="1133"/>
      <c r="F39" s="36">
        <v>0.26</v>
      </c>
      <c r="G39" s="37">
        <v>0.22</v>
      </c>
      <c r="H39" s="37">
        <v>0.18</v>
      </c>
      <c r="I39" s="37">
        <v>0.19</v>
      </c>
      <c r="J39" s="38">
        <v>0.21</v>
      </c>
      <c r="K39" s="22"/>
      <c r="L39" s="22"/>
      <c r="M39" s="22"/>
      <c r="N39" s="22"/>
      <c r="O39" s="22"/>
      <c r="P39" s="22"/>
    </row>
    <row r="40" spans="1:16" ht="39" customHeight="1" x14ac:dyDescent="0.15">
      <c r="A40" s="22"/>
      <c r="B40" s="35"/>
      <c r="C40" s="1132" t="s">
        <v>540</v>
      </c>
      <c r="D40" s="1132"/>
      <c r="E40" s="1133"/>
      <c r="F40" s="36">
        <v>0.13</v>
      </c>
      <c r="G40" s="37">
        <v>0.13</v>
      </c>
      <c r="H40" s="37">
        <v>0.14000000000000001</v>
      </c>
      <c r="I40" s="37">
        <v>0.32</v>
      </c>
      <c r="J40" s="38">
        <v>0.18</v>
      </c>
      <c r="K40" s="22"/>
      <c r="L40" s="22"/>
      <c r="M40" s="22"/>
      <c r="N40" s="22"/>
      <c r="O40" s="22"/>
      <c r="P40" s="22"/>
    </row>
    <row r="41" spans="1:16" ht="39" customHeight="1" x14ac:dyDescent="0.15">
      <c r="A41" s="22"/>
      <c r="B41" s="35"/>
      <c r="C41" s="1132" t="s">
        <v>541</v>
      </c>
      <c r="D41" s="1132"/>
      <c r="E41" s="1133"/>
      <c r="F41" s="36">
        <v>0.5</v>
      </c>
      <c r="G41" s="37">
        <v>0.13</v>
      </c>
      <c r="H41" s="37">
        <v>0.71</v>
      </c>
      <c r="I41" s="37">
        <v>0.34</v>
      </c>
      <c r="J41" s="38">
        <v>0.11</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CimVw6ybhNDh3/NCZqsQ8Hw2AJJijfV8+NTsfFKamtk0YiFBGEnjHqvMFVSIjI/8wb3YLMfztiJkYWA8MIRMw==" saltValue="jD5dV0//NI2ACnjdoLLe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3673</v>
      </c>
      <c r="L45" s="58">
        <v>3477</v>
      </c>
      <c r="M45" s="58">
        <v>3603</v>
      </c>
      <c r="N45" s="58">
        <v>3363</v>
      </c>
      <c r="O45" s="59">
        <v>3319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611</v>
      </c>
      <c r="L48" s="62">
        <v>569</v>
      </c>
      <c r="M48" s="62">
        <v>545</v>
      </c>
      <c r="N48" s="62">
        <v>537</v>
      </c>
      <c r="O48" s="63">
        <v>571</v>
      </c>
      <c r="P48" s="46"/>
      <c r="Q48" s="46"/>
      <c r="R48" s="46"/>
      <c r="S48" s="46"/>
      <c r="T48" s="46"/>
      <c r="U48" s="46"/>
    </row>
    <row r="49" spans="1:21" ht="30.75" customHeight="1" x14ac:dyDescent="0.15">
      <c r="A49" s="46"/>
      <c r="B49" s="1163"/>
      <c r="C49" s="1164"/>
      <c r="D49" s="60"/>
      <c r="E49" s="1140" t="s">
        <v>14</v>
      </c>
      <c r="F49" s="1140"/>
      <c r="G49" s="1140"/>
      <c r="H49" s="1140"/>
      <c r="I49" s="1140"/>
      <c r="J49" s="1141"/>
      <c r="K49" s="61">
        <v>223</v>
      </c>
      <c r="L49" s="62">
        <v>266</v>
      </c>
      <c r="M49" s="62">
        <v>196</v>
      </c>
      <c r="N49" s="62">
        <v>178</v>
      </c>
      <c r="O49" s="63">
        <v>165</v>
      </c>
      <c r="P49" s="46"/>
      <c r="Q49" s="46"/>
      <c r="R49" s="46"/>
      <c r="S49" s="46"/>
      <c r="T49" s="46"/>
      <c r="U49" s="46"/>
    </row>
    <row r="50" spans="1:21" ht="30.75" customHeight="1" x14ac:dyDescent="0.15">
      <c r="A50" s="46"/>
      <c r="B50" s="1163"/>
      <c r="C50" s="1164"/>
      <c r="D50" s="60"/>
      <c r="E50" s="1140" t="s">
        <v>15</v>
      </c>
      <c r="F50" s="1140"/>
      <c r="G50" s="1140"/>
      <c r="H50" s="1140"/>
      <c r="I50" s="1140"/>
      <c r="J50" s="1141"/>
      <c r="K50" s="61">
        <v>12</v>
      </c>
      <c r="L50" s="62">
        <v>12</v>
      </c>
      <c r="M50" s="62">
        <v>12</v>
      </c>
      <c r="N50" s="62">
        <v>12</v>
      </c>
      <c r="O50" s="63">
        <v>11</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1</v>
      </c>
      <c r="O51" s="63">
        <v>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3059</v>
      </c>
      <c r="L52" s="62">
        <v>2775</v>
      </c>
      <c r="M52" s="62">
        <v>2914</v>
      </c>
      <c r="N52" s="62">
        <v>2742</v>
      </c>
      <c r="O52" s="63">
        <v>2680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1460</v>
      </c>
      <c r="L53" s="67">
        <v>1549</v>
      </c>
      <c r="M53" s="67">
        <v>1442</v>
      </c>
      <c r="N53" s="67">
        <v>1349</v>
      </c>
      <c r="O53" s="68">
        <v>1388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1wSGza4VDOGnX2C3q0TND1KmTN89u3bgwpisuttGIPnAc0xWxajEzx3PVzbl3T/hHPv/OhVGyjqx5Yj5iQEvg==" saltValue="zPvxb22zQNLApM6mbpFX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42">
        <v>30629</v>
      </c>
      <c r="J41" s="343">
        <v>29574</v>
      </c>
      <c r="K41" s="343">
        <v>28694</v>
      </c>
      <c r="L41" s="343">
        <v>27753</v>
      </c>
      <c r="M41" s="344">
        <v>26172</v>
      </c>
    </row>
    <row r="42" spans="2:13" ht="27.75" customHeight="1" x14ac:dyDescent="0.15">
      <c r="B42" s="1171"/>
      <c r="C42" s="1172"/>
      <c r="D42" s="104"/>
      <c r="E42" s="1175" t="s">
        <v>32</v>
      </c>
      <c r="F42" s="1175"/>
      <c r="G42" s="1175"/>
      <c r="H42" s="1176"/>
      <c r="I42" s="345">
        <v>51</v>
      </c>
      <c r="J42" s="346">
        <v>39</v>
      </c>
      <c r="K42" s="346">
        <v>27</v>
      </c>
      <c r="L42" s="346">
        <v>15</v>
      </c>
      <c r="M42" s="347">
        <v>3</v>
      </c>
    </row>
    <row r="43" spans="2:13" ht="27.75" customHeight="1" x14ac:dyDescent="0.15">
      <c r="B43" s="1171"/>
      <c r="C43" s="1172"/>
      <c r="D43" s="104"/>
      <c r="E43" s="1175" t="s">
        <v>33</v>
      </c>
      <c r="F43" s="1175"/>
      <c r="G43" s="1175"/>
      <c r="H43" s="1176"/>
      <c r="I43" s="345">
        <v>10863</v>
      </c>
      <c r="J43" s="346">
        <v>10265</v>
      </c>
      <c r="K43" s="346">
        <v>10766</v>
      </c>
      <c r="L43" s="346">
        <v>10189</v>
      </c>
      <c r="M43" s="347">
        <v>10238</v>
      </c>
    </row>
    <row r="44" spans="2:13" ht="27.75" customHeight="1" x14ac:dyDescent="0.15">
      <c r="B44" s="1171"/>
      <c r="C44" s="1172"/>
      <c r="D44" s="104"/>
      <c r="E44" s="1175" t="s">
        <v>34</v>
      </c>
      <c r="F44" s="1175"/>
      <c r="G44" s="1175"/>
      <c r="H44" s="1176"/>
      <c r="I44" s="345">
        <v>2787</v>
      </c>
      <c r="J44" s="346">
        <v>2466</v>
      </c>
      <c r="K44" s="346">
        <v>1991</v>
      </c>
      <c r="L44" s="346">
        <v>1622</v>
      </c>
      <c r="M44" s="347">
        <v>1304</v>
      </c>
    </row>
    <row r="45" spans="2:13" ht="27.75" customHeight="1" x14ac:dyDescent="0.15">
      <c r="B45" s="1171"/>
      <c r="C45" s="1172"/>
      <c r="D45" s="104"/>
      <c r="E45" s="1175" t="s">
        <v>35</v>
      </c>
      <c r="F45" s="1175"/>
      <c r="G45" s="1175"/>
      <c r="H45" s="1176"/>
      <c r="I45" s="345">
        <v>2838</v>
      </c>
      <c r="J45" s="346">
        <v>2817</v>
      </c>
      <c r="K45" s="346">
        <v>2811</v>
      </c>
      <c r="L45" s="346">
        <v>2812</v>
      </c>
      <c r="M45" s="347">
        <v>2803</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6046</v>
      </c>
      <c r="J50" s="346">
        <v>7765</v>
      </c>
      <c r="K50" s="346">
        <v>9370</v>
      </c>
      <c r="L50" s="346">
        <v>7936</v>
      </c>
      <c r="M50" s="347">
        <v>7523</v>
      </c>
    </row>
    <row r="51" spans="2:13" ht="27.75" customHeight="1" x14ac:dyDescent="0.15">
      <c r="B51" s="1171"/>
      <c r="C51" s="1172"/>
      <c r="D51" s="104"/>
      <c r="E51" s="1175" t="s">
        <v>42</v>
      </c>
      <c r="F51" s="1175"/>
      <c r="G51" s="1175"/>
      <c r="H51" s="1176"/>
      <c r="I51" s="345">
        <v>5626</v>
      </c>
      <c r="J51" s="346">
        <v>5258</v>
      </c>
      <c r="K51" s="346">
        <v>5157</v>
      </c>
      <c r="L51" s="346">
        <v>4864</v>
      </c>
      <c r="M51" s="347">
        <v>4751</v>
      </c>
    </row>
    <row r="52" spans="2:13" ht="27.75" customHeight="1" x14ac:dyDescent="0.15">
      <c r="B52" s="1173"/>
      <c r="C52" s="1174"/>
      <c r="D52" s="104"/>
      <c r="E52" s="1175" t="s">
        <v>43</v>
      </c>
      <c r="F52" s="1175"/>
      <c r="G52" s="1175"/>
      <c r="H52" s="1176"/>
      <c r="I52" s="345">
        <v>25678</v>
      </c>
      <c r="J52" s="346">
        <v>25479</v>
      </c>
      <c r="K52" s="346">
        <v>24758</v>
      </c>
      <c r="L52" s="346">
        <v>24740</v>
      </c>
      <c r="M52" s="347">
        <v>23786</v>
      </c>
    </row>
    <row r="53" spans="2:13" ht="27.75" customHeight="1" thickBot="1" x14ac:dyDescent="0.2">
      <c r="B53" s="1177" t="s">
        <v>19</v>
      </c>
      <c r="C53" s="1178"/>
      <c r="D53" s="108"/>
      <c r="E53" s="1179" t="s">
        <v>44</v>
      </c>
      <c r="F53" s="1179"/>
      <c r="G53" s="1179"/>
      <c r="H53" s="1180"/>
      <c r="I53" s="348">
        <v>9818</v>
      </c>
      <c r="J53" s="349">
        <v>6659</v>
      </c>
      <c r="K53" s="349">
        <v>5003</v>
      </c>
      <c r="L53" s="349">
        <v>4852</v>
      </c>
      <c r="M53" s="350">
        <v>4460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6Vt6n4GVymK0tRlw/cbkS4IP6Zs3P8/YnEsYw3gmw4M+N1jfy5vqwS2ufBx9Pma9Sy63AF4HPBx+balvrE+XQ==" saltValue="desmG7xJQdDIRs0kH8XE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2633</v>
      </c>
      <c r="G55" s="120">
        <v>2941</v>
      </c>
      <c r="H55" s="121">
        <v>3318</v>
      </c>
    </row>
    <row r="56" spans="2:8" ht="52.5" customHeight="1" x14ac:dyDescent="0.15">
      <c r="B56" s="122"/>
      <c r="C56" s="1198" t="s">
        <v>47</v>
      </c>
      <c r="D56" s="1198"/>
      <c r="E56" s="1199"/>
      <c r="F56" s="123">
        <v>92</v>
      </c>
      <c r="G56" s="123">
        <v>92</v>
      </c>
      <c r="H56" s="124">
        <v>209</v>
      </c>
    </row>
    <row r="57" spans="2:8" ht="53.25" customHeight="1" x14ac:dyDescent="0.15">
      <c r="B57" s="122"/>
      <c r="C57" s="1200" t="s">
        <v>48</v>
      </c>
      <c r="D57" s="1200"/>
      <c r="E57" s="1201"/>
      <c r="F57" s="125">
        <v>6247</v>
      </c>
      <c r="G57" s="125">
        <v>4416</v>
      </c>
      <c r="H57" s="126">
        <v>3499</v>
      </c>
    </row>
    <row r="58" spans="2:8" ht="45.75" customHeight="1" x14ac:dyDescent="0.15">
      <c r="B58" s="127"/>
      <c r="C58" s="1188" t="s">
        <v>569</v>
      </c>
      <c r="D58" s="1189"/>
      <c r="E58" s="1190"/>
      <c r="F58" s="128">
        <v>5214</v>
      </c>
      <c r="G58" s="128">
        <v>3373</v>
      </c>
      <c r="H58" s="129">
        <v>2429</v>
      </c>
    </row>
    <row r="59" spans="2:8" ht="45.75" customHeight="1" x14ac:dyDescent="0.15">
      <c r="B59" s="127"/>
      <c r="C59" s="1188" t="s">
        <v>570</v>
      </c>
      <c r="D59" s="1189"/>
      <c r="E59" s="1190"/>
      <c r="F59" s="128">
        <v>363</v>
      </c>
      <c r="G59" s="128">
        <v>364</v>
      </c>
      <c r="H59" s="129">
        <v>366</v>
      </c>
    </row>
    <row r="60" spans="2:8" ht="45.75" customHeight="1" x14ac:dyDescent="0.15">
      <c r="B60" s="127"/>
      <c r="C60" s="1188" t="s">
        <v>571</v>
      </c>
      <c r="D60" s="1189"/>
      <c r="E60" s="1190"/>
      <c r="F60" s="128">
        <v>379</v>
      </c>
      <c r="G60" s="128">
        <v>361</v>
      </c>
      <c r="H60" s="129">
        <v>345</v>
      </c>
    </row>
    <row r="61" spans="2:8" ht="45.75" customHeight="1" x14ac:dyDescent="0.15">
      <c r="B61" s="127"/>
      <c r="C61" s="1188" t="s">
        <v>572</v>
      </c>
      <c r="D61" s="1189"/>
      <c r="E61" s="1190"/>
      <c r="F61" s="128">
        <v>151</v>
      </c>
      <c r="G61" s="128">
        <v>179</v>
      </c>
      <c r="H61" s="129">
        <v>215</v>
      </c>
    </row>
    <row r="62" spans="2:8" ht="45.75" customHeight="1" thickBot="1" x14ac:dyDescent="0.2">
      <c r="B62" s="130"/>
      <c r="C62" s="1191" t="s">
        <v>573</v>
      </c>
      <c r="D62" s="1192"/>
      <c r="E62" s="1193"/>
      <c r="F62" s="131">
        <v>41</v>
      </c>
      <c r="G62" s="131">
        <v>41</v>
      </c>
      <c r="H62" s="132">
        <v>41</v>
      </c>
    </row>
    <row r="63" spans="2:8" ht="52.5" customHeight="1" thickBot="1" x14ac:dyDescent="0.2">
      <c r="B63" s="133"/>
      <c r="C63" s="1194" t="s">
        <v>49</v>
      </c>
      <c r="D63" s="1194"/>
      <c r="E63" s="1195"/>
      <c r="F63" s="134">
        <v>8972</v>
      </c>
      <c r="G63" s="134">
        <v>7449</v>
      </c>
      <c r="H63" s="135">
        <v>7026</v>
      </c>
    </row>
    <row r="64" spans="2:8" x14ac:dyDescent="0.15"/>
  </sheetData>
  <sheetProtection algorithmName="SHA-512" hashValue="iH1cDqE56FmTy1mAu8cKzHcCtFjaW8KhM7RucH7uHUK3Rdl1uDy5dGAIJMFAUJ4hNa9+p/pMhC6CXRHfKhoWPw==" saltValue="gAi8qy/xfYUg3Q8W7rwo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46955</v>
      </c>
      <c r="E3" s="154"/>
      <c r="F3" s="155">
        <v>94081</v>
      </c>
      <c r="G3" s="156"/>
      <c r="H3" s="157"/>
    </row>
    <row r="4" spans="1:8" x14ac:dyDescent="0.15">
      <c r="A4" s="158"/>
      <c r="B4" s="159"/>
      <c r="C4" s="160"/>
      <c r="D4" s="161">
        <v>24116</v>
      </c>
      <c r="E4" s="162"/>
      <c r="F4" s="163">
        <v>48949</v>
      </c>
      <c r="G4" s="164"/>
      <c r="H4" s="165"/>
    </row>
    <row r="5" spans="1:8" x14ac:dyDescent="0.15">
      <c r="A5" s="146" t="s">
        <v>521</v>
      </c>
      <c r="B5" s="151"/>
      <c r="C5" s="152"/>
      <c r="D5" s="153">
        <v>68633</v>
      </c>
      <c r="E5" s="154"/>
      <c r="F5" s="155">
        <v>92632</v>
      </c>
      <c r="G5" s="156"/>
      <c r="H5" s="157"/>
    </row>
    <row r="6" spans="1:8" x14ac:dyDescent="0.15">
      <c r="A6" s="158"/>
      <c r="B6" s="159"/>
      <c r="C6" s="160"/>
      <c r="D6" s="161">
        <v>46112</v>
      </c>
      <c r="E6" s="162"/>
      <c r="F6" s="163">
        <v>47978</v>
      </c>
      <c r="G6" s="164"/>
      <c r="H6" s="165"/>
    </row>
    <row r="7" spans="1:8" x14ac:dyDescent="0.15">
      <c r="A7" s="146" t="s">
        <v>522</v>
      </c>
      <c r="B7" s="151"/>
      <c r="C7" s="152"/>
      <c r="D7" s="153">
        <v>75829</v>
      </c>
      <c r="E7" s="154"/>
      <c r="F7" s="155">
        <v>96469</v>
      </c>
      <c r="G7" s="156"/>
      <c r="H7" s="157"/>
    </row>
    <row r="8" spans="1:8" x14ac:dyDescent="0.15">
      <c r="A8" s="158"/>
      <c r="B8" s="159"/>
      <c r="C8" s="160"/>
      <c r="D8" s="161">
        <v>49666</v>
      </c>
      <c r="E8" s="162"/>
      <c r="F8" s="163">
        <v>49775</v>
      </c>
      <c r="G8" s="164"/>
      <c r="H8" s="165"/>
    </row>
    <row r="9" spans="1:8" x14ac:dyDescent="0.15">
      <c r="A9" s="146" t="s">
        <v>523</v>
      </c>
      <c r="B9" s="151"/>
      <c r="C9" s="152"/>
      <c r="D9" s="153">
        <v>76710</v>
      </c>
      <c r="E9" s="154"/>
      <c r="F9" s="155">
        <v>85743</v>
      </c>
      <c r="G9" s="156"/>
      <c r="H9" s="157"/>
    </row>
    <row r="10" spans="1:8" x14ac:dyDescent="0.15">
      <c r="A10" s="158"/>
      <c r="B10" s="159"/>
      <c r="C10" s="160"/>
      <c r="D10" s="161">
        <v>39540</v>
      </c>
      <c r="E10" s="162"/>
      <c r="F10" s="163">
        <v>45231</v>
      </c>
      <c r="G10" s="164"/>
      <c r="H10" s="165"/>
    </row>
    <row r="11" spans="1:8" x14ac:dyDescent="0.15">
      <c r="A11" s="146" t="s">
        <v>524</v>
      </c>
      <c r="B11" s="151"/>
      <c r="C11" s="152"/>
      <c r="D11" s="153">
        <v>52108</v>
      </c>
      <c r="E11" s="154"/>
      <c r="F11" s="155">
        <v>92509</v>
      </c>
      <c r="G11" s="156"/>
      <c r="H11" s="157"/>
    </row>
    <row r="12" spans="1:8" x14ac:dyDescent="0.15">
      <c r="A12" s="158"/>
      <c r="B12" s="159"/>
      <c r="C12" s="166"/>
      <c r="D12" s="161">
        <v>31037</v>
      </c>
      <c r="E12" s="162"/>
      <c r="F12" s="163">
        <v>52274</v>
      </c>
      <c r="G12" s="164"/>
      <c r="H12" s="165"/>
    </row>
    <row r="13" spans="1:8" x14ac:dyDescent="0.15">
      <c r="A13" s="146"/>
      <c r="B13" s="151"/>
      <c r="C13" s="152"/>
      <c r="D13" s="153">
        <v>64047</v>
      </c>
      <c r="E13" s="154"/>
      <c r="F13" s="155">
        <v>92287</v>
      </c>
      <c r="G13" s="167"/>
      <c r="H13" s="157"/>
    </row>
    <row r="14" spans="1:8" x14ac:dyDescent="0.15">
      <c r="A14" s="158"/>
      <c r="B14" s="159"/>
      <c r="C14" s="160"/>
      <c r="D14" s="161">
        <v>38094</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2.12</v>
      </c>
      <c r="C19" s="168">
        <f>ROUND(VALUE(SUBSTITUTE(実質収支比率等に係る経年分析!G$48,"▲","-")),2)</f>
        <v>0.79</v>
      </c>
      <c r="D19" s="168">
        <f>ROUND(VALUE(SUBSTITUTE(実質収支比率等に係る経年分析!H$48,"▲","-")),2)</f>
        <v>4.43</v>
      </c>
      <c r="E19" s="168">
        <f>ROUND(VALUE(SUBSTITUTE(実質収支比率等に係る経年分析!I$48,"▲","-")),2)</f>
        <v>5.53</v>
      </c>
      <c r="F19" s="168">
        <f>ROUND(VALUE(SUBSTITUTE(実質収支比率等に係る経年分析!J$48,"▲","-")),2)</f>
        <v>4.63</v>
      </c>
    </row>
    <row r="20" spans="1:11" x14ac:dyDescent="0.15">
      <c r="A20" s="168" t="s">
        <v>53</v>
      </c>
      <c r="B20" s="168">
        <f>ROUND(VALUE(SUBSTITUTE(実質収支比率等に係る経年分析!F$47,"▲","-")),2)</f>
        <v>19.95</v>
      </c>
      <c r="C20" s="168">
        <f>ROUND(VALUE(SUBSTITUTE(実質収支比率等に係る経年分析!G$47,"▲","-")),2)</f>
        <v>19.93</v>
      </c>
      <c r="D20" s="168">
        <f>ROUND(VALUE(SUBSTITUTE(実質収支比率等に係る経年分析!H$47,"▲","-")),2)</f>
        <v>19.87</v>
      </c>
      <c r="E20" s="168">
        <f>ROUND(VALUE(SUBSTITUTE(実質収支比率等に係る経年分析!I$47,"▲","-")),2)</f>
        <v>22.53</v>
      </c>
      <c r="F20" s="168">
        <f>ROUND(VALUE(SUBSTITUTE(実質収支比率等に係る経年分析!J$47,"▲","-")),2)</f>
        <v>25.49</v>
      </c>
    </row>
    <row r="21" spans="1:11" x14ac:dyDescent="0.15">
      <c r="A21" s="168" t="s">
        <v>54</v>
      </c>
      <c r="B21" s="168">
        <f>IF(ISNUMBER(VALUE(SUBSTITUTE(実質収支比率等に係る経年分析!F$49,"▲","-"))),ROUND(VALUE(SUBSTITUTE(実質収支比率等に係る経年分析!F$49,"▲","-")),2),NA())</f>
        <v>-0.96</v>
      </c>
      <c r="C21" s="168">
        <f>IF(ISNUMBER(VALUE(SUBSTITUTE(実質収支比率等に係る経年分析!G$49,"▲","-"))),ROUND(VALUE(SUBSTITUTE(実質収支比率等に係る経年分析!G$49,"▲","-")),2),NA())</f>
        <v>-1.19</v>
      </c>
      <c r="D21" s="168">
        <f>IF(ISNUMBER(VALUE(SUBSTITUTE(実質収支比率等に係る経年分析!H$49,"▲","-"))),ROUND(VALUE(SUBSTITUTE(実質収支比率等に係る経年分析!H$49,"▲","-")),2),NA())</f>
        <v>6.93</v>
      </c>
      <c r="E21" s="168">
        <f>IF(ISNUMBER(VALUE(SUBSTITUTE(実質収支比率等に係る経年分析!I$49,"▲","-"))),ROUND(VALUE(SUBSTITUTE(実質収支比率等に係る経年分析!I$49,"▲","-")),2),NA())</f>
        <v>3.39</v>
      </c>
      <c r="F21" s="168">
        <f>IF(ISNUMBER(VALUE(SUBSTITUTE(実質収支比率等に係る経年分析!J$49,"▲","-"))),ROUND(VALUE(SUBSTITUTE(実質収支比率等に係る経年分析!J$49,"▲","-")),2),NA())</f>
        <v>1.97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下水道事業会計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0.71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0.34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0.11</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0.14000000000000001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0.18</v>
      </c>
    </row>
    <row r="31" spans="1:11" x14ac:dyDescent="0.15">
      <c r="A31" s="169" t="str">
        <f>IF(連結実質赤字比率に係る赤字・黒字の構成分析!C$39="",NA(),連結実質赤字比率に係る赤字・黒字の構成分析!C$39)</f>
        <v>駐車場事業会計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0.57999999999999996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0.47</v>
      </c>
    </row>
    <row r="33" spans="1:16" x14ac:dyDescent="0.15">
      <c r="A33" s="169" t="str">
        <f>IF(連結実質赤字比率に係る赤字・黒字の構成分析!C$37="",NA(),連結実質赤字比率に係る赤字・黒字の構成分析!C$37)</f>
        <v>介護サービス事業会計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0.59</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1.0900000000000001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2.12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4.62</v>
      </c>
    </row>
    <row r="36" spans="1:16" x14ac:dyDescent="0.15">
      <c r="A36" s="169" t="str">
        <f>IF(連結実質赤字比率に係る赤字・黒字の構成分析!C$34="",NA(),連結実質赤字比率に係る赤字・黒字の構成分析!C$34)</f>
        <v>土地取得造成事業会計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6.28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8.9700000000000006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9.0500000000000007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7.24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3059</v>
      </c>
      <c r="E42" s="170"/>
      <c r="F42" s="170"/>
      <c r="G42" s="170">
        <f>'実質公債費比率（分子）の構造'!L$52</f>
        <v>2775</v>
      </c>
      <c r="H42" s="170"/>
      <c r="I42" s="170"/>
      <c r="J42" s="170">
        <f>'実質公債費比率（分子）の構造'!M$52</f>
        <v>2914</v>
      </c>
      <c r="K42" s="170"/>
      <c r="L42" s="170"/>
      <c r="M42" s="170">
        <f>'実質公債費比率（分子）の構造'!N$52</f>
        <v>2742</v>
      </c>
      <c r="N42" s="170"/>
      <c r="O42" s="170"/>
      <c r="P42" s="170">
        <f>'実質公債費比率（分子）の構造'!O$52</f>
        <v>2680</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2</v>
      </c>
      <c r="O43" s="170"/>
      <c r="P43" s="170"/>
    </row>
    <row r="44" spans="1:16" x14ac:dyDescent="0.15">
      <c r="A44" s="170" t="s">
        <v>62</v>
      </c>
      <c r="B44" s="170">
        <f>'実質公債費比率（分子）の構造'!K$50</f>
        <v>12</v>
      </c>
      <c r="C44" s="170"/>
      <c r="D44" s="170"/>
      <c r="E44" s="170">
        <f>'実質公債費比率（分子）の構造'!L$50</f>
        <v>12</v>
      </c>
      <c r="F44" s="170"/>
      <c r="G44" s="170"/>
      <c r="H44" s="170">
        <f>'実質公債費比率（分子）の構造'!M$50</f>
        <v>12</v>
      </c>
      <c r="I44" s="170"/>
      <c r="J44" s="170"/>
      <c r="K44" s="170">
        <f>'実質公債費比率（分子）の構造'!N$50</f>
        <v>12</v>
      </c>
      <c r="L44" s="170"/>
      <c r="M44" s="170"/>
      <c r="N44" s="170">
        <f>'実質公債費比率（分子）の構造'!O$50</f>
        <v>11</v>
      </c>
      <c r="O44" s="170"/>
      <c r="P44" s="170"/>
    </row>
    <row r="45" spans="1:16" x14ac:dyDescent="0.15">
      <c r="A45" s="170" t="s">
        <v>63</v>
      </c>
      <c r="B45" s="170">
        <f>'実質公債費比率（分子）の構造'!K$49</f>
        <v>223</v>
      </c>
      <c r="C45" s="170"/>
      <c r="D45" s="170"/>
      <c r="E45" s="170">
        <f>'実質公債費比率（分子）の構造'!L$49</f>
        <v>266</v>
      </c>
      <c r="F45" s="170"/>
      <c r="G45" s="170"/>
      <c r="H45" s="170">
        <f>'実質公債費比率（分子）の構造'!M$49</f>
        <v>196</v>
      </c>
      <c r="I45" s="170"/>
      <c r="J45" s="170"/>
      <c r="K45" s="170">
        <f>'実質公債費比率（分子）の構造'!N$49</f>
        <v>178</v>
      </c>
      <c r="L45" s="170"/>
      <c r="M45" s="170"/>
      <c r="N45" s="170">
        <f>'実質公債費比率（分子）の構造'!O$49</f>
        <v>165</v>
      </c>
      <c r="O45" s="170"/>
      <c r="P45" s="170"/>
    </row>
    <row r="46" spans="1:16" x14ac:dyDescent="0.15">
      <c r="A46" s="170" t="s">
        <v>64</v>
      </c>
      <c r="B46" s="170">
        <f>'実質公債費比率（分子）の構造'!K$48</f>
        <v>611</v>
      </c>
      <c r="C46" s="170"/>
      <c r="D46" s="170"/>
      <c r="E46" s="170">
        <f>'実質公債費比率（分子）の構造'!L$48</f>
        <v>569</v>
      </c>
      <c r="F46" s="170"/>
      <c r="G46" s="170"/>
      <c r="H46" s="170">
        <f>'実質公債費比率（分子）の構造'!M$48</f>
        <v>545</v>
      </c>
      <c r="I46" s="170"/>
      <c r="J46" s="170"/>
      <c r="K46" s="170">
        <f>'実質公債費比率（分子）の構造'!N$48</f>
        <v>537</v>
      </c>
      <c r="L46" s="170"/>
      <c r="M46" s="170"/>
      <c r="N46" s="170">
        <f>'実質公債費比率（分子）の構造'!O$48</f>
        <v>571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3673</v>
      </c>
      <c r="C49" s="170"/>
      <c r="D49" s="170"/>
      <c r="E49" s="170">
        <f>'実質公債費比率（分子）の構造'!L$45</f>
        <v>3477</v>
      </c>
      <c r="F49" s="170"/>
      <c r="G49" s="170"/>
      <c r="H49" s="170">
        <f>'実質公債費比率（分子）の構造'!M$45</f>
        <v>3603</v>
      </c>
      <c r="I49" s="170"/>
      <c r="J49" s="170"/>
      <c r="K49" s="170">
        <f>'実質公債費比率（分子）の構造'!N$45</f>
        <v>3363</v>
      </c>
      <c r="L49" s="170"/>
      <c r="M49" s="170"/>
      <c r="N49" s="170">
        <f>'実質公債費比率（分子）の構造'!O$45</f>
        <v>3319</v>
      </c>
      <c r="O49" s="170"/>
      <c r="P49" s="170"/>
    </row>
    <row r="50" spans="1:16" x14ac:dyDescent="0.15">
      <c r="A50" s="170" t="s">
        <v>67</v>
      </c>
      <c r="B50" s="170" t="e">
        <f>NA()</f>
        <v>#N/A</v>
      </c>
      <c r="C50" s="170">
        <f>IF(ISNUMBER('実質公債費比率（分子）の構造'!K$53),'実質公債費比率（分子）の構造'!K$53,NA())</f>
        <v>1460</v>
      </c>
      <c r="D50" s="170" t="e">
        <f>NA()</f>
        <v>#N/A</v>
      </c>
      <c r="E50" s="170" t="e">
        <f>NA()</f>
        <v>#N/A</v>
      </c>
      <c r="F50" s="170">
        <f>IF(ISNUMBER('実質公債費比率（分子）の構造'!L$53),'実質公債費比率（分子）の構造'!L$53,NA())</f>
        <v>1549</v>
      </c>
      <c r="G50" s="170" t="e">
        <f>NA()</f>
        <v>#N/A</v>
      </c>
      <c r="H50" s="170" t="e">
        <f>NA()</f>
        <v>#N/A</v>
      </c>
      <c r="I50" s="170">
        <f>IF(ISNUMBER('実質公債費比率（分子）の構造'!M$53),'実質公債費比率（分子）の構造'!M$53,NA())</f>
        <v>1442</v>
      </c>
      <c r="J50" s="170" t="e">
        <f>NA()</f>
        <v>#N/A</v>
      </c>
      <c r="K50" s="170" t="e">
        <f>NA()</f>
        <v>#N/A</v>
      </c>
      <c r="L50" s="170">
        <f>IF(ISNUMBER('実質公債費比率（分子）の構造'!N$53),'実質公債費比率（分子）の構造'!N$53,NA())</f>
        <v>1349</v>
      </c>
      <c r="M50" s="170" t="e">
        <f>NA()</f>
        <v>#N/A</v>
      </c>
      <c r="N50" s="170" t="e">
        <f>NA()</f>
        <v>#N/A</v>
      </c>
      <c r="O50" s="170">
        <f>IF(ISNUMBER('実質公債費比率（分子）の構造'!O$53),'実質公債費比率（分子）の構造'!O$53,NA())</f>
        <v>1388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25678</v>
      </c>
      <c r="E56" s="169"/>
      <c r="F56" s="169"/>
      <c r="G56" s="169">
        <f>'将来負担比率（分子）の構造'!J$52</f>
        <v>25479</v>
      </c>
      <c r="H56" s="169"/>
      <c r="I56" s="169"/>
      <c r="J56" s="169">
        <f>'将来負担比率（分子）の構造'!K$52</f>
        <v>24758</v>
      </c>
      <c r="K56" s="169"/>
      <c r="L56" s="169"/>
      <c r="M56" s="169">
        <f>'将来負担比率（分子）の構造'!L$52</f>
        <v>24740</v>
      </c>
      <c r="N56" s="169"/>
      <c r="O56" s="169"/>
      <c r="P56" s="169">
        <f>'将来負担比率（分子）の構造'!M$52</f>
        <v>23786</v>
      </c>
    </row>
    <row r="57" spans="1:16" x14ac:dyDescent="0.15">
      <c r="A57" s="169" t="s">
        <v>42</v>
      </c>
      <c r="B57" s="169"/>
      <c r="C57" s="169"/>
      <c r="D57" s="169">
        <f>'将来負担比率（分子）の構造'!I$51</f>
        <v>5626</v>
      </c>
      <c r="E57" s="169"/>
      <c r="F57" s="169"/>
      <c r="G57" s="169">
        <f>'将来負担比率（分子）の構造'!J$51</f>
        <v>5258</v>
      </c>
      <c r="H57" s="169"/>
      <c r="I57" s="169"/>
      <c r="J57" s="169">
        <f>'将来負担比率（分子）の構造'!K$51</f>
        <v>5157</v>
      </c>
      <c r="K57" s="169"/>
      <c r="L57" s="169"/>
      <c r="M57" s="169">
        <f>'将来負担比率（分子）の構造'!L$51</f>
        <v>4864</v>
      </c>
      <c r="N57" s="169"/>
      <c r="O57" s="169"/>
      <c r="P57" s="169">
        <f>'将来負担比率（分子）の構造'!M$51</f>
        <v>4751</v>
      </c>
    </row>
    <row r="58" spans="1:16" x14ac:dyDescent="0.15">
      <c r="A58" s="169" t="s">
        <v>41</v>
      </c>
      <c r="B58" s="169"/>
      <c r="C58" s="169"/>
      <c r="D58" s="169">
        <f>'将来負担比率（分子）の構造'!I$50</f>
        <v>6046</v>
      </c>
      <c r="E58" s="169"/>
      <c r="F58" s="169"/>
      <c r="G58" s="169">
        <f>'将来負担比率（分子）の構造'!J$50</f>
        <v>7765</v>
      </c>
      <c r="H58" s="169"/>
      <c r="I58" s="169"/>
      <c r="J58" s="169">
        <f>'将来負担比率（分子）の構造'!K$50</f>
        <v>9370</v>
      </c>
      <c r="K58" s="169"/>
      <c r="L58" s="169"/>
      <c r="M58" s="169">
        <f>'将来負担比率（分子）の構造'!L$50</f>
        <v>7936</v>
      </c>
      <c r="N58" s="169"/>
      <c r="O58" s="169"/>
      <c r="P58" s="169">
        <f>'将来負担比率（分子）の構造'!M$50</f>
        <v>7523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2838</v>
      </c>
      <c r="C62" s="169"/>
      <c r="D62" s="169"/>
      <c r="E62" s="169">
        <f>'将来負担比率（分子）の構造'!J$45</f>
        <v>2817</v>
      </c>
      <c r="F62" s="169"/>
      <c r="G62" s="169"/>
      <c r="H62" s="169">
        <f>'将来負担比率（分子）の構造'!K$45</f>
        <v>2811</v>
      </c>
      <c r="I62" s="169"/>
      <c r="J62" s="169"/>
      <c r="K62" s="169">
        <f>'将来負担比率（分子）の構造'!L$45</f>
        <v>2812</v>
      </c>
      <c r="L62" s="169"/>
      <c r="M62" s="169"/>
      <c r="N62" s="169">
        <f>'将来負担比率（分子）の構造'!M$45</f>
        <v>2803</v>
      </c>
      <c r="O62" s="169"/>
      <c r="P62" s="169"/>
    </row>
    <row r="63" spans="1:16" x14ac:dyDescent="0.15">
      <c r="A63" s="169" t="s">
        <v>34</v>
      </c>
      <c r="B63" s="169">
        <f>'将来負担比率（分子）の構造'!I$44</f>
        <v>2787</v>
      </c>
      <c r="C63" s="169"/>
      <c r="D63" s="169"/>
      <c r="E63" s="169">
        <f>'将来負担比率（分子）の構造'!J$44</f>
        <v>2466</v>
      </c>
      <c r="F63" s="169"/>
      <c r="G63" s="169"/>
      <c r="H63" s="169">
        <f>'将来負担比率（分子）の構造'!K$44</f>
        <v>1991</v>
      </c>
      <c r="I63" s="169"/>
      <c r="J63" s="169"/>
      <c r="K63" s="169">
        <f>'将来負担比率（分子）の構造'!L$44</f>
        <v>1622</v>
      </c>
      <c r="L63" s="169"/>
      <c r="M63" s="169"/>
      <c r="N63" s="169">
        <f>'将来負担比率（分子）の構造'!M$44</f>
        <v>1304</v>
      </c>
      <c r="O63" s="169"/>
      <c r="P63" s="169"/>
    </row>
    <row r="64" spans="1:16" x14ac:dyDescent="0.15">
      <c r="A64" s="169" t="s">
        <v>33</v>
      </c>
      <c r="B64" s="169">
        <f>'将来負担比率（分子）の構造'!I$43</f>
        <v>10863</v>
      </c>
      <c r="C64" s="169"/>
      <c r="D64" s="169"/>
      <c r="E64" s="169">
        <f>'将来負担比率（分子）の構造'!J$43</f>
        <v>10265</v>
      </c>
      <c r="F64" s="169"/>
      <c r="G64" s="169"/>
      <c r="H64" s="169">
        <f>'将来負担比率（分子）の構造'!K$43</f>
        <v>10766</v>
      </c>
      <c r="I64" s="169"/>
      <c r="J64" s="169"/>
      <c r="K64" s="169">
        <f>'将来負担比率（分子）の構造'!L$43</f>
        <v>10189</v>
      </c>
      <c r="L64" s="169"/>
      <c r="M64" s="169"/>
      <c r="N64" s="169">
        <f>'将来負担比率（分子）の構造'!M$43</f>
        <v>10238</v>
      </c>
      <c r="O64" s="169"/>
      <c r="P64" s="169"/>
    </row>
    <row r="65" spans="1:16" x14ac:dyDescent="0.15">
      <c r="A65" s="169" t="s">
        <v>32</v>
      </c>
      <c r="B65" s="169">
        <f>'将来負担比率（分子）の構造'!I$42</f>
        <v>51</v>
      </c>
      <c r="C65" s="169"/>
      <c r="D65" s="169"/>
      <c r="E65" s="169">
        <f>'将来負担比率（分子）の構造'!J$42</f>
        <v>39</v>
      </c>
      <c r="F65" s="169"/>
      <c r="G65" s="169"/>
      <c r="H65" s="169">
        <f>'将来負担比率（分子）の構造'!K$42</f>
        <v>27</v>
      </c>
      <c r="I65" s="169"/>
      <c r="J65" s="169"/>
      <c r="K65" s="169">
        <f>'将来負担比率（分子）の構造'!L$42</f>
        <v>15</v>
      </c>
      <c r="L65" s="169"/>
      <c r="M65" s="169"/>
      <c r="N65" s="169">
        <f>'将来負担比率（分子）の構造'!M$42</f>
        <v>3</v>
      </c>
      <c r="O65" s="169"/>
      <c r="P65" s="169"/>
    </row>
    <row r="66" spans="1:16" x14ac:dyDescent="0.15">
      <c r="A66" s="169" t="s">
        <v>31</v>
      </c>
      <c r="B66" s="169">
        <f>'将来負担比率（分子）の構造'!I$41</f>
        <v>30629</v>
      </c>
      <c r="C66" s="169"/>
      <c r="D66" s="169"/>
      <c r="E66" s="169">
        <f>'将来負担比率（分子）の構造'!J$41</f>
        <v>29574</v>
      </c>
      <c r="F66" s="169"/>
      <c r="G66" s="169"/>
      <c r="H66" s="169">
        <f>'将来負担比率（分子）の構造'!K$41</f>
        <v>28694</v>
      </c>
      <c r="I66" s="169"/>
      <c r="J66" s="169"/>
      <c r="K66" s="169">
        <f>'将来負担比率（分子）の構造'!L$41</f>
        <v>27753</v>
      </c>
      <c r="L66" s="169"/>
      <c r="M66" s="169"/>
      <c r="N66" s="169">
        <f>'将来負担比率（分子）の構造'!M$41</f>
        <v>26172</v>
      </c>
      <c r="O66" s="169"/>
      <c r="P66" s="169"/>
    </row>
    <row r="67" spans="1:16" x14ac:dyDescent="0.15">
      <c r="A67" s="169" t="s">
        <v>71</v>
      </c>
      <c r="B67" s="169" t="e">
        <f>NA()</f>
        <v>#N/A</v>
      </c>
      <c r="C67" s="169">
        <f>IF(ISNUMBER('将来負担比率（分子）の構造'!I$53), IF('将来負担比率（分子）の構造'!I$53 &lt; 0, 0, '将来負担比率（分子）の構造'!I$53), NA())</f>
        <v>9818</v>
      </c>
      <c r="D67" s="169" t="e">
        <f>NA()</f>
        <v>#N/A</v>
      </c>
      <c r="E67" s="169" t="e">
        <f>NA()</f>
        <v>#N/A</v>
      </c>
      <c r="F67" s="169">
        <f>IF(ISNUMBER('将来負担比率（分子）の構造'!J$53), IF('将来負担比率（分子）の構造'!J$53 &lt; 0, 0, '将来負担比率（分子）の構造'!J$53), NA())</f>
        <v>6659</v>
      </c>
      <c r="G67" s="169" t="e">
        <f>NA()</f>
        <v>#N/A</v>
      </c>
      <c r="H67" s="169" t="e">
        <f>NA()</f>
        <v>#N/A</v>
      </c>
      <c r="I67" s="169">
        <f>IF(ISNUMBER('将来負担比率（分子）の構造'!K$53), IF('将来負担比率（分子）の構造'!K$53 &lt; 0, 0, '将来負担比率（分子）の構造'!K$53), NA())</f>
        <v>5003</v>
      </c>
      <c r="J67" s="169" t="e">
        <f>NA()</f>
        <v>#N/A</v>
      </c>
      <c r="K67" s="169" t="e">
        <f>NA()</f>
        <v>#N/A</v>
      </c>
      <c r="L67" s="169">
        <f>IF(ISNUMBER('将来負担比率（分子）の構造'!L$53), IF('将来負担比率（分子）の構造'!L$53 &lt; 0, 0, '将来負担比率（分子）の構造'!L$53), NA())</f>
        <v>4852</v>
      </c>
      <c r="M67" s="169" t="e">
        <f>NA()</f>
        <v>#N/A</v>
      </c>
      <c r="N67" s="169" t="e">
        <f>NA()</f>
        <v>#N/A</v>
      </c>
      <c r="O67" s="169">
        <f>IF(ISNUMBER('将来負担比率（分子）の構造'!M$53), IF('将来負担比率（分子）の構造'!M$53 &lt; 0, 0, '将来負担比率（分子）の構造'!M$53), NA())</f>
        <v>4460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2633</v>
      </c>
      <c r="C72" s="173">
        <f>基金残高に係る経年分析!G55</f>
        <v>2941</v>
      </c>
      <c r="D72" s="173">
        <f>基金残高に係る経年分析!H55</f>
        <v>3318</v>
      </c>
    </row>
    <row r="73" spans="1:16" x14ac:dyDescent="0.15">
      <c r="A73" s="172" t="s">
        <v>74</v>
      </c>
      <c r="B73" s="173">
        <f>基金残高に係る経年分析!F56</f>
        <v>92</v>
      </c>
      <c r="C73" s="173">
        <f>基金残高に係る経年分析!G56</f>
        <v>92</v>
      </c>
      <c r="D73" s="173">
        <f>基金残高に係る経年分析!H56</f>
        <v>209</v>
      </c>
    </row>
    <row r="74" spans="1:16" x14ac:dyDescent="0.15">
      <c r="A74" s="172" t="s">
        <v>75</v>
      </c>
      <c r="B74" s="173">
        <f>基金残高に係る経年分析!F57</f>
        <v>6247</v>
      </c>
      <c r="C74" s="173">
        <f>基金残高に係る経年分析!G57</f>
        <v>4416</v>
      </c>
      <c r="D74" s="173">
        <f>基金残高に係る経年分析!H57</f>
        <v>3499</v>
      </c>
    </row>
  </sheetData>
  <sheetProtection algorithmName="SHA-512" hashValue="W/Bz96W8ZtyCMsbWXcJUOs/Y6aULBSaN/boaYimkMPGE0ewogSqE+EyQcZ0PlDTZFUIPUa/P+BJGmoL2STQcjg==" saltValue="v5jxwaPp3Pq4ShlpDjVWn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5798561</v>
      </c>
      <c r="S5" s="664"/>
      <c r="T5" s="664"/>
      <c r="U5" s="664"/>
      <c r="V5" s="664"/>
      <c r="W5" s="664"/>
      <c r="X5" s="664"/>
      <c r="Y5" s="689"/>
      <c r="Z5" s="702">
        <v>23.4</v>
      </c>
      <c r="AA5" s="702"/>
      <c r="AB5" s="702"/>
      <c r="AC5" s="702"/>
      <c r="AD5" s="703">
        <v>5527057</v>
      </c>
      <c r="AE5" s="703"/>
      <c r="AF5" s="703"/>
      <c r="AG5" s="703"/>
      <c r="AH5" s="703"/>
      <c r="AI5" s="703"/>
      <c r="AJ5" s="703"/>
      <c r="AK5" s="703"/>
      <c r="AL5" s="690">
        <v>41.9</v>
      </c>
      <c r="AM5" s="672"/>
      <c r="AN5" s="672"/>
      <c r="AO5" s="691"/>
      <c r="AP5" s="666" t="s">
        <v>216</v>
      </c>
      <c r="AQ5" s="667"/>
      <c r="AR5" s="667"/>
      <c r="AS5" s="667"/>
      <c r="AT5" s="667"/>
      <c r="AU5" s="667"/>
      <c r="AV5" s="667"/>
      <c r="AW5" s="667"/>
      <c r="AX5" s="667"/>
      <c r="AY5" s="667"/>
      <c r="AZ5" s="667"/>
      <c r="BA5" s="667"/>
      <c r="BB5" s="667"/>
      <c r="BC5" s="667"/>
      <c r="BD5" s="667"/>
      <c r="BE5" s="667"/>
      <c r="BF5" s="668"/>
      <c r="BG5" s="608">
        <v>5469632</v>
      </c>
      <c r="BH5" s="609"/>
      <c r="BI5" s="609"/>
      <c r="BJ5" s="609"/>
      <c r="BK5" s="609"/>
      <c r="BL5" s="609"/>
      <c r="BM5" s="609"/>
      <c r="BN5" s="610"/>
      <c r="BO5" s="646">
        <v>94.3</v>
      </c>
      <c r="BP5" s="646"/>
      <c r="BQ5" s="646"/>
      <c r="BR5" s="646"/>
      <c r="BS5" s="647">
        <v>73046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198378</v>
      </c>
      <c r="S6" s="609"/>
      <c r="T6" s="609"/>
      <c r="U6" s="609"/>
      <c r="V6" s="609"/>
      <c r="W6" s="609"/>
      <c r="X6" s="609"/>
      <c r="Y6" s="610"/>
      <c r="Z6" s="646">
        <v>0.8</v>
      </c>
      <c r="AA6" s="646"/>
      <c r="AB6" s="646"/>
      <c r="AC6" s="646"/>
      <c r="AD6" s="647">
        <v>198378</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5469632</v>
      </c>
      <c r="BH6" s="609"/>
      <c r="BI6" s="609"/>
      <c r="BJ6" s="609"/>
      <c r="BK6" s="609"/>
      <c r="BL6" s="609"/>
      <c r="BM6" s="609"/>
      <c r="BN6" s="610"/>
      <c r="BO6" s="646">
        <v>94.3</v>
      </c>
      <c r="BP6" s="646"/>
      <c r="BQ6" s="646"/>
      <c r="BR6" s="646"/>
      <c r="BS6" s="647">
        <v>73046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199338</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198718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2653</v>
      </c>
      <c r="S7" s="609"/>
      <c r="T7" s="609"/>
      <c r="U7" s="609"/>
      <c r="V7" s="609"/>
      <c r="W7" s="609"/>
      <c r="X7" s="609"/>
      <c r="Y7" s="610"/>
      <c r="Z7" s="646">
        <v>0</v>
      </c>
      <c r="AA7" s="646"/>
      <c r="AB7" s="646"/>
      <c r="AC7" s="646"/>
      <c r="AD7" s="647">
        <v>2653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2320611</v>
      </c>
      <c r="BH7" s="609"/>
      <c r="BI7" s="609"/>
      <c r="BJ7" s="609"/>
      <c r="BK7" s="609"/>
      <c r="BL7" s="609"/>
      <c r="BM7" s="609"/>
      <c r="BN7" s="610"/>
      <c r="BO7" s="646">
        <v>40</v>
      </c>
      <c r="BP7" s="646"/>
      <c r="BQ7" s="646"/>
      <c r="BR7" s="646"/>
      <c r="BS7" s="647">
        <v>73046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3609857</v>
      </c>
      <c r="CS7" s="609"/>
      <c r="CT7" s="609"/>
      <c r="CU7" s="609"/>
      <c r="CV7" s="609"/>
      <c r="CW7" s="609"/>
      <c r="CX7" s="609"/>
      <c r="CY7" s="610"/>
      <c r="CZ7" s="646">
        <v>15</v>
      </c>
      <c r="DA7" s="646"/>
      <c r="DB7" s="646"/>
      <c r="DC7" s="646"/>
      <c r="DD7" s="614">
        <v>55550</v>
      </c>
      <c r="DE7" s="609"/>
      <c r="DF7" s="609"/>
      <c r="DG7" s="609"/>
      <c r="DH7" s="609"/>
      <c r="DI7" s="609"/>
      <c r="DJ7" s="609"/>
      <c r="DK7" s="609"/>
      <c r="DL7" s="609"/>
      <c r="DM7" s="609"/>
      <c r="DN7" s="609"/>
      <c r="DO7" s="609"/>
      <c r="DP7" s="610"/>
      <c r="DQ7" s="614">
        <v>2354474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48593</v>
      </c>
      <c r="S8" s="609"/>
      <c r="T8" s="609"/>
      <c r="U8" s="609"/>
      <c r="V8" s="609"/>
      <c r="W8" s="609"/>
      <c r="X8" s="609"/>
      <c r="Y8" s="610"/>
      <c r="Z8" s="646">
        <v>0.2</v>
      </c>
      <c r="AA8" s="646"/>
      <c r="AB8" s="646"/>
      <c r="AC8" s="646"/>
      <c r="AD8" s="647">
        <v>48593</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72024</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8016650</v>
      </c>
      <c r="CS8" s="609"/>
      <c r="CT8" s="609"/>
      <c r="CU8" s="609"/>
      <c r="CV8" s="609"/>
      <c r="CW8" s="609"/>
      <c r="CX8" s="609"/>
      <c r="CY8" s="610"/>
      <c r="CZ8" s="646">
        <v>33.200000000000003</v>
      </c>
      <c r="DA8" s="646"/>
      <c r="DB8" s="646"/>
      <c r="DC8" s="646"/>
      <c r="DD8" s="614">
        <v>25437</v>
      </c>
      <c r="DE8" s="609"/>
      <c r="DF8" s="609"/>
      <c r="DG8" s="609"/>
      <c r="DH8" s="609"/>
      <c r="DI8" s="609"/>
      <c r="DJ8" s="609"/>
      <c r="DK8" s="609"/>
      <c r="DL8" s="609"/>
      <c r="DM8" s="609"/>
      <c r="DN8" s="609"/>
      <c r="DO8" s="609"/>
      <c r="DP8" s="610"/>
      <c r="DQ8" s="614">
        <v>4729588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51787</v>
      </c>
      <c r="S9" s="609"/>
      <c r="T9" s="609"/>
      <c r="U9" s="609"/>
      <c r="V9" s="609"/>
      <c r="W9" s="609"/>
      <c r="X9" s="609"/>
      <c r="Y9" s="610"/>
      <c r="Z9" s="646">
        <v>0.2</v>
      </c>
      <c r="AA9" s="646"/>
      <c r="AB9" s="646"/>
      <c r="AC9" s="646"/>
      <c r="AD9" s="647">
        <v>51787</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1836184</v>
      </c>
      <c r="BH9" s="609"/>
      <c r="BI9" s="609"/>
      <c r="BJ9" s="609"/>
      <c r="BK9" s="609"/>
      <c r="BL9" s="609"/>
      <c r="BM9" s="609"/>
      <c r="BN9" s="610"/>
      <c r="BO9" s="646">
        <v>31.7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1744442</v>
      </c>
      <c r="CS9" s="609"/>
      <c r="CT9" s="609"/>
      <c r="CU9" s="609"/>
      <c r="CV9" s="609"/>
      <c r="CW9" s="609"/>
      <c r="CX9" s="609"/>
      <c r="CY9" s="610"/>
      <c r="CZ9" s="646">
        <v>7.2</v>
      </c>
      <c r="DA9" s="646"/>
      <c r="DB9" s="646"/>
      <c r="DC9" s="646"/>
      <c r="DD9" s="614">
        <v>261292</v>
      </c>
      <c r="DE9" s="609"/>
      <c r="DF9" s="609"/>
      <c r="DG9" s="609"/>
      <c r="DH9" s="609"/>
      <c r="DI9" s="609"/>
      <c r="DJ9" s="609"/>
      <c r="DK9" s="609"/>
      <c r="DL9" s="609"/>
      <c r="DM9" s="609"/>
      <c r="DN9" s="609"/>
      <c r="DO9" s="609"/>
      <c r="DP9" s="610"/>
      <c r="DQ9" s="614">
        <v>1082136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165373</v>
      </c>
      <c r="BH10" s="609"/>
      <c r="BI10" s="609"/>
      <c r="BJ10" s="609"/>
      <c r="BK10" s="609"/>
      <c r="BL10" s="609"/>
      <c r="BM10" s="609"/>
      <c r="BN10" s="610"/>
      <c r="BO10" s="646">
        <v>2.9</v>
      </c>
      <c r="BP10" s="646"/>
      <c r="BQ10" s="646"/>
      <c r="BR10" s="646"/>
      <c r="BS10" s="647">
        <v>27362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23359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19309</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992781</v>
      </c>
      <c r="S11" s="609"/>
      <c r="T11" s="609"/>
      <c r="U11" s="609"/>
      <c r="V11" s="609"/>
      <c r="W11" s="609"/>
      <c r="X11" s="609"/>
      <c r="Y11" s="610"/>
      <c r="Z11" s="611">
        <v>4</v>
      </c>
      <c r="AA11" s="612"/>
      <c r="AB11" s="612"/>
      <c r="AC11" s="613"/>
      <c r="AD11" s="614">
        <v>992781</v>
      </c>
      <c r="AE11" s="609"/>
      <c r="AF11" s="609"/>
      <c r="AG11" s="609"/>
      <c r="AH11" s="609"/>
      <c r="AI11" s="609"/>
      <c r="AJ11" s="609"/>
      <c r="AK11" s="610"/>
      <c r="AL11" s="611">
        <v>7.5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247030</v>
      </c>
      <c r="BH11" s="609"/>
      <c r="BI11" s="609"/>
      <c r="BJ11" s="609"/>
      <c r="BK11" s="609"/>
      <c r="BL11" s="609"/>
      <c r="BM11" s="609"/>
      <c r="BN11" s="610"/>
      <c r="BO11" s="646">
        <v>4.3</v>
      </c>
      <c r="BP11" s="646"/>
      <c r="BQ11" s="646"/>
      <c r="BR11" s="646"/>
      <c r="BS11" s="647">
        <v>45684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1539665</v>
      </c>
      <c r="CS11" s="609"/>
      <c r="CT11" s="609"/>
      <c r="CU11" s="609"/>
      <c r="CV11" s="609"/>
      <c r="CW11" s="609"/>
      <c r="CX11" s="609"/>
      <c r="CY11" s="610"/>
      <c r="CZ11" s="646">
        <v>6.4</v>
      </c>
      <c r="DA11" s="646"/>
      <c r="DB11" s="646"/>
      <c r="DC11" s="646"/>
      <c r="DD11" s="614">
        <v>438955</v>
      </c>
      <c r="DE11" s="609"/>
      <c r="DF11" s="609"/>
      <c r="DG11" s="609"/>
      <c r="DH11" s="609"/>
      <c r="DI11" s="609"/>
      <c r="DJ11" s="609"/>
      <c r="DK11" s="609"/>
      <c r="DL11" s="609"/>
      <c r="DM11" s="609"/>
      <c r="DN11" s="609"/>
      <c r="DO11" s="609"/>
      <c r="DP11" s="610"/>
      <c r="DQ11" s="614">
        <v>554795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27850</v>
      </c>
      <c r="S12" s="609"/>
      <c r="T12" s="609"/>
      <c r="U12" s="609"/>
      <c r="V12" s="609"/>
      <c r="W12" s="609"/>
      <c r="X12" s="609"/>
      <c r="Y12" s="610"/>
      <c r="Z12" s="646">
        <v>0.1</v>
      </c>
      <c r="AA12" s="646"/>
      <c r="AB12" s="646"/>
      <c r="AC12" s="646"/>
      <c r="AD12" s="647">
        <v>27850</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2670954</v>
      </c>
      <c r="BH12" s="609"/>
      <c r="BI12" s="609"/>
      <c r="BJ12" s="609"/>
      <c r="BK12" s="609"/>
      <c r="BL12" s="609"/>
      <c r="BM12" s="609"/>
      <c r="BN12" s="610"/>
      <c r="BO12" s="646">
        <v>46.1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619193</v>
      </c>
      <c r="CS12" s="609"/>
      <c r="CT12" s="609"/>
      <c r="CU12" s="609"/>
      <c r="CV12" s="609"/>
      <c r="CW12" s="609"/>
      <c r="CX12" s="609"/>
      <c r="CY12" s="610"/>
      <c r="CZ12" s="646">
        <v>2.6</v>
      </c>
      <c r="DA12" s="646"/>
      <c r="DB12" s="646"/>
      <c r="DC12" s="646"/>
      <c r="DD12" s="614">
        <v>123438</v>
      </c>
      <c r="DE12" s="609"/>
      <c r="DF12" s="609"/>
      <c r="DG12" s="609"/>
      <c r="DH12" s="609"/>
      <c r="DI12" s="609"/>
      <c r="DJ12" s="609"/>
      <c r="DK12" s="609"/>
      <c r="DL12" s="609"/>
      <c r="DM12" s="609"/>
      <c r="DN12" s="609"/>
      <c r="DO12" s="609"/>
      <c r="DP12" s="610"/>
      <c r="DQ12" s="614">
        <v>257833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2653398</v>
      </c>
      <c r="BH13" s="609"/>
      <c r="BI13" s="609"/>
      <c r="BJ13" s="609"/>
      <c r="BK13" s="609"/>
      <c r="BL13" s="609"/>
      <c r="BM13" s="609"/>
      <c r="BN13" s="610"/>
      <c r="BO13" s="646">
        <v>45.8</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1928590</v>
      </c>
      <c r="CS13" s="609"/>
      <c r="CT13" s="609"/>
      <c r="CU13" s="609"/>
      <c r="CV13" s="609"/>
      <c r="CW13" s="609"/>
      <c r="CX13" s="609"/>
      <c r="CY13" s="610"/>
      <c r="CZ13" s="646">
        <v>8</v>
      </c>
      <c r="DA13" s="646"/>
      <c r="DB13" s="646"/>
      <c r="DC13" s="646"/>
      <c r="DD13" s="614">
        <v>831486</v>
      </c>
      <c r="DE13" s="609"/>
      <c r="DF13" s="609"/>
      <c r="DG13" s="609"/>
      <c r="DH13" s="609"/>
      <c r="DI13" s="609"/>
      <c r="DJ13" s="609"/>
      <c r="DK13" s="609"/>
      <c r="DL13" s="609"/>
      <c r="DM13" s="609"/>
      <c r="DN13" s="609"/>
      <c r="DO13" s="609"/>
      <c r="DP13" s="610"/>
      <c r="DQ13" s="614">
        <v>1039043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2081</v>
      </c>
      <c r="S14" s="609"/>
      <c r="T14" s="609"/>
      <c r="U14" s="609"/>
      <c r="V14" s="609"/>
      <c r="W14" s="609"/>
      <c r="X14" s="609"/>
      <c r="Y14" s="610"/>
      <c r="Z14" s="646">
        <v>0</v>
      </c>
      <c r="AA14" s="646"/>
      <c r="AB14" s="646"/>
      <c r="AC14" s="646"/>
      <c r="AD14" s="647">
        <v>2081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195625</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1001232</v>
      </c>
      <c r="CS14" s="609"/>
      <c r="CT14" s="609"/>
      <c r="CU14" s="609"/>
      <c r="CV14" s="609"/>
      <c r="CW14" s="609"/>
      <c r="CX14" s="609"/>
      <c r="CY14" s="610"/>
      <c r="CZ14" s="646">
        <v>4.2</v>
      </c>
      <c r="DA14" s="646"/>
      <c r="DB14" s="646"/>
      <c r="DC14" s="646"/>
      <c r="DD14" s="614">
        <v>211957</v>
      </c>
      <c r="DE14" s="609"/>
      <c r="DF14" s="609"/>
      <c r="DG14" s="609"/>
      <c r="DH14" s="609"/>
      <c r="DI14" s="609"/>
      <c r="DJ14" s="609"/>
      <c r="DK14" s="609"/>
      <c r="DL14" s="609"/>
      <c r="DM14" s="609"/>
      <c r="DN14" s="609"/>
      <c r="DO14" s="609"/>
      <c r="DP14" s="610"/>
      <c r="DQ14" s="614">
        <v>772445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282442</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2039191</v>
      </c>
      <c r="CS15" s="609"/>
      <c r="CT15" s="609"/>
      <c r="CU15" s="609"/>
      <c r="CV15" s="609"/>
      <c r="CW15" s="609"/>
      <c r="CX15" s="609"/>
      <c r="CY15" s="610"/>
      <c r="CZ15" s="646">
        <v>8.5</v>
      </c>
      <c r="DA15" s="646"/>
      <c r="DB15" s="646"/>
      <c r="DC15" s="646"/>
      <c r="DD15" s="614">
        <v>205962</v>
      </c>
      <c r="DE15" s="609"/>
      <c r="DF15" s="609"/>
      <c r="DG15" s="609"/>
      <c r="DH15" s="609"/>
      <c r="DI15" s="609"/>
      <c r="DJ15" s="609"/>
      <c r="DK15" s="609"/>
      <c r="DL15" s="609"/>
      <c r="DM15" s="609"/>
      <c r="DN15" s="609"/>
      <c r="DO15" s="609"/>
      <c r="DP15" s="610"/>
      <c r="DQ15" s="614">
        <v>1404517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37879</v>
      </c>
      <c r="S16" s="609"/>
      <c r="T16" s="609"/>
      <c r="U16" s="609"/>
      <c r="V16" s="609"/>
      <c r="W16" s="609"/>
      <c r="X16" s="609"/>
      <c r="Y16" s="610"/>
      <c r="Z16" s="646">
        <v>0.2</v>
      </c>
      <c r="AA16" s="646"/>
      <c r="AB16" s="646"/>
      <c r="AC16" s="646"/>
      <c r="AD16" s="647">
        <v>37879</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80082</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69544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90603</v>
      </c>
      <c r="S17" s="609"/>
      <c r="T17" s="609"/>
      <c r="U17" s="609"/>
      <c r="V17" s="609"/>
      <c r="W17" s="609"/>
      <c r="X17" s="609"/>
      <c r="Y17" s="610"/>
      <c r="Z17" s="646">
        <v>0.4</v>
      </c>
      <c r="AA17" s="646"/>
      <c r="AB17" s="646"/>
      <c r="AC17" s="646"/>
      <c r="AD17" s="647">
        <v>90603</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3320614</v>
      </c>
      <c r="CS17" s="609"/>
      <c r="CT17" s="609"/>
      <c r="CU17" s="609"/>
      <c r="CV17" s="609"/>
      <c r="CW17" s="609"/>
      <c r="CX17" s="609"/>
      <c r="CY17" s="610"/>
      <c r="CZ17" s="646">
        <v>13.8</v>
      </c>
      <c r="DA17" s="646"/>
      <c r="DB17" s="646"/>
      <c r="DC17" s="646"/>
      <c r="DD17" s="614" t="s">
        <v>122</v>
      </c>
      <c r="DE17" s="609"/>
      <c r="DF17" s="609"/>
      <c r="DG17" s="609"/>
      <c r="DH17" s="609"/>
      <c r="DI17" s="609"/>
      <c r="DJ17" s="609"/>
      <c r="DK17" s="609"/>
      <c r="DL17" s="609"/>
      <c r="DM17" s="609"/>
      <c r="DN17" s="609"/>
      <c r="DO17" s="609"/>
      <c r="DP17" s="610"/>
      <c r="DQ17" s="614">
        <v>3111638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32273</v>
      </c>
      <c r="S18" s="609"/>
      <c r="T18" s="609"/>
      <c r="U18" s="609"/>
      <c r="V18" s="609"/>
      <c r="W18" s="609"/>
      <c r="X18" s="609"/>
      <c r="Y18" s="610"/>
      <c r="Z18" s="646">
        <v>0.1</v>
      </c>
      <c r="AA18" s="646"/>
      <c r="AB18" s="646"/>
      <c r="AC18" s="646"/>
      <c r="AD18" s="647">
        <v>32273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25308</v>
      </c>
      <c r="S19" s="609"/>
      <c r="T19" s="609"/>
      <c r="U19" s="609"/>
      <c r="V19" s="609"/>
      <c r="W19" s="609"/>
      <c r="X19" s="609"/>
      <c r="Y19" s="610"/>
      <c r="Z19" s="646">
        <v>0.1</v>
      </c>
      <c r="AA19" s="646"/>
      <c r="AB19" s="646"/>
      <c r="AC19" s="646"/>
      <c r="AD19" s="647">
        <v>25308</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328929</v>
      </c>
      <c r="BH19" s="609"/>
      <c r="BI19" s="609"/>
      <c r="BJ19" s="609"/>
      <c r="BK19" s="609"/>
      <c r="BL19" s="609"/>
      <c r="BM19" s="609"/>
      <c r="BN19" s="610"/>
      <c r="BO19" s="646">
        <v>5.7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6965</v>
      </c>
      <c r="S20" s="609"/>
      <c r="T20" s="609"/>
      <c r="U20" s="609"/>
      <c r="V20" s="609"/>
      <c r="W20" s="609"/>
      <c r="X20" s="609"/>
      <c r="Y20" s="610"/>
      <c r="Z20" s="646">
        <v>0</v>
      </c>
      <c r="AA20" s="646"/>
      <c r="AB20" s="646"/>
      <c r="AC20" s="646"/>
      <c r="AD20" s="647">
        <v>6965</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328929</v>
      </c>
      <c r="BH20" s="609"/>
      <c r="BI20" s="609"/>
      <c r="BJ20" s="609"/>
      <c r="BK20" s="609"/>
      <c r="BL20" s="609"/>
      <c r="BM20" s="609"/>
      <c r="BN20" s="610"/>
      <c r="BO20" s="646">
        <v>5.7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24122213</v>
      </c>
      <c r="CS20" s="609"/>
      <c r="CT20" s="609"/>
      <c r="CU20" s="609"/>
      <c r="CV20" s="609"/>
      <c r="CW20" s="609"/>
      <c r="CX20" s="609"/>
      <c r="CY20" s="610"/>
      <c r="CZ20" s="646">
        <v>100</v>
      </c>
      <c r="DA20" s="646"/>
      <c r="DB20" s="646"/>
      <c r="DC20" s="646"/>
      <c r="DD20" s="614">
        <v>2154077</v>
      </c>
      <c r="DE20" s="609"/>
      <c r="DF20" s="609"/>
      <c r="DG20" s="609"/>
      <c r="DH20" s="609"/>
      <c r="DI20" s="609"/>
      <c r="DJ20" s="609"/>
      <c r="DK20" s="609"/>
      <c r="DL20" s="609"/>
      <c r="DM20" s="609"/>
      <c r="DN20" s="609"/>
      <c r="DO20" s="609"/>
      <c r="DP20" s="610"/>
      <c r="DQ20" s="614">
        <v>15594040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6851006</v>
      </c>
      <c r="S21" s="609"/>
      <c r="T21" s="609"/>
      <c r="U21" s="609"/>
      <c r="V21" s="609"/>
      <c r="W21" s="609"/>
      <c r="X21" s="609"/>
      <c r="Y21" s="610"/>
      <c r="Z21" s="646">
        <v>27.6</v>
      </c>
      <c r="AA21" s="646"/>
      <c r="AB21" s="646"/>
      <c r="AC21" s="646"/>
      <c r="AD21" s="647">
        <v>6019993</v>
      </c>
      <c r="AE21" s="647"/>
      <c r="AF21" s="647"/>
      <c r="AG21" s="647"/>
      <c r="AH21" s="647"/>
      <c r="AI21" s="647"/>
      <c r="AJ21" s="647"/>
      <c r="AK21" s="647"/>
      <c r="AL21" s="611">
        <v>45.6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57425</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6019993</v>
      </c>
      <c r="S22" s="609"/>
      <c r="T22" s="609"/>
      <c r="U22" s="609"/>
      <c r="V22" s="609"/>
      <c r="W22" s="609"/>
      <c r="X22" s="609"/>
      <c r="Y22" s="610"/>
      <c r="Z22" s="646">
        <v>24.3</v>
      </c>
      <c r="AA22" s="646"/>
      <c r="AB22" s="646"/>
      <c r="AC22" s="646"/>
      <c r="AD22" s="647">
        <v>6019993</v>
      </c>
      <c r="AE22" s="647"/>
      <c r="AF22" s="647"/>
      <c r="AG22" s="647"/>
      <c r="AH22" s="647"/>
      <c r="AI22" s="647"/>
      <c r="AJ22" s="647"/>
      <c r="AK22" s="647"/>
      <c r="AL22" s="611">
        <v>45.6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831013</v>
      </c>
      <c r="S23" s="609"/>
      <c r="T23" s="609"/>
      <c r="U23" s="609"/>
      <c r="V23" s="609"/>
      <c r="W23" s="609"/>
      <c r="X23" s="609"/>
      <c r="Y23" s="610"/>
      <c r="Z23" s="646">
        <v>3.4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271504</v>
      </c>
      <c r="BH23" s="609"/>
      <c r="BI23" s="609"/>
      <c r="BJ23" s="609"/>
      <c r="BK23" s="609"/>
      <c r="BL23" s="609"/>
      <c r="BM23" s="609"/>
      <c r="BN23" s="610"/>
      <c r="BO23" s="646">
        <v>4.7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11685850</v>
      </c>
      <c r="CS24" s="664"/>
      <c r="CT24" s="664"/>
      <c r="CU24" s="664"/>
      <c r="CV24" s="664"/>
      <c r="CW24" s="664"/>
      <c r="CX24" s="664"/>
      <c r="CY24" s="689"/>
      <c r="CZ24" s="690">
        <v>48.4</v>
      </c>
      <c r="DA24" s="672"/>
      <c r="DB24" s="672"/>
      <c r="DC24" s="692"/>
      <c r="DD24" s="688">
        <v>8402744</v>
      </c>
      <c r="DE24" s="664"/>
      <c r="DF24" s="664"/>
      <c r="DG24" s="664"/>
      <c r="DH24" s="664"/>
      <c r="DI24" s="664"/>
      <c r="DJ24" s="664"/>
      <c r="DK24" s="689"/>
      <c r="DL24" s="688">
        <v>7653167</v>
      </c>
      <c r="DM24" s="664"/>
      <c r="DN24" s="664"/>
      <c r="DO24" s="664"/>
      <c r="DP24" s="664"/>
      <c r="DQ24" s="664"/>
      <c r="DR24" s="664"/>
      <c r="DS24" s="664"/>
      <c r="DT24" s="664"/>
      <c r="DU24" s="664"/>
      <c r="DV24" s="689"/>
      <c r="DW24" s="690">
        <v>57.6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14134445</v>
      </c>
      <c r="S25" s="609"/>
      <c r="T25" s="609"/>
      <c r="U25" s="609"/>
      <c r="V25" s="609"/>
      <c r="W25" s="609"/>
      <c r="X25" s="609"/>
      <c r="Y25" s="610"/>
      <c r="Z25" s="646">
        <v>57</v>
      </c>
      <c r="AA25" s="646"/>
      <c r="AB25" s="646"/>
      <c r="AC25" s="646"/>
      <c r="AD25" s="647">
        <v>13031928</v>
      </c>
      <c r="AE25" s="647"/>
      <c r="AF25" s="647"/>
      <c r="AG25" s="647"/>
      <c r="AH25" s="647"/>
      <c r="AI25" s="647"/>
      <c r="AJ25" s="647"/>
      <c r="AK25" s="647"/>
      <c r="AL25" s="611">
        <v>98.8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3942853</v>
      </c>
      <c r="CS25" s="621"/>
      <c r="CT25" s="621"/>
      <c r="CU25" s="621"/>
      <c r="CV25" s="621"/>
      <c r="CW25" s="621"/>
      <c r="CX25" s="621"/>
      <c r="CY25" s="622"/>
      <c r="CZ25" s="611">
        <v>16.3</v>
      </c>
      <c r="DA25" s="623"/>
      <c r="DB25" s="623"/>
      <c r="DC25" s="624"/>
      <c r="DD25" s="614">
        <v>3570276</v>
      </c>
      <c r="DE25" s="621"/>
      <c r="DF25" s="621"/>
      <c r="DG25" s="621"/>
      <c r="DH25" s="621"/>
      <c r="DI25" s="621"/>
      <c r="DJ25" s="621"/>
      <c r="DK25" s="622"/>
      <c r="DL25" s="614">
        <v>3540440</v>
      </c>
      <c r="DM25" s="621"/>
      <c r="DN25" s="621"/>
      <c r="DO25" s="621"/>
      <c r="DP25" s="621"/>
      <c r="DQ25" s="621"/>
      <c r="DR25" s="621"/>
      <c r="DS25" s="621"/>
      <c r="DT25" s="621"/>
      <c r="DU25" s="621"/>
      <c r="DV25" s="622"/>
      <c r="DW25" s="611">
        <v>26.7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4893</v>
      </c>
      <c r="S26" s="609"/>
      <c r="T26" s="609"/>
      <c r="U26" s="609"/>
      <c r="V26" s="609"/>
      <c r="W26" s="609"/>
      <c r="X26" s="609"/>
      <c r="Y26" s="610"/>
      <c r="Z26" s="646">
        <v>0</v>
      </c>
      <c r="AA26" s="646"/>
      <c r="AB26" s="646"/>
      <c r="AC26" s="646"/>
      <c r="AD26" s="647">
        <v>4893</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2233226</v>
      </c>
      <c r="CS26" s="609"/>
      <c r="CT26" s="609"/>
      <c r="CU26" s="609"/>
      <c r="CV26" s="609"/>
      <c r="CW26" s="609"/>
      <c r="CX26" s="609"/>
      <c r="CY26" s="610"/>
      <c r="CZ26" s="611">
        <v>9.3000000000000007</v>
      </c>
      <c r="DA26" s="623"/>
      <c r="DB26" s="623"/>
      <c r="DC26" s="624"/>
      <c r="DD26" s="614">
        <v>2044575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127383</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5798561</v>
      </c>
      <c r="BH27" s="609"/>
      <c r="BI27" s="609"/>
      <c r="BJ27" s="609"/>
      <c r="BK27" s="609"/>
      <c r="BL27" s="609"/>
      <c r="BM27" s="609"/>
      <c r="BN27" s="610"/>
      <c r="BO27" s="646">
        <v>100</v>
      </c>
      <c r="BP27" s="646"/>
      <c r="BQ27" s="646"/>
      <c r="BR27" s="646"/>
      <c r="BS27" s="647">
        <v>73046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4422383</v>
      </c>
      <c r="CS27" s="621"/>
      <c r="CT27" s="621"/>
      <c r="CU27" s="621"/>
      <c r="CV27" s="621"/>
      <c r="CW27" s="621"/>
      <c r="CX27" s="621"/>
      <c r="CY27" s="622"/>
      <c r="CZ27" s="611">
        <v>18.3</v>
      </c>
      <c r="DA27" s="623"/>
      <c r="DB27" s="623"/>
      <c r="DC27" s="624"/>
      <c r="DD27" s="614">
        <v>1720830</v>
      </c>
      <c r="DE27" s="621"/>
      <c r="DF27" s="621"/>
      <c r="DG27" s="621"/>
      <c r="DH27" s="621"/>
      <c r="DI27" s="621"/>
      <c r="DJ27" s="621"/>
      <c r="DK27" s="622"/>
      <c r="DL27" s="614">
        <v>1001089</v>
      </c>
      <c r="DM27" s="621"/>
      <c r="DN27" s="621"/>
      <c r="DO27" s="621"/>
      <c r="DP27" s="621"/>
      <c r="DQ27" s="621"/>
      <c r="DR27" s="621"/>
      <c r="DS27" s="621"/>
      <c r="DT27" s="621"/>
      <c r="DU27" s="621"/>
      <c r="DV27" s="622"/>
      <c r="DW27" s="611">
        <v>7.5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808311</v>
      </c>
      <c r="S28" s="609"/>
      <c r="T28" s="609"/>
      <c r="U28" s="609"/>
      <c r="V28" s="609"/>
      <c r="W28" s="609"/>
      <c r="X28" s="609"/>
      <c r="Y28" s="610"/>
      <c r="Z28" s="646">
        <v>3.3</v>
      </c>
      <c r="AA28" s="646"/>
      <c r="AB28" s="646"/>
      <c r="AC28" s="646"/>
      <c r="AD28" s="647">
        <v>70762</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3320614</v>
      </c>
      <c r="CS28" s="609"/>
      <c r="CT28" s="609"/>
      <c r="CU28" s="609"/>
      <c r="CV28" s="609"/>
      <c r="CW28" s="609"/>
      <c r="CX28" s="609"/>
      <c r="CY28" s="610"/>
      <c r="CZ28" s="611">
        <v>13.8</v>
      </c>
      <c r="DA28" s="623"/>
      <c r="DB28" s="623"/>
      <c r="DC28" s="624"/>
      <c r="DD28" s="614">
        <v>3111638</v>
      </c>
      <c r="DE28" s="609"/>
      <c r="DF28" s="609"/>
      <c r="DG28" s="609"/>
      <c r="DH28" s="609"/>
      <c r="DI28" s="609"/>
      <c r="DJ28" s="609"/>
      <c r="DK28" s="610"/>
      <c r="DL28" s="614">
        <v>3111638</v>
      </c>
      <c r="DM28" s="609"/>
      <c r="DN28" s="609"/>
      <c r="DO28" s="609"/>
      <c r="DP28" s="609"/>
      <c r="DQ28" s="609"/>
      <c r="DR28" s="609"/>
      <c r="DS28" s="609"/>
      <c r="DT28" s="609"/>
      <c r="DU28" s="609"/>
      <c r="DV28" s="610"/>
      <c r="DW28" s="611">
        <v>23.4</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160419</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3320604</v>
      </c>
      <c r="CS29" s="621"/>
      <c r="CT29" s="621"/>
      <c r="CU29" s="621"/>
      <c r="CV29" s="621"/>
      <c r="CW29" s="621"/>
      <c r="CX29" s="621"/>
      <c r="CY29" s="622"/>
      <c r="CZ29" s="611">
        <v>13.8</v>
      </c>
      <c r="DA29" s="623"/>
      <c r="DB29" s="623"/>
      <c r="DC29" s="624"/>
      <c r="DD29" s="614">
        <v>3111628</v>
      </c>
      <c r="DE29" s="621"/>
      <c r="DF29" s="621"/>
      <c r="DG29" s="621"/>
      <c r="DH29" s="621"/>
      <c r="DI29" s="621"/>
      <c r="DJ29" s="621"/>
      <c r="DK29" s="622"/>
      <c r="DL29" s="614">
        <v>3111628</v>
      </c>
      <c r="DM29" s="621"/>
      <c r="DN29" s="621"/>
      <c r="DO29" s="621"/>
      <c r="DP29" s="621"/>
      <c r="DQ29" s="621"/>
      <c r="DR29" s="621"/>
      <c r="DS29" s="621"/>
      <c r="DT29" s="621"/>
      <c r="DU29" s="621"/>
      <c r="DV29" s="622"/>
      <c r="DW29" s="611">
        <v>23.4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3710754</v>
      </c>
      <c r="S30" s="609"/>
      <c r="T30" s="609"/>
      <c r="U30" s="609"/>
      <c r="V30" s="609"/>
      <c r="W30" s="609"/>
      <c r="X30" s="609"/>
      <c r="Y30" s="610"/>
      <c r="Z30" s="646">
        <v>15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3208706</v>
      </c>
      <c r="CS30" s="609"/>
      <c r="CT30" s="609"/>
      <c r="CU30" s="609"/>
      <c r="CV30" s="609"/>
      <c r="CW30" s="609"/>
      <c r="CX30" s="609"/>
      <c r="CY30" s="610"/>
      <c r="CZ30" s="611">
        <v>13.3</v>
      </c>
      <c r="DA30" s="623"/>
      <c r="DB30" s="623"/>
      <c r="DC30" s="624"/>
      <c r="DD30" s="614">
        <v>2999730</v>
      </c>
      <c r="DE30" s="609"/>
      <c r="DF30" s="609"/>
      <c r="DG30" s="609"/>
      <c r="DH30" s="609"/>
      <c r="DI30" s="609"/>
      <c r="DJ30" s="609"/>
      <c r="DK30" s="610"/>
      <c r="DL30" s="614">
        <v>2999730</v>
      </c>
      <c r="DM30" s="609"/>
      <c r="DN30" s="609"/>
      <c r="DO30" s="609"/>
      <c r="DP30" s="609"/>
      <c r="DQ30" s="609"/>
      <c r="DR30" s="609"/>
      <c r="DS30" s="609"/>
      <c r="DT30" s="609"/>
      <c r="DU30" s="609"/>
      <c r="DV30" s="610"/>
      <c r="DW30" s="611">
        <v>22.6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97.6</v>
      </c>
      <c r="BN31" s="671"/>
      <c r="BO31" s="671"/>
      <c r="BP31" s="671"/>
      <c r="BQ31" s="673"/>
      <c r="BR31" s="670">
        <v>99.1</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111898</v>
      </c>
      <c r="CS31" s="621"/>
      <c r="CT31" s="621"/>
      <c r="CU31" s="621"/>
      <c r="CV31" s="621"/>
      <c r="CW31" s="621"/>
      <c r="CX31" s="621"/>
      <c r="CY31" s="622"/>
      <c r="CZ31" s="611">
        <v>0.5</v>
      </c>
      <c r="DA31" s="623"/>
      <c r="DB31" s="623"/>
      <c r="DC31" s="624"/>
      <c r="DD31" s="614">
        <v>111898</v>
      </c>
      <c r="DE31" s="621"/>
      <c r="DF31" s="621"/>
      <c r="DG31" s="621"/>
      <c r="DH31" s="621"/>
      <c r="DI31" s="621"/>
      <c r="DJ31" s="621"/>
      <c r="DK31" s="622"/>
      <c r="DL31" s="614">
        <v>111898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1729316</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98.9</v>
      </c>
      <c r="BH32" s="621"/>
      <c r="BI32" s="621"/>
      <c r="BJ32" s="621"/>
      <c r="BK32" s="621"/>
      <c r="BL32" s="621"/>
      <c r="BM32" s="612">
        <v>98</v>
      </c>
      <c r="BN32" s="621"/>
      <c r="BO32" s="621"/>
      <c r="BP32" s="621"/>
      <c r="BQ32" s="644"/>
      <c r="BR32" s="674">
        <v>99.1</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10</v>
      </c>
      <c r="CS32" s="609"/>
      <c r="CT32" s="609"/>
      <c r="CU32" s="609"/>
      <c r="CV32" s="609"/>
      <c r="CW32" s="609"/>
      <c r="CX32" s="609"/>
      <c r="CY32" s="610"/>
      <c r="CZ32" s="611">
        <v>0</v>
      </c>
      <c r="DA32" s="623"/>
      <c r="DB32" s="623"/>
      <c r="DC32" s="624"/>
      <c r="DD32" s="614">
        <v>10</v>
      </c>
      <c r="DE32" s="609"/>
      <c r="DF32" s="609"/>
      <c r="DG32" s="609"/>
      <c r="DH32" s="609"/>
      <c r="DI32" s="609"/>
      <c r="DJ32" s="609"/>
      <c r="DK32" s="610"/>
      <c r="DL32" s="614">
        <v>10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87292</v>
      </c>
      <c r="S33" s="609"/>
      <c r="T33" s="609"/>
      <c r="U33" s="609"/>
      <c r="V33" s="609"/>
      <c r="W33" s="609"/>
      <c r="X33" s="609"/>
      <c r="Y33" s="610"/>
      <c r="Z33" s="646">
        <v>0.4</v>
      </c>
      <c r="AA33" s="646"/>
      <c r="AB33" s="646"/>
      <c r="AC33" s="646"/>
      <c r="AD33" s="647">
        <v>50980</v>
      </c>
      <c r="AE33" s="647"/>
      <c r="AF33" s="647"/>
      <c r="AG33" s="647"/>
      <c r="AH33" s="647"/>
      <c r="AI33" s="647"/>
      <c r="AJ33" s="647"/>
      <c r="AK33" s="647"/>
      <c r="AL33" s="611">
        <v>0.4</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99.3</v>
      </c>
      <c r="BH33" s="593"/>
      <c r="BI33" s="593"/>
      <c r="BJ33" s="593"/>
      <c r="BK33" s="593"/>
      <c r="BL33" s="593"/>
      <c r="BM33" s="639">
        <v>97</v>
      </c>
      <c r="BN33" s="593"/>
      <c r="BO33" s="593"/>
      <c r="BP33" s="593"/>
      <c r="BQ33" s="656"/>
      <c r="BR33" s="669">
        <v>99</v>
      </c>
      <c r="BS33" s="593"/>
      <c r="BT33" s="593"/>
      <c r="BU33" s="593"/>
      <c r="BV33" s="593"/>
      <c r="BW33" s="593"/>
      <c r="BX33" s="639">
        <v>96.7</v>
      </c>
      <c r="BY33" s="593"/>
      <c r="BZ33" s="593"/>
      <c r="CA33" s="593"/>
      <c r="CB33" s="656"/>
      <c r="CD33" s="605" t="s">
        <v>307</v>
      </c>
      <c r="CE33" s="606"/>
      <c r="CF33" s="606"/>
      <c r="CG33" s="606"/>
      <c r="CH33" s="606"/>
      <c r="CI33" s="606"/>
      <c r="CJ33" s="606"/>
      <c r="CK33" s="606"/>
      <c r="CL33" s="606"/>
      <c r="CM33" s="606"/>
      <c r="CN33" s="606"/>
      <c r="CO33" s="606"/>
      <c r="CP33" s="606"/>
      <c r="CQ33" s="607"/>
      <c r="CR33" s="608">
        <v>10202204</v>
      </c>
      <c r="CS33" s="621"/>
      <c r="CT33" s="621"/>
      <c r="CU33" s="621"/>
      <c r="CV33" s="621"/>
      <c r="CW33" s="621"/>
      <c r="CX33" s="621"/>
      <c r="CY33" s="622"/>
      <c r="CZ33" s="611">
        <v>42.3</v>
      </c>
      <c r="DA33" s="623"/>
      <c r="DB33" s="623"/>
      <c r="DC33" s="624"/>
      <c r="DD33" s="614">
        <v>6918729</v>
      </c>
      <c r="DE33" s="621"/>
      <c r="DF33" s="621"/>
      <c r="DG33" s="621"/>
      <c r="DH33" s="621"/>
      <c r="DI33" s="621"/>
      <c r="DJ33" s="621"/>
      <c r="DK33" s="622"/>
      <c r="DL33" s="614">
        <v>5108004</v>
      </c>
      <c r="DM33" s="621"/>
      <c r="DN33" s="621"/>
      <c r="DO33" s="621"/>
      <c r="DP33" s="621"/>
      <c r="DQ33" s="621"/>
      <c r="DR33" s="621"/>
      <c r="DS33" s="621"/>
      <c r="DT33" s="621"/>
      <c r="DU33" s="621"/>
      <c r="DV33" s="622"/>
      <c r="DW33" s="611">
        <v>38.5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18656</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4116204</v>
      </c>
      <c r="CS34" s="609"/>
      <c r="CT34" s="609"/>
      <c r="CU34" s="609"/>
      <c r="CV34" s="609"/>
      <c r="CW34" s="609"/>
      <c r="CX34" s="609"/>
      <c r="CY34" s="610"/>
      <c r="CZ34" s="611">
        <v>17.100000000000001</v>
      </c>
      <c r="DA34" s="623"/>
      <c r="DB34" s="623"/>
      <c r="DC34" s="624"/>
      <c r="DD34" s="614">
        <v>2013542</v>
      </c>
      <c r="DE34" s="609"/>
      <c r="DF34" s="609"/>
      <c r="DG34" s="609"/>
      <c r="DH34" s="609"/>
      <c r="DI34" s="609"/>
      <c r="DJ34" s="609"/>
      <c r="DK34" s="610"/>
      <c r="DL34" s="614">
        <v>1625934</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988377</v>
      </c>
      <c r="S35" s="609"/>
      <c r="T35" s="609"/>
      <c r="U35" s="609"/>
      <c r="V35" s="609"/>
      <c r="W35" s="609"/>
      <c r="X35" s="609"/>
      <c r="Y35" s="610"/>
      <c r="Z35" s="646">
        <v>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52027</v>
      </c>
      <c r="CS35" s="621"/>
      <c r="CT35" s="621"/>
      <c r="CU35" s="621"/>
      <c r="CV35" s="621"/>
      <c r="CW35" s="621"/>
      <c r="CX35" s="621"/>
      <c r="CY35" s="622"/>
      <c r="CZ35" s="611">
        <v>0.2</v>
      </c>
      <c r="DA35" s="623"/>
      <c r="DB35" s="623"/>
      <c r="DC35" s="624"/>
      <c r="DD35" s="614">
        <v>31700</v>
      </c>
      <c r="DE35" s="621"/>
      <c r="DF35" s="621"/>
      <c r="DG35" s="621"/>
      <c r="DH35" s="621"/>
      <c r="DI35" s="621"/>
      <c r="DJ35" s="621"/>
      <c r="DK35" s="622"/>
      <c r="DL35" s="614">
        <v>31601</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789398</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3097160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61479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3204405</v>
      </c>
      <c r="CS36" s="609"/>
      <c r="CT36" s="609"/>
      <c r="CU36" s="609"/>
      <c r="CV36" s="609"/>
      <c r="CW36" s="609"/>
      <c r="CX36" s="609"/>
      <c r="CY36" s="610"/>
      <c r="CZ36" s="611">
        <v>13.3</v>
      </c>
      <c r="DA36" s="623"/>
      <c r="DB36" s="623"/>
      <c r="DC36" s="624"/>
      <c r="DD36" s="614">
        <v>2545150</v>
      </c>
      <c r="DE36" s="609"/>
      <c r="DF36" s="609"/>
      <c r="DG36" s="609"/>
      <c r="DH36" s="609"/>
      <c r="DI36" s="609"/>
      <c r="DJ36" s="609"/>
      <c r="DK36" s="610"/>
      <c r="DL36" s="614">
        <v>1745637</v>
      </c>
      <c r="DM36" s="609"/>
      <c r="DN36" s="609"/>
      <c r="DO36" s="609"/>
      <c r="DP36" s="609"/>
      <c r="DQ36" s="609"/>
      <c r="DR36" s="609"/>
      <c r="DS36" s="609"/>
      <c r="DT36" s="609"/>
      <c r="DU36" s="609"/>
      <c r="DV36" s="610"/>
      <c r="DW36" s="611">
        <v>13.1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594882</v>
      </c>
      <c r="S37" s="609"/>
      <c r="T37" s="609"/>
      <c r="U37" s="609"/>
      <c r="V37" s="609"/>
      <c r="W37" s="609"/>
      <c r="X37" s="609"/>
      <c r="Y37" s="610"/>
      <c r="Z37" s="646">
        <v>2.4</v>
      </c>
      <c r="AA37" s="646"/>
      <c r="AB37" s="646"/>
      <c r="AC37" s="646"/>
      <c r="AD37" s="647">
        <v>33050</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739236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-5470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843002</v>
      </c>
      <c r="CS37" s="621"/>
      <c r="CT37" s="621"/>
      <c r="CU37" s="621"/>
      <c r="CV37" s="621"/>
      <c r="CW37" s="621"/>
      <c r="CX37" s="621"/>
      <c r="CY37" s="622"/>
      <c r="CZ37" s="611">
        <v>3.5</v>
      </c>
      <c r="DA37" s="623"/>
      <c r="DB37" s="623"/>
      <c r="DC37" s="624"/>
      <c r="DD37" s="614">
        <v>829955</v>
      </c>
      <c r="DE37" s="621"/>
      <c r="DF37" s="621"/>
      <c r="DG37" s="621"/>
      <c r="DH37" s="621"/>
      <c r="DI37" s="621"/>
      <c r="DJ37" s="621"/>
      <c r="DK37" s="622"/>
      <c r="DL37" s="614">
        <v>771095</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1627269</v>
      </c>
      <c r="S38" s="609"/>
      <c r="T38" s="609"/>
      <c r="U38" s="609"/>
      <c r="V38" s="609"/>
      <c r="W38" s="609"/>
      <c r="X38" s="609"/>
      <c r="Y38" s="610"/>
      <c r="Z38" s="646">
        <v>6.6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55309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5811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2260927</v>
      </c>
      <c r="CS38" s="609"/>
      <c r="CT38" s="609"/>
      <c r="CU38" s="609"/>
      <c r="CV38" s="609"/>
      <c r="CW38" s="609"/>
      <c r="CX38" s="609"/>
      <c r="CY38" s="610"/>
      <c r="CZ38" s="611">
        <v>9.4</v>
      </c>
      <c r="DA38" s="623"/>
      <c r="DB38" s="623"/>
      <c r="DC38" s="624"/>
      <c r="DD38" s="614">
        <v>1843488</v>
      </c>
      <c r="DE38" s="609"/>
      <c r="DF38" s="609"/>
      <c r="DG38" s="609"/>
      <c r="DH38" s="609"/>
      <c r="DI38" s="609"/>
      <c r="DJ38" s="609"/>
      <c r="DK38" s="610"/>
      <c r="DL38" s="614">
        <v>1704832</v>
      </c>
      <c r="DM38" s="609"/>
      <c r="DN38" s="609"/>
      <c r="DO38" s="609"/>
      <c r="DP38" s="609"/>
      <c r="DQ38" s="609"/>
      <c r="DR38" s="609"/>
      <c r="DS38" s="609"/>
      <c r="DT38" s="609"/>
      <c r="DU38" s="609"/>
      <c r="DV38" s="610"/>
      <c r="DW38" s="611">
        <v>12.8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41688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8785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564591</v>
      </c>
      <c r="CS39" s="621"/>
      <c r="CT39" s="621"/>
      <c r="CU39" s="621"/>
      <c r="CV39" s="621"/>
      <c r="CW39" s="621"/>
      <c r="CX39" s="621"/>
      <c r="CY39" s="622"/>
      <c r="CZ39" s="611">
        <v>2.2999999999999998</v>
      </c>
      <c r="DA39" s="623"/>
      <c r="DB39" s="623"/>
      <c r="DC39" s="624"/>
      <c r="DD39" s="614">
        <v>484849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86069</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17268</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4050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24781395</v>
      </c>
      <c r="S41" s="633"/>
      <c r="T41" s="633"/>
      <c r="U41" s="633"/>
      <c r="V41" s="633"/>
      <c r="W41" s="633"/>
      <c r="X41" s="633"/>
      <c r="Y41" s="636"/>
      <c r="Z41" s="637">
        <v>100</v>
      </c>
      <c r="AA41" s="637"/>
      <c r="AB41" s="637"/>
      <c r="AC41" s="637"/>
      <c r="AD41" s="638">
        <v>13191613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483097</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1760562</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408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2234159</v>
      </c>
      <c r="CS42" s="621"/>
      <c r="CT42" s="621"/>
      <c r="CU42" s="621"/>
      <c r="CV42" s="621"/>
      <c r="CW42" s="621"/>
      <c r="CX42" s="621"/>
      <c r="CY42" s="622"/>
      <c r="CZ42" s="611">
        <v>9.3000000000000007</v>
      </c>
      <c r="DA42" s="623"/>
      <c r="DB42" s="623"/>
      <c r="DC42" s="624"/>
      <c r="DD42" s="614">
        <v>272567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61892</v>
      </c>
      <c r="CS43" s="621"/>
      <c r="CT43" s="621"/>
      <c r="CU43" s="621"/>
      <c r="CV43" s="621"/>
      <c r="CW43" s="621"/>
      <c r="CX43" s="621"/>
      <c r="CY43" s="622"/>
      <c r="CZ43" s="611">
        <v>0.3</v>
      </c>
      <c r="DA43" s="623"/>
      <c r="DB43" s="623"/>
      <c r="DC43" s="624"/>
      <c r="DD43" s="614">
        <v>61892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2154077</v>
      </c>
      <c r="CS44" s="609"/>
      <c r="CT44" s="609"/>
      <c r="CU44" s="609"/>
      <c r="CV44" s="609"/>
      <c r="CW44" s="609"/>
      <c r="CX44" s="609"/>
      <c r="CY44" s="610"/>
      <c r="CZ44" s="611">
        <v>8.9</v>
      </c>
      <c r="DA44" s="612"/>
      <c r="DB44" s="612"/>
      <c r="DC44" s="613"/>
      <c r="DD44" s="614">
        <v>203023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731933</v>
      </c>
      <c r="CS45" s="621"/>
      <c r="CT45" s="621"/>
      <c r="CU45" s="621"/>
      <c r="CV45" s="621"/>
      <c r="CW45" s="621"/>
      <c r="CX45" s="621"/>
      <c r="CY45" s="622"/>
      <c r="CZ45" s="611">
        <v>3</v>
      </c>
      <c r="DA45" s="623"/>
      <c r="DB45" s="623"/>
      <c r="DC45" s="624"/>
      <c r="DD45" s="614">
        <v>65419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1283052</v>
      </c>
      <c r="CS46" s="609"/>
      <c r="CT46" s="609"/>
      <c r="CU46" s="609"/>
      <c r="CV46" s="609"/>
      <c r="CW46" s="609"/>
      <c r="CX46" s="609"/>
      <c r="CY46" s="610"/>
      <c r="CZ46" s="611">
        <v>5.3</v>
      </c>
      <c r="DA46" s="612"/>
      <c r="DB46" s="612"/>
      <c r="DC46" s="613"/>
      <c r="DD46" s="614">
        <v>133761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80082</v>
      </c>
      <c r="CS47" s="621"/>
      <c r="CT47" s="621"/>
      <c r="CU47" s="621"/>
      <c r="CV47" s="621"/>
      <c r="CW47" s="621"/>
      <c r="CX47" s="621"/>
      <c r="CY47" s="622"/>
      <c r="CZ47" s="611">
        <v>0.3</v>
      </c>
      <c r="DA47" s="623"/>
      <c r="DB47" s="623"/>
      <c r="DC47" s="624"/>
      <c r="DD47" s="614">
        <v>69544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24122213</v>
      </c>
      <c r="CS49" s="593"/>
      <c r="CT49" s="593"/>
      <c r="CU49" s="593"/>
      <c r="CV49" s="593"/>
      <c r="CW49" s="593"/>
      <c r="CX49" s="593"/>
      <c r="CY49" s="594"/>
      <c r="CZ49" s="595">
        <v>100</v>
      </c>
      <c r="DA49" s="596"/>
      <c r="DB49" s="596"/>
      <c r="DC49" s="597"/>
      <c r="DD49" s="598">
        <v>15594040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99VyaYyWA6IsovhpBuj86lBTG8Zzzmmv471VAMWLXVx8gx6VrcGxNzfo4ZN/ZG72oQwGJwYzJM9fQy31VeVUQ==" saltValue="XTYF3gSi4czDmfwh9sc+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25089</v>
      </c>
      <c r="R7" s="1090"/>
      <c r="S7" s="1090"/>
      <c r="T7" s="1090"/>
      <c r="U7" s="1090"/>
      <c r="V7" s="1090">
        <v>24430</v>
      </c>
      <c r="W7" s="1090"/>
      <c r="X7" s="1090"/>
      <c r="Y7" s="1090"/>
      <c r="Z7" s="1090"/>
      <c r="AA7" s="1090">
        <v>659</v>
      </c>
      <c r="AB7" s="1090"/>
      <c r="AC7" s="1090"/>
      <c r="AD7" s="1090"/>
      <c r="AE7" s="1091"/>
      <c r="AF7" s="1092">
        <v>602</v>
      </c>
      <c r="AG7" s="1093"/>
      <c r="AH7" s="1093"/>
      <c r="AI7" s="1093"/>
      <c r="AJ7" s="1094"/>
      <c r="AK7" s="1095">
        <v>988</v>
      </c>
      <c r="AL7" s="1096"/>
      <c r="AM7" s="1096"/>
      <c r="AN7" s="1096"/>
      <c r="AO7" s="1096"/>
      <c r="AP7" s="1096">
        <v>24237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564</v>
      </c>
      <c r="BT7" s="1087"/>
      <c r="BU7" s="1087"/>
      <c r="BV7" s="1087"/>
      <c r="BW7" s="1087"/>
      <c r="BX7" s="1087"/>
      <c r="BY7" s="1087"/>
      <c r="BZ7" s="1087"/>
      <c r="CA7" s="1087"/>
      <c r="CB7" s="1087"/>
      <c r="CC7" s="1087"/>
      <c r="CD7" s="1087"/>
      <c r="CE7" s="1087"/>
      <c r="CF7" s="1087"/>
      <c r="CG7" s="1099"/>
      <c r="CH7" s="1083">
        <v>-5</v>
      </c>
      <c r="CI7" s="1084"/>
      <c r="CJ7" s="1084"/>
      <c r="CK7" s="1084"/>
      <c r="CL7" s="1085"/>
      <c r="CM7" s="1083">
        <v>103</v>
      </c>
      <c r="CN7" s="1084"/>
      <c r="CO7" s="1084"/>
      <c r="CP7" s="1084"/>
      <c r="CQ7" s="1085"/>
      <c r="CR7" s="1083">
        <v>55</v>
      </c>
      <c r="CS7" s="1084"/>
      <c r="CT7" s="1084"/>
      <c r="CU7" s="1084"/>
      <c r="CV7" s="1085"/>
      <c r="CW7" s="1083" t="s">
        <v>563</v>
      </c>
      <c r="CX7" s="1084"/>
      <c r="CY7" s="1084"/>
      <c r="CZ7" s="1084"/>
      <c r="DA7" s="1085"/>
      <c r="DB7" s="1083" t="s">
        <v>489</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711</v>
      </c>
      <c r="R8" s="1026"/>
      <c r="S8" s="1026"/>
      <c r="T8" s="1026"/>
      <c r="U8" s="1026"/>
      <c r="V8" s="1026">
        <v>711</v>
      </c>
      <c r="W8" s="1026"/>
      <c r="X8" s="1026"/>
      <c r="Y8" s="1026"/>
      <c r="Z8" s="1026"/>
      <c r="AA8" s="1026" t="s">
        <v>563</v>
      </c>
      <c r="AB8" s="1026"/>
      <c r="AC8" s="1026"/>
      <c r="AD8" s="1026"/>
      <c r="AE8" s="1027"/>
      <c r="AF8" s="1022" t="s">
        <v>563</v>
      </c>
      <c r="AG8" s="1023"/>
      <c r="AH8" s="1023"/>
      <c r="AI8" s="1023"/>
      <c r="AJ8" s="1024"/>
      <c r="AK8" s="1067">
        <v>260</v>
      </c>
      <c r="AL8" s="1068"/>
      <c r="AM8" s="1068"/>
      <c r="AN8" s="1068"/>
      <c r="AO8" s="1068"/>
      <c r="AP8" s="1068">
        <v>1935</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565</v>
      </c>
      <c r="BT8" s="980"/>
      <c r="BU8" s="980"/>
      <c r="BV8" s="980"/>
      <c r="BW8" s="980"/>
      <c r="BX8" s="980"/>
      <c r="BY8" s="980"/>
      <c r="BZ8" s="980"/>
      <c r="CA8" s="980"/>
      <c r="CB8" s="980"/>
      <c r="CC8" s="980"/>
      <c r="CD8" s="980"/>
      <c r="CE8" s="980"/>
      <c r="CF8" s="980"/>
      <c r="CG8" s="1001"/>
      <c r="CH8" s="976">
        <v>2</v>
      </c>
      <c r="CI8" s="977"/>
      <c r="CJ8" s="977"/>
      <c r="CK8" s="977"/>
      <c r="CL8" s="978"/>
      <c r="CM8" s="976">
        <v>104</v>
      </c>
      <c r="CN8" s="977"/>
      <c r="CO8" s="977"/>
      <c r="CP8" s="977"/>
      <c r="CQ8" s="978"/>
      <c r="CR8" s="976">
        <v>14</v>
      </c>
      <c r="CS8" s="977"/>
      <c r="CT8" s="977"/>
      <c r="CU8" s="977"/>
      <c r="CV8" s="978"/>
      <c r="CW8" s="976" t="s">
        <v>563</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566</v>
      </c>
      <c r="BT9" s="980"/>
      <c r="BU9" s="980"/>
      <c r="BV9" s="980"/>
      <c r="BW9" s="980"/>
      <c r="BX9" s="980"/>
      <c r="BY9" s="980"/>
      <c r="BZ9" s="980"/>
      <c r="CA9" s="980"/>
      <c r="CB9" s="980"/>
      <c r="CC9" s="980"/>
      <c r="CD9" s="980"/>
      <c r="CE9" s="980"/>
      <c r="CF9" s="980"/>
      <c r="CG9" s="1001"/>
      <c r="CH9" s="976">
        <v>6</v>
      </c>
      <c r="CI9" s="977"/>
      <c r="CJ9" s="977"/>
      <c r="CK9" s="977"/>
      <c r="CL9" s="978"/>
      <c r="CM9" s="976">
        <v>412</v>
      </c>
      <c r="CN9" s="977"/>
      <c r="CO9" s="977"/>
      <c r="CP9" s="977"/>
      <c r="CQ9" s="978"/>
      <c r="CR9" s="976">
        <v>421</v>
      </c>
      <c r="CS9" s="977"/>
      <c r="CT9" s="977"/>
      <c r="CU9" s="977"/>
      <c r="CV9" s="978"/>
      <c r="CW9" s="976" t="s">
        <v>563</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567</v>
      </c>
      <c r="BT10" s="980"/>
      <c r="BU10" s="980"/>
      <c r="BV10" s="980"/>
      <c r="BW10" s="980"/>
      <c r="BX10" s="980"/>
      <c r="BY10" s="980"/>
      <c r="BZ10" s="980"/>
      <c r="CA10" s="980"/>
      <c r="CB10" s="980"/>
      <c r="CC10" s="980"/>
      <c r="CD10" s="980"/>
      <c r="CE10" s="980"/>
      <c r="CF10" s="980"/>
      <c r="CG10" s="1001"/>
      <c r="CH10" s="976">
        <v>-65</v>
      </c>
      <c r="CI10" s="977"/>
      <c r="CJ10" s="977"/>
      <c r="CK10" s="977"/>
      <c r="CL10" s="978"/>
      <c r="CM10" s="976">
        <v>320</v>
      </c>
      <c r="CN10" s="977"/>
      <c r="CO10" s="977"/>
      <c r="CP10" s="977"/>
      <c r="CQ10" s="978"/>
      <c r="CR10" s="976">
        <v>248</v>
      </c>
      <c r="CS10" s="977"/>
      <c r="CT10" s="977"/>
      <c r="CU10" s="977"/>
      <c r="CV10" s="978"/>
      <c r="CW10" s="976" t="s">
        <v>563</v>
      </c>
      <c r="CX10" s="977"/>
      <c r="CY10" s="977"/>
      <c r="CZ10" s="977"/>
      <c r="DA10" s="978"/>
      <c r="DB10" s="976" t="s">
        <v>489</v>
      </c>
      <c r="DC10" s="977"/>
      <c r="DD10" s="977"/>
      <c r="DE10" s="977"/>
      <c r="DF10" s="978"/>
      <c r="DG10" s="976" t="s">
        <v>489</v>
      </c>
      <c r="DH10" s="977"/>
      <c r="DI10" s="977"/>
      <c r="DJ10" s="977"/>
      <c r="DK10" s="978"/>
      <c r="DL10" s="976" t="s">
        <v>489</v>
      </c>
      <c r="DM10" s="977"/>
      <c r="DN10" s="977"/>
      <c r="DO10" s="977"/>
      <c r="DP10" s="978"/>
      <c r="DQ10" s="976" t="s">
        <v>489</v>
      </c>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568</v>
      </c>
      <c r="BT11" s="980"/>
      <c r="BU11" s="980"/>
      <c r="BV11" s="980"/>
      <c r="BW11" s="980"/>
      <c r="BX11" s="980"/>
      <c r="BY11" s="980"/>
      <c r="BZ11" s="980"/>
      <c r="CA11" s="980"/>
      <c r="CB11" s="980"/>
      <c r="CC11" s="980"/>
      <c r="CD11" s="980"/>
      <c r="CE11" s="980"/>
      <c r="CF11" s="980"/>
      <c r="CG11" s="1001"/>
      <c r="CH11" s="976">
        <v>-42</v>
      </c>
      <c r="CI11" s="977"/>
      <c r="CJ11" s="977"/>
      <c r="CK11" s="977"/>
      <c r="CL11" s="978"/>
      <c r="CM11" s="976">
        <v>-17</v>
      </c>
      <c r="CN11" s="977"/>
      <c r="CO11" s="977"/>
      <c r="CP11" s="977"/>
      <c r="CQ11" s="978"/>
      <c r="CR11" s="976">
        <v>5</v>
      </c>
      <c r="CS11" s="977"/>
      <c r="CT11" s="977"/>
      <c r="CU11" s="977"/>
      <c r="CV11" s="978"/>
      <c r="CW11" s="976" t="s">
        <v>563</v>
      </c>
      <c r="CX11" s="977"/>
      <c r="CY11" s="977"/>
      <c r="CZ11" s="977"/>
      <c r="DA11" s="978"/>
      <c r="DB11" s="976" t="s">
        <v>489</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24781</v>
      </c>
      <c r="R23" s="1048"/>
      <c r="S23" s="1048"/>
      <c r="T23" s="1048"/>
      <c r="U23" s="1048"/>
      <c r="V23" s="1048">
        <v>24122</v>
      </c>
      <c r="W23" s="1048"/>
      <c r="X23" s="1048"/>
      <c r="Y23" s="1048"/>
      <c r="Z23" s="1048"/>
      <c r="AA23" s="1048">
        <v>659</v>
      </c>
      <c r="AB23" s="1048"/>
      <c r="AC23" s="1048"/>
      <c r="AD23" s="1048"/>
      <c r="AE23" s="1055"/>
      <c r="AF23" s="1056">
        <v>602</v>
      </c>
      <c r="AG23" s="1048"/>
      <c r="AH23" s="1048"/>
      <c r="AI23" s="1048"/>
      <c r="AJ23" s="1057"/>
      <c r="AK23" s="1058"/>
      <c r="AL23" s="1059"/>
      <c r="AM23" s="1059"/>
      <c r="AN23" s="1059"/>
      <c r="AO23" s="1059"/>
      <c r="AP23" s="1048">
        <v>26172</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5474</v>
      </c>
      <c r="R28" s="1038"/>
      <c r="S28" s="1038"/>
      <c r="T28" s="1038"/>
      <c r="U28" s="1038"/>
      <c r="V28" s="1038">
        <v>5412</v>
      </c>
      <c r="W28" s="1038"/>
      <c r="X28" s="1038"/>
      <c r="Y28" s="1038"/>
      <c r="Z28" s="1038"/>
      <c r="AA28" s="1038">
        <v>61</v>
      </c>
      <c r="AB28" s="1038"/>
      <c r="AC28" s="1038"/>
      <c r="AD28" s="1038"/>
      <c r="AE28" s="1039"/>
      <c r="AF28" s="1040">
        <v>61</v>
      </c>
      <c r="AG28" s="1038"/>
      <c r="AH28" s="1038"/>
      <c r="AI28" s="1038"/>
      <c r="AJ28" s="1041"/>
      <c r="AK28" s="1029">
        <v>515</v>
      </c>
      <c r="AL28" s="1030"/>
      <c r="AM28" s="1030"/>
      <c r="AN28" s="1030"/>
      <c r="AO28" s="1030"/>
      <c r="AP28" s="1030">
        <v>45</v>
      </c>
      <c r="AQ28" s="1030"/>
      <c r="AR28" s="1030"/>
      <c r="AS28" s="1030"/>
      <c r="AT28" s="1030"/>
      <c r="AU28" s="1030">
        <v>14</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5613</v>
      </c>
      <c r="R29" s="1026"/>
      <c r="S29" s="1026"/>
      <c r="T29" s="1026"/>
      <c r="U29" s="1026"/>
      <c r="V29" s="1026">
        <v>5453</v>
      </c>
      <c r="W29" s="1026"/>
      <c r="X29" s="1026"/>
      <c r="Y29" s="1026"/>
      <c r="Z29" s="1026"/>
      <c r="AA29" s="1026">
        <v>160</v>
      </c>
      <c r="AB29" s="1026"/>
      <c r="AC29" s="1026"/>
      <c r="AD29" s="1026"/>
      <c r="AE29" s="1027"/>
      <c r="AF29" s="1022">
        <v>160</v>
      </c>
      <c r="AG29" s="1023"/>
      <c r="AH29" s="1023"/>
      <c r="AI29" s="1023"/>
      <c r="AJ29" s="1024"/>
      <c r="AK29" s="967">
        <v>848</v>
      </c>
      <c r="AL29" s="958"/>
      <c r="AM29" s="958"/>
      <c r="AN29" s="958"/>
      <c r="AO29" s="958"/>
      <c r="AP29" s="958" t="s">
        <v>549</v>
      </c>
      <c r="AQ29" s="958"/>
      <c r="AR29" s="958"/>
      <c r="AS29" s="958"/>
      <c r="AT29" s="958"/>
      <c r="AU29" s="958" t="s">
        <v>549</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886</v>
      </c>
      <c r="R30" s="1026"/>
      <c r="S30" s="1026"/>
      <c r="T30" s="1026"/>
      <c r="U30" s="1026"/>
      <c r="V30" s="1026">
        <v>862</v>
      </c>
      <c r="W30" s="1026"/>
      <c r="X30" s="1026"/>
      <c r="Y30" s="1026"/>
      <c r="Z30" s="1026"/>
      <c r="AA30" s="1026">
        <v>24</v>
      </c>
      <c r="AB30" s="1026"/>
      <c r="AC30" s="1026"/>
      <c r="AD30" s="1026"/>
      <c r="AE30" s="1027"/>
      <c r="AF30" s="1022">
        <v>24</v>
      </c>
      <c r="AG30" s="1023"/>
      <c r="AH30" s="1023"/>
      <c r="AI30" s="1023"/>
      <c r="AJ30" s="1024"/>
      <c r="AK30" s="967">
        <v>231</v>
      </c>
      <c r="AL30" s="958"/>
      <c r="AM30" s="958"/>
      <c r="AN30" s="958"/>
      <c r="AO30" s="958"/>
      <c r="AP30" s="958" t="s">
        <v>549</v>
      </c>
      <c r="AQ30" s="958"/>
      <c r="AR30" s="958"/>
      <c r="AS30" s="958"/>
      <c r="AT30" s="958"/>
      <c r="AU30" s="958" t="s">
        <v>549</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1092</v>
      </c>
      <c r="R31" s="1026"/>
      <c r="S31" s="1026"/>
      <c r="T31" s="1026"/>
      <c r="U31" s="1026"/>
      <c r="V31" s="1026">
        <v>1099</v>
      </c>
      <c r="W31" s="1026"/>
      <c r="X31" s="1026"/>
      <c r="Y31" s="1026"/>
      <c r="Z31" s="1026"/>
      <c r="AA31" s="1026">
        <v>-7</v>
      </c>
      <c r="AB31" s="1026"/>
      <c r="AC31" s="1026"/>
      <c r="AD31" s="1026"/>
      <c r="AE31" s="1027"/>
      <c r="AF31" s="1022">
        <v>15</v>
      </c>
      <c r="AG31" s="1023"/>
      <c r="AH31" s="1023"/>
      <c r="AI31" s="1023"/>
      <c r="AJ31" s="1024"/>
      <c r="AK31" s="967">
        <v>741</v>
      </c>
      <c r="AL31" s="958"/>
      <c r="AM31" s="958"/>
      <c r="AN31" s="958"/>
      <c r="AO31" s="958"/>
      <c r="AP31" s="958">
        <v>11555</v>
      </c>
      <c r="AQ31" s="958"/>
      <c r="AR31" s="958"/>
      <c r="AS31" s="958"/>
      <c r="AT31" s="958"/>
      <c r="AU31" s="958">
        <v>10171</v>
      </c>
      <c r="AV31" s="958"/>
      <c r="AW31" s="958"/>
      <c r="AX31" s="958"/>
      <c r="AY31" s="958"/>
      <c r="AZ31" s="1028" t="s">
        <v>549</v>
      </c>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86</v>
      </c>
      <c r="R32" s="1026"/>
      <c r="S32" s="1026"/>
      <c r="T32" s="1026"/>
      <c r="U32" s="1026"/>
      <c r="V32" s="1026">
        <v>84</v>
      </c>
      <c r="W32" s="1026"/>
      <c r="X32" s="1026"/>
      <c r="Y32" s="1026"/>
      <c r="Z32" s="1026"/>
      <c r="AA32" s="1026">
        <v>1</v>
      </c>
      <c r="AB32" s="1026"/>
      <c r="AC32" s="1026"/>
      <c r="AD32" s="1026"/>
      <c r="AE32" s="1027"/>
      <c r="AF32" s="1022">
        <v>77</v>
      </c>
      <c r="AG32" s="1023"/>
      <c r="AH32" s="1023"/>
      <c r="AI32" s="1023"/>
      <c r="AJ32" s="1024"/>
      <c r="AK32" s="967">
        <v>42</v>
      </c>
      <c r="AL32" s="958"/>
      <c r="AM32" s="958"/>
      <c r="AN32" s="958"/>
      <c r="AO32" s="958"/>
      <c r="AP32" s="958">
        <v>107</v>
      </c>
      <c r="AQ32" s="958"/>
      <c r="AR32" s="958"/>
      <c r="AS32" s="958"/>
      <c r="AT32" s="958"/>
      <c r="AU32" s="958">
        <v>54</v>
      </c>
      <c r="AV32" s="958"/>
      <c r="AW32" s="958"/>
      <c r="AX32" s="958"/>
      <c r="AY32" s="958"/>
      <c r="AZ32" s="1028" t="s">
        <v>549</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37</v>
      </c>
      <c r="R33" s="1026"/>
      <c r="S33" s="1026"/>
      <c r="T33" s="1026"/>
      <c r="U33" s="1026"/>
      <c r="V33" s="1026">
        <v>37</v>
      </c>
      <c r="W33" s="1026"/>
      <c r="X33" s="1026"/>
      <c r="Y33" s="1026"/>
      <c r="Z33" s="1026"/>
      <c r="AA33" s="1026">
        <v>0</v>
      </c>
      <c r="AB33" s="1026"/>
      <c r="AC33" s="1026"/>
      <c r="AD33" s="1026"/>
      <c r="AE33" s="1027"/>
      <c r="AF33" s="1022">
        <v>28</v>
      </c>
      <c r="AG33" s="1023"/>
      <c r="AH33" s="1023"/>
      <c r="AI33" s="1023"/>
      <c r="AJ33" s="1024"/>
      <c r="AK33" s="967" t="s">
        <v>550</v>
      </c>
      <c r="AL33" s="958"/>
      <c r="AM33" s="958"/>
      <c r="AN33" s="958"/>
      <c r="AO33" s="958"/>
      <c r="AP33" s="958" t="s">
        <v>550</v>
      </c>
      <c r="AQ33" s="958"/>
      <c r="AR33" s="958"/>
      <c r="AS33" s="958"/>
      <c r="AT33" s="958"/>
      <c r="AU33" s="958" t="s">
        <v>549</v>
      </c>
      <c r="AV33" s="958"/>
      <c r="AW33" s="958"/>
      <c r="AX33" s="958"/>
      <c r="AY33" s="958"/>
      <c r="AZ33" s="1028" t="s">
        <v>549</v>
      </c>
      <c r="BA33" s="1028"/>
      <c r="BB33" s="1028"/>
      <c r="BC33" s="1028"/>
      <c r="BD33" s="1028"/>
      <c r="BE33" s="959" t="s">
        <v>393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396</v>
      </c>
      <c r="C34" s="1018"/>
      <c r="D34" s="1018"/>
      <c r="E34" s="1018"/>
      <c r="F34" s="1018"/>
      <c r="G34" s="1018"/>
      <c r="H34" s="1018"/>
      <c r="I34" s="1018"/>
      <c r="J34" s="1018"/>
      <c r="K34" s="1018"/>
      <c r="L34" s="1018"/>
      <c r="M34" s="1018"/>
      <c r="N34" s="1018"/>
      <c r="O34" s="1018"/>
      <c r="P34" s="1019"/>
      <c r="Q34" s="1025">
        <v>60</v>
      </c>
      <c r="R34" s="1026"/>
      <c r="S34" s="1026"/>
      <c r="T34" s="1026"/>
      <c r="U34" s="1026"/>
      <c r="V34" s="1026">
        <v>104</v>
      </c>
      <c r="W34" s="1026"/>
      <c r="X34" s="1026"/>
      <c r="Y34" s="1026"/>
      <c r="Z34" s="1026"/>
      <c r="AA34" s="1026">
        <v>-43</v>
      </c>
      <c r="AB34" s="1026"/>
      <c r="AC34" s="1026"/>
      <c r="AD34" s="1026"/>
      <c r="AE34" s="1027"/>
      <c r="AF34" s="1022">
        <v>943</v>
      </c>
      <c r="AG34" s="1023"/>
      <c r="AH34" s="1023"/>
      <c r="AI34" s="1023"/>
      <c r="AJ34" s="1024"/>
      <c r="AK34" s="967" t="s">
        <v>550</v>
      </c>
      <c r="AL34" s="958"/>
      <c r="AM34" s="958"/>
      <c r="AN34" s="958"/>
      <c r="AO34" s="958"/>
      <c r="AP34" s="958" t="s">
        <v>550</v>
      </c>
      <c r="AQ34" s="958"/>
      <c r="AR34" s="958"/>
      <c r="AS34" s="958"/>
      <c r="AT34" s="958"/>
      <c r="AU34" s="958" t="s">
        <v>549</v>
      </c>
      <c r="AV34" s="958"/>
      <c r="AW34" s="958"/>
      <c r="AX34" s="958"/>
      <c r="AY34" s="958"/>
      <c r="AZ34" s="1028" t="s">
        <v>549</v>
      </c>
      <c r="BA34" s="1028"/>
      <c r="BB34" s="1028"/>
      <c r="BC34" s="1028"/>
      <c r="BD34" s="1028"/>
      <c r="BE34" s="959" t="s">
        <v>393</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1309</v>
      </c>
      <c r="AG63" s="946"/>
      <c r="AH63" s="946"/>
      <c r="AI63" s="946"/>
      <c r="AJ63" s="1009"/>
      <c r="AK63" s="1010"/>
      <c r="AL63" s="950"/>
      <c r="AM63" s="950"/>
      <c r="AN63" s="950"/>
      <c r="AO63" s="950"/>
      <c r="AP63" s="946">
        <v>11707</v>
      </c>
      <c r="AQ63" s="946"/>
      <c r="AR63" s="946"/>
      <c r="AS63" s="946"/>
      <c r="AT63" s="946"/>
      <c r="AU63" s="946">
        <v>10238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551</v>
      </c>
      <c r="C68" s="973"/>
      <c r="D68" s="973"/>
      <c r="E68" s="973"/>
      <c r="F68" s="973"/>
      <c r="G68" s="973"/>
      <c r="H68" s="973"/>
      <c r="I68" s="973"/>
      <c r="J68" s="973"/>
      <c r="K68" s="973"/>
      <c r="L68" s="973"/>
      <c r="M68" s="973"/>
      <c r="N68" s="973"/>
      <c r="O68" s="973"/>
      <c r="P68" s="974"/>
      <c r="Q68" s="975">
        <v>391</v>
      </c>
      <c r="R68" s="969"/>
      <c r="S68" s="969"/>
      <c r="T68" s="969"/>
      <c r="U68" s="969"/>
      <c r="V68" s="969">
        <v>361</v>
      </c>
      <c r="W68" s="969"/>
      <c r="X68" s="969"/>
      <c r="Y68" s="969"/>
      <c r="Z68" s="969"/>
      <c r="AA68" s="969">
        <v>30</v>
      </c>
      <c r="AB68" s="969"/>
      <c r="AC68" s="969"/>
      <c r="AD68" s="969"/>
      <c r="AE68" s="969"/>
      <c r="AF68" s="969">
        <v>30</v>
      </c>
      <c r="AG68" s="969"/>
      <c r="AH68" s="969"/>
      <c r="AI68" s="969"/>
      <c r="AJ68" s="969"/>
      <c r="AK68" s="969">
        <v>48</v>
      </c>
      <c r="AL68" s="969"/>
      <c r="AM68" s="969"/>
      <c r="AN68" s="969"/>
      <c r="AO68" s="969"/>
      <c r="AP68" s="969">
        <v>98</v>
      </c>
      <c r="AQ68" s="969"/>
      <c r="AR68" s="969"/>
      <c r="AS68" s="969"/>
      <c r="AT68" s="969"/>
      <c r="AU68" s="969">
        <v>35</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552</v>
      </c>
      <c r="C69" s="962"/>
      <c r="D69" s="962"/>
      <c r="E69" s="962"/>
      <c r="F69" s="962"/>
      <c r="G69" s="962"/>
      <c r="H69" s="962"/>
      <c r="I69" s="962"/>
      <c r="J69" s="962"/>
      <c r="K69" s="962"/>
      <c r="L69" s="962"/>
      <c r="M69" s="962"/>
      <c r="N69" s="962"/>
      <c r="O69" s="962"/>
      <c r="P69" s="963"/>
      <c r="Q69" s="964">
        <v>2</v>
      </c>
      <c r="R69" s="958"/>
      <c r="S69" s="958"/>
      <c r="T69" s="958"/>
      <c r="U69" s="958"/>
      <c r="V69" s="958">
        <v>2</v>
      </c>
      <c r="W69" s="958"/>
      <c r="X69" s="958"/>
      <c r="Y69" s="958"/>
      <c r="Z69" s="958"/>
      <c r="AA69" s="958" t="s">
        <v>563</v>
      </c>
      <c r="AB69" s="958"/>
      <c r="AC69" s="958"/>
      <c r="AD69" s="958"/>
      <c r="AE69" s="958"/>
      <c r="AF69" s="958" t="s">
        <v>563</v>
      </c>
      <c r="AG69" s="958"/>
      <c r="AH69" s="958"/>
      <c r="AI69" s="958"/>
      <c r="AJ69" s="958"/>
      <c r="AK69" s="958" t="s">
        <v>550</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553</v>
      </c>
      <c r="C70" s="962"/>
      <c r="D70" s="962"/>
      <c r="E70" s="962"/>
      <c r="F70" s="962"/>
      <c r="G70" s="962"/>
      <c r="H70" s="962"/>
      <c r="I70" s="962"/>
      <c r="J70" s="962"/>
      <c r="K70" s="962"/>
      <c r="L70" s="962"/>
      <c r="M70" s="962"/>
      <c r="N70" s="962"/>
      <c r="O70" s="962"/>
      <c r="P70" s="963"/>
      <c r="Q70" s="964">
        <v>79</v>
      </c>
      <c r="R70" s="958"/>
      <c r="S70" s="958"/>
      <c r="T70" s="958"/>
      <c r="U70" s="958"/>
      <c r="V70" s="958">
        <v>73</v>
      </c>
      <c r="W70" s="958"/>
      <c r="X70" s="958"/>
      <c r="Y70" s="958"/>
      <c r="Z70" s="958"/>
      <c r="AA70" s="958">
        <v>6</v>
      </c>
      <c r="AB70" s="958"/>
      <c r="AC70" s="958"/>
      <c r="AD70" s="958"/>
      <c r="AE70" s="958"/>
      <c r="AF70" s="958">
        <v>6</v>
      </c>
      <c r="AG70" s="958"/>
      <c r="AH70" s="958"/>
      <c r="AI70" s="958"/>
      <c r="AJ70" s="958"/>
      <c r="AK70" s="958">
        <v>3</v>
      </c>
      <c r="AL70" s="958"/>
      <c r="AM70" s="958"/>
      <c r="AN70" s="958"/>
      <c r="AO70" s="958"/>
      <c r="AP70" s="958">
        <v>5</v>
      </c>
      <c r="AQ70" s="958"/>
      <c r="AR70" s="958"/>
      <c r="AS70" s="958"/>
      <c r="AT70" s="958"/>
      <c r="AU70" s="958">
        <v>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554</v>
      </c>
      <c r="C71" s="962"/>
      <c r="D71" s="962"/>
      <c r="E71" s="962"/>
      <c r="F71" s="962"/>
      <c r="G71" s="962"/>
      <c r="H71" s="962"/>
      <c r="I71" s="962"/>
      <c r="J71" s="962"/>
      <c r="K71" s="962"/>
      <c r="L71" s="962"/>
      <c r="M71" s="962"/>
      <c r="N71" s="962"/>
      <c r="O71" s="962"/>
      <c r="P71" s="963"/>
      <c r="Q71" s="964">
        <v>1</v>
      </c>
      <c r="R71" s="958"/>
      <c r="S71" s="958"/>
      <c r="T71" s="958"/>
      <c r="U71" s="958"/>
      <c r="V71" s="958">
        <v>1</v>
      </c>
      <c r="W71" s="958"/>
      <c r="X71" s="958"/>
      <c r="Y71" s="958"/>
      <c r="Z71" s="958"/>
      <c r="AA71" s="958">
        <v>0</v>
      </c>
      <c r="AB71" s="958"/>
      <c r="AC71" s="958"/>
      <c r="AD71" s="958"/>
      <c r="AE71" s="958"/>
      <c r="AF71" s="958">
        <v>0</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555</v>
      </c>
      <c r="C72" s="962"/>
      <c r="D72" s="962"/>
      <c r="E72" s="962"/>
      <c r="F72" s="962"/>
      <c r="G72" s="962"/>
      <c r="H72" s="962"/>
      <c r="I72" s="962"/>
      <c r="J72" s="962"/>
      <c r="K72" s="962"/>
      <c r="L72" s="962"/>
      <c r="M72" s="962"/>
      <c r="N72" s="962"/>
      <c r="O72" s="962"/>
      <c r="P72" s="963"/>
      <c r="Q72" s="964">
        <v>2382</v>
      </c>
      <c r="R72" s="958"/>
      <c r="S72" s="958"/>
      <c r="T72" s="958"/>
      <c r="U72" s="958"/>
      <c r="V72" s="958">
        <v>2338</v>
      </c>
      <c r="W72" s="958"/>
      <c r="X72" s="958"/>
      <c r="Y72" s="958"/>
      <c r="Z72" s="958"/>
      <c r="AA72" s="958">
        <v>44</v>
      </c>
      <c r="AB72" s="958"/>
      <c r="AC72" s="958"/>
      <c r="AD72" s="958"/>
      <c r="AE72" s="958"/>
      <c r="AF72" s="958">
        <v>44</v>
      </c>
      <c r="AG72" s="958"/>
      <c r="AH72" s="958"/>
      <c r="AI72" s="958"/>
      <c r="AJ72" s="958"/>
      <c r="AK72" s="958">
        <v>9</v>
      </c>
      <c r="AL72" s="958"/>
      <c r="AM72" s="958"/>
      <c r="AN72" s="958"/>
      <c r="AO72" s="958"/>
      <c r="AP72" s="958">
        <v>1164</v>
      </c>
      <c r="AQ72" s="958"/>
      <c r="AR72" s="958"/>
      <c r="AS72" s="958"/>
      <c r="AT72" s="958"/>
      <c r="AU72" s="958">
        <v>381</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556</v>
      </c>
      <c r="C73" s="962"/>
      <c r="D73" s="962"/>
      <c r="E73" s="962"/>
      <c r="F73" s="962"/>
      <c r="G73" s="962"/>
      <c r="H73" s="962"/>
      <c r="I73" s="962"/>
      <c r="J73" s="962"/>
      <c r="K73" s="962"/>
      <c r="L73" s="962"/>
      <c r="M73" s="962"/>
      <c r="N73" s="962"/>
      <c r="O73" s="962"/>
      <c r="P73" s="963"/>
      <c r="Q73" s="964">
        <v>481</v>
      </c>
      <c r="R73" s="958"/>
      <c r="S73" s="958"/>
      <c r="T73" s="958"/>
      <c r="U73" s="958"/>
      <c r="V73" s="958">
        <v>448</v>
      </c>
      <c r="W73" s="958"/>
      <c r="X73" s="958"/>
      <c r="Y73" s="958"/>
      <c r="Z73" s="958"/>
      <c r="AA73" s="958">
        <v>33</v>
      </c>
      <c r="AB73" s="958"/>
      <c r="AC73" s="958"/>
      <c r="AD73" s="958"/>
      <c r="AE73" s="958"/>
      <c r="AF73" s="958">
        <v>27</v>
      </c>
      <c r="AG73" s="958"/>
      <c r="AH73" s="958"/>
      <c r="AI73" s="958"/>
      <c r="AJ73" s="958"/>
      <c r="AK73" s="958" t="s">
        <v>550</v>
      </c>
      <c r="AL73" s="958"/>
      <c r="AM73" s="958"/>
      <c r="AN73" s="958"/>
      <c r="AO73" s="958"/>
      <c r="AP73" s="958">
        <v>416</v>
      </c>
      <c r="AQ73" s="958"/>
      <c r="AR73" s="958"/>
      <c r="AS73" s="958"/>
      <c r="AT73" s="958"/>
      <c r="AU73" s="958">
        <v>208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557</v>
      </c>
      <c r="C74" s="962"/>
      <c r="D74" s="962"/>
      <c r="E74" s="962"/>
      <c r="F74" s="962"/>
      <c r="G74" s="962"/>
      <c r="H74" s="962"/>
      <c r="I74" s="962"/>
      <c r="J74" s="962"/>
      <c r="K74" s="962"/>
      <c r="L74" s="962"/>
      <c r="M74" s="962"/>
      <c r="N74" s="962"/>
      <c r="O74" s="962"/>
      <c r="P74" s="963"/>
      <c r="Q74" s="964">
        <v>162</v>
      </c>
      <c r="R74" s="958"/>
      <c r="S74" s="958"/>
      <c r="T74" s="958"/>
      <c r="U74" s="958"/>
      <c r="V74" s="958">
        <v>157</v>
      </c>
      <c r="W74" s="958"/>
      <c r="X74" s="958"/>
      <c r="Y74" s="958"/>
      <c r="Z74" s="958"/>
      <c r="AA74" s="958">
        <v>5</v>
      </c>
      <c r="AB74" s="958"/>
      <c r="AC74" s="958"/>
      <c r="AD74" s="958"/>
      <c r="AE74" s="958"/>
      <c r="AF74" s="958">
        <v>5</v>
      </c>
      <c r="AG74" s="958"/>
      <c r="AH74" s="958"/>
      <c r="AI74" s="958"/>
      <c r="AJ74" s="958"/>
      <c r="AK74" s="958" t="s">
        <v>550</v>
      </c>
      <c r="AL74" s="958"/>
      <c r="AM74" s="958"/>
      <c r="AN74" s="958"/>
      <c r="AO74" s="958"/>
      <c r="AP74" s="958">
        <v>143</v>
      </c>
      <c r="AQ74" s="958"/>
      <c r="AR74" s="958"/>
      <c r="AS74" s="958"/>
      <c r="AT74" s="958"/>
      <c r="AU74" s="958">
        <v>18</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558</v>
      </c>
      <c r="C75" s="962"/>
      <c r="D75" s="962"/>
      <c r="E75" s="962"/>
      <c r="F75" s="962"/>
      <c r="G75" s="962"/>
      <c r="H75" s="962"/>
      <c r="I75" s="962"/>
      <c r="J75" s="962"/>
      <c r="K75" s="962"/>
      <c r="L75" s="962"/>
      <c r="M75" s="962"/>
      <c r="N75" s="962"/>
      <c r="O75" s="962"/>
      <c r="P75" s="963"/>
      <c r="Q75" s="965">
        <v>6186</v>
      </c>
      <c r="R75" s="966"/>
      <c r="S75" s="966"/>
      <c r="T75" s="966"/>
      <c r="U75" s="967"/>
      <c r="V75" s="968">
        <v>5892</v>
      </c>
      <c r="W75" s="966"/>
      <c r="X75" s="966"/>
      <c r="Y75" s="966"/>
      <c r="Z75" s="967"/>
      <c r="AA75" s="968">
        <v>294</v>
      </c>
      <c r="AB75" s="966"/>
      <c r="AC75" s="966"/>
      <c r="AD75" s="966"/>
      <c r="AE75" s="967"/>
      <c r="AF75" s="968">
        <v>4695</v>
      </c>
      <c r="AG75" s="966"/>
      <c r="AH75" s="966"/>
      <c r="AI75" s="966"/>
      <c r="AJ75" s="967"/>
      <c r="AK75" s="968" t="s">
        <v>550</v>
      </c>
      <c r="AL75" s="966"/>
      <c r="AM75" s="966"/>
      <c r="AN75" s="966"/>
      <c r="AO75" s="967"/>
      <c r="AP75" s="968">
        <v>11672</v>
      </c>
      <c r="AQ75" s="966"/>
      <c r="AR75" s="966"/>
      <c r="AS75" s="966"/>
      <c r="AT75" s="967"/>
      <c r="AU75" s="968">
        <v>660</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559</v>
      </c>
      <c r="C76" s="962"/>
      <c r="D76" s="962"/>
      <c r="E76" s="962"/>
      <c r="F76" s="962"/>
      <c r="G76" s="962"/>
      <c r="H76" s="962"/>
      <c r="I76" s="962"/>
      <c r="J76" s="962"/>
      <c r="K76" s="962"/>
      <c r="L76" s="962"/>
      <c r="M76" s="962"/>
      <c r="N76" s="962"/>
      <c r="O76" s="962"/>
      <c r="P76" s="963"/>
      <c r="Q76" s="965">
        <v>2</v>
      </c>
      <c r="R76" s="966"/>
      <c r="S76" s="966"/>
      <c r="T76" s="966"/>
      <c r="U76" s="967"/>
      <c r="V76" s="968">
        <v>2</v>
      </c>
      <c r="W76" s="966"/>
      <c r="X76" s="966"/>
      <c r="Y76" s="966"/>
      <c r="Z76" s="967"/>
      <c r="AA76" s="968">
        <v>1</v>
      </c>
      <c r="AB76" s="966"/>
      <c r="AC76" s="966"/>
      <c r="AD76" s="966"/>
      <c r="AE76" s="967"/>
      <c r="AF76" s="968">
        <v>1</v>
      </c>
      <c r="AG76" s="966"/>
      <c r="AH76" s="966"/>
      <c r="AI76" s="966"/>
      <c r="AJ76" s="967"/>
      <c r="AK76" s="968" t="s">
        <v>563</v>
      </c>
      <c r="AL76" s="966"/>
      <c r="AM76" s="966"/>
      <c r="AN76" s="966"/>
      <c r="AO76" s="967"/>
      <c r="AP76" s="968" t="s">
        <v>563</v>
      </c>
      <c r="AQ76" s="966"/>
      <c r="AR76" s="966"/>
      <c r="AS76" s="966"/>
      <c r="AT76" s="967"/>
      <c r="AU76" s="968" t="s">
        <v>563</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560</v>
      </c>
      <c r="C77" s="962"/>
      <c r="D77" s="962"/>
      <c r="E77" s="962"/>
      <c r="F77" s="962"/>
      <c r="G77" s="962"/>
      <c r="H77" s="962"/>
      <c r="I77" s="962"/>
      <c r="J77" s="962"/>
      <c r="K77" s="962"/>
      <c r="L77" s="962"/>
      <c r="M77" s="962"/>
      <c r="N77" s="962"/>
      <c r="O77" s="962"/>
      <c r="P77" s="963"/>
      <c r="Q77" s="965">
        <v>684</v>
      </c>
      <c r="R77" s="966"/>
      <c r="S77" s="966"/>
      <c r="T77" s="966"/>
      <c r="U77" s="967"/>
      <c r="V77" s="968">
        <v>181</v>
      </c>
      <c r="W77" s="966"/>
      <c r="X77" s="966"/>
      <c r="Y77" s="966"/>
      <c r="Z77" s="967"/>
      <c r="AA77" s="968">
        <v>503</v>
      </c>
      <c r="AB77" s="966"/>
      <c r="AC77" s="966"/>
      <c r="AD77" s="966"/>
      <c r="AE77" s="967"/>
      <c r="AF77" s="968">
        <v>503</v>
      </c>
      <c r="AG77" s="966"/>
      <c r="AH77" s="966"/>
      <c r="AI77" s="966"/>
      <c r="AJ77" s="967"/>
      <c r="AK77" s="968" t="s">
        <v>563</v>
      </c>
      <c r="AL77" s="966"/>
      <c r="AM77" s="966"/>
      <c r="AN77" s="966"/>
      <c r="AO77" s="967"/>
      <c r="AP77" s="968" t="s">
        <v>563</v>
      </c>
      <c r="AQ77" s="966"/>
      <c r="AR77" s="966"/>
      <c r="AS77" s="966"/>
      <c r="AT77" s="967"/>
      <c r="AU77" s="968" t="s">
        <v>563</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561</v>
      </c>
      <c r="C78" s="962"/>
      <c r="D78" s="962"/>
      <c r="E78" s="962"/>
      <c r="F78" s="962"/>
      <c r="G78" s="962"/>
      <c r="H78" s="962"/>
      <c r="I78" s="962"/>
      <c r="J78" s="962"/>
      <c r="K78" s="962"/>
      <c r="L78" s="962"/>
      <c r="M78" s="962"/>
      <c r="N78" s="962"/>
      <c r="O78" s="962"/>
      <c r="P78" s="963"/>
      <c r="Q78" s="964">
        <v>871279</v>
      </c>
      <c r="R78" s="958"/>
      <c r="S78" s="958"/>
      <c r="T78" s="958"/>
      <c r="U78" s="958"/>
      <c r="V78" s="958">
        <v>850651</v>
      </c>
      <c r="W78" s="958"/>
      <c r="X78" s="958"/>
      <c r="Y78" s="958"/>
      <c r="Z78" s="958"/>
      <c r="AA78" s="958">
        <v>20628</v>
      </c>
      <c r="AB78" s="958"/>
      <c r="AC78" s="958"/>
      <c r="AD78" s="958"/>
      <c r="AE78" s="958"/>
      <c r="AF78" s="958">
        <v>20628</v>
      </c>
      <c r="AG78" s="958"/>
      <c r="AH78" s="958"/>
      <c r="AI78" s="958"/>
      <c r="AJ78" s="958"/>
      <c r="AK78" s="958">
        <v>10502</v>
      </c>
      <c r="AL78" s="958"/>
      <c r="AM78" s="958"/>
      <c r="AN78" s="958"/>
      <c r="AO78" s="958"/>
      <c r="AP78" s="958" t="s">
        <v>563</v>
      </c>
      <c r="AQ78" s="958"/>
      <c r="AR78" s="958"/>
      <c r="AS78" s="958"/>
      <c r="AT78" s="958"/>
      <c r="AU78" s="958" t="s">
        <v>563</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562</v>
      </c>
      <c r="C79" s="962"/>
      <c r="D79" s="962"/>
      <c r="E79" s="962"/>
      <c r="F79" s="962"/>
      <c r="G79" s="962"/>
      <c r="H79" s="962"/>
      <c r="I79" s="962"/>
      <c r="J79" s="962"/>
      <c r="K79" s="962"/>
      <c r="L79" s="962"/>
      <c r="M79" s="962"/>
      <c r="N79" s="962"/>
      <c r="O79" s="962"/>
      <c r="P79" s="963"/>
      <c r="Q79" s="964">
        <v>11414</v>
      </c>
      <c r="R79" s="958"/>
      <c r="S79" s="958"/>
      <c r="T79" s="958"/>
      <c r="U79" s="958"/>
      <c r="V79" s="958">
        <v>7873</v>
      </c>
      <c r="W79" s="958"/>
      <c r="X79" s="958"/>
      <c r="Y79" s="958"/>
      <c r="Z79" s="958"/>
      <c r="AA79" s="958">
        <v>3541</v>
      </c>
      <c r="AB79" s="958"/>
      <c r="AC79" s="958"/>
      <c r="AD79" s="958"/>
      <c r="AE79" s="958"/>
      <c r="AF79" s="958">
        <v>3541</v>
      </c>
      <c r="AG79" s="958"/>
      <c r="AH79" s="958"/>
      <c r="AI79" s="958"/>
      <c r="AJ79" s="958"/>
      <c r="AK79" s="958" t="s">
        <v>563</v>
      </c>
      <c r="AL79" s="958"/>
      <c r="AM79" s="958"/>
      <c r="AN79" s="958"/>
      <c r="AO79" s="958"/>
      <c r="AP79" s="958" t="s">
        <v>563</v>
      </c>
      <c r="AQ79" s="958"/>
      <c r="AR79" s="958"/>
      <c r="AS79" s="958"/>
      <c r="AT79" s="958"/>
      <c r="AU79" s="958" t="s">
        <v>563</v>
      </c>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29480</v>
      </c>
      <c r="AG88" s="946"/>
      <c r="AH88" s="946"/>
      <c r="AI88" s="946"/>
      <c r="AJ88" s="946"/>
      <c r="AK88" s="950"/>
      <c r="AL88" s="950"/>
      <c r="AM88" s="950"/>
      <c r="AN88" s="950"/>
      <c r="AO88" s="950"/>
      <c r="AP88" s="946">
        <v>13500</v>
      </c>
      <c r="AQ88" s="946"/>
      <c r="AR88" s="946"/>
      <c r="AS88" s="946"/>
      <c r="AT88" s="946"/>
      <c r="AU88" s="946">
        <v>1304</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742</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3603113</v>
      </c>
      <c r="AB110" s="876"/>
      <c r="AC110" s="876"/>
      <c r="AD110" s="876"/>
      <c r="AE110" s="877"/>
      <c r="AF110" s="878">
        <v>3363336</v>
      </c>
      <c r="AG110" s="876"/>
      <c r="AH110" s="876"/>
      <c r="AI110" s="876"/>
      <c r="AJ110" s="877"/>
      <c r="AK110" s="878">
        <v>3319040</v>
      </c>
      <c r="AL110" s="876"/>
      <c r="AM110" s="876"/>
      <c r="AN110" s="876"/>
      <c r="AO110" s="877"/>
      <c r="AP110" s="879">
        <v>30.8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28693884</v>
      </c>
      <c r="BR110" s="829"/>
      <c r="BS110" s="829"/>
      <c r="BT110" s="829"/>
      <c r="BU110" s="829"/>
      <c r="BV110" s="829">
        <v>27753268</v>
      </c>
      <c r="BW110" s="829"/>
      <c r="BX110" s="829"/>
      <c r="BY110" s="829"/>
      <c r="BZ110" s="829"/>
      <c r="CA110" s="829">
        <v>26171831</v>
      </c>
      <c r="CB110" s="829"/>
      <c r="CC110" s="829"/>
      <c r="CD110" s="829"/>
      <c r="CE110" s="829"/>
      <c r="CF110" s="853">
        <v>242.5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27099</v>
      </c>
      <c r="BR111" s="804"/>
      <c r="BS111" s="804"/>
      <c r="BT111" s="804"/>
      <c r="BU111" s="804"/>
      <c r="BV111" s="804">
        <v>15252</v>
      </c>
      <c r="BW111" s="804"/>
      <c r="BX111" s="804"/>
      <c r="BY111" s="804"/>
      <c r="BZ111" s="804"/>
      <c r="CA111" s="804">
        <v>3392</v>
      </c>
      <c r="CB111" s="804"/>
      <c r="CC111" s="804"/>
      <c r="CD111" s="804"/>
      <c r="CE111" s="804"/>
      <c r="CF111" s="862">
        <v>0</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10765743</v>
      </c>
      <c r="BR112" s="804"/>
      <c r="BS112" s="804"/>
      <c r="BT112" s="804"/>
      <c r="BU112" s="804"/>
      <c r="BV112" s="804">
        <v>10189347</v>
      </c>
      <c r="BW112" s="804"/>
      <c r="BX112" s="804"/>
      <c r="BY112" s="804"/>
      <c r="BZ112" s="804"/>
      <c r="CA112" s="804">
        <v>10237980</v>
      </c>
      <c r="CB112" s="804"/>
      <c r="CC112" s="804"/>
      <c r="CD112" s="804"/>
      <c r="CE112" s="804"/>
      <c r="CF112" s="862">
        <v>94.9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545000</v>
      </c>
      <c r="AB113" s="906"/>
      <c r="AC113" s="906"/>
      <c r="AD113" s="906"/>
      <c r="AE113" s="907"/>
      <c r="AF113" s="908">
        <v>537493</v>
      </c>
      <c r="AG113" s="906"/>
      <c r="AH113" s="906"/>
      <c r="AI113" s="906"/>
      <c r="AJ113" s="907"/>
      <c r="AK113" s="908">
        <v>570984</v>
      </c>
      <c r="AL113" s="906"/>
      <c r="AM113" s="906"/>
      <c r="AN113" s="906"/>
      <c r="AO113" s="907"/>
      <c r="AP113" s="909">
        <v>5.3</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1991165</v>
      </c>
      <c r="BR113" s="804"/>
      <c r="BS113" s="804"/>
      <c r="BT113" s="804"/>
      <c r="BU113" s="804"/>
      <c r="BV113" s="804">
        <v>1622346</v>
      </c>
      <c r="BW113" s="804"/>
      <c r="BX113" s="804"/>
      <c r="BY113" s="804"/>
      <c r="BZ113" s="804"/>
      <c r="CA113" s="804">
        <v>1304125</v>
      </c>
      <c r="CB113" s="804"/>
      <c r="CC113" s="804"/>
      <c r="CD113" s="804"/>
      <c r="CE113" s="804"/>
      <c r="CF113" s="862">
        <v>12.1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195679</v>
      </c>
      <c r="AB114" s="767"/>
      <c r="AC114" s="767"/>
      <c r="AD114" s="767"/>
      <c r="AE114" s="768"/>
      <c r="AF114" s="769">
        <v>177807</v>
      </c>
      <c r="AG114" s="767"/>
      <c r="AH114" s="767"/>
      <c r="AI114" s="767"/>
      <c r="AJ114" s="768"/>
      <c r="AK114" s="769">
        <v>165497</v>
      </c>
      <c r="AL114" s="767"/>
      <c r="AM114" s="767"/>
      <c r="AN114" s="767"/>
      <c r="AO114" s="768"/>
      <c r="AP114" s="811">
        <v>1.5</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2810643</v>
      </c>
      <c r="BR114" s="804"/>
      <c r="BS114" s="804"/>
      <c r="BT114" s="804"/>
      <c r="BU114" s="804"/>
      <c r="BV114" s="804">
        <v>2812280</v>
      </c>
      <c r="BW114" s="804"/>
      <c r="BX114" s="804"/>
      <c r="BY114" s="804"/>
      <c r="BZ114" s="804"/>
      <c r="CA114" s="804">
        <v>2802740</v>
      </c>
      <c r="CB114" s="804"/>
      <c r="CC114" s="804"/>
      <c r="CD114" s="804"/>
      <c r="CE114" s="804"/>
      <c r="CF114" s="862">
        <v>26</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11620</v>
      </c>
      <c r="AB115" s="906"/>
      <c r="AC115" s="906"/>
      <c r="AD115" s="906"/>
      <c r="AE115" s="907"/>
      <c r="AF115" s="908">
        <v>11556</v>
      </c>
      <c r="AG115" s="906"/>
      <c r="AH115" s="906"/>
      <c r="AI115" s="906"/>
      <c r="AJ115" s="907"/>
      <c r="AK115" s="908">
        <v>11459</v>
      </c>
      <c r="AL115" s="906"/>
      <c r="AM115" s="906"/>
      <c r="AN115" s="906"/>
      <c r="AO115" s="907"/>
      <c r="AP115" s="909">
        <v>0.1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329</v>
      </c>
      <c r="AB116" s="767"/>
      <c r="AC116" s="767"/>
      <c r="AD116" s="767"/>
      <c r="AE116" s="768"/>
      <c r="AF116" s="769">
        <v>869</v>
      </c>
      <c r="AG116" s="767"/>
      <c r="AH116" s="767"/>
      <c r="AI116" s="767"/>
      <c r="AJ116" s="768"/>
      <c r="AK116" s="769">
        <v>1572</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4355741</v>
      </c>
      <c r="AB117" s="890"/>
      <c r="AC117" s="890"/>
      <c r="AD117" s="890"/>
      <c r="AE117" s="891"/>
      <c r="AF117" s="892">
        <v>4091061</v>
      </c>
      <c r="AG117" s="890"/>
      <c r="AH117" s="890"/>
      <c r="AI117" s="890"/>
      <c r="AJ117" s="891"/>
      <c r="AK117" s="892">
        <v>4068552</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443</v>
      </c>
      <c r="BP119" s="865"/>
      <c r="BQ119" s="866">
        <v>44288534</v>
      </c>
      <c r="BR119" s="832"/>
      <c r="BS119" s="832"/>
      <c r="BT119" s="832"/>
      <c r="BU119" s="832"/>
      <c r="BV119" s="832">
        <v>42392493</v>
      </c>
      <c r="BW119" s="832"/>
      <c r="BX119" s="832"/>
      <c r="BY119" s="832"/>
      <c r="BZ119" s="832"/>
      <c r="CA119" s="832">
        <v>40520068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27099</v>
      </c>
      <c r="DH119" s="751"/>
      <c r="DI119" s="751"/>
      <c r="DJ119" s="751"/>
      <c r="DK119" s="752"/>
      <c r="DL119" s="753">
        <v>15252</v>
      </c>
      <c r="DM119" s="751"/>
      <c r="DN119" s="751"/>
      <c r="DO119" s="751"/>
      <c r="DP119" s="752"/>
      <c r="DQ119" s="753">
        <v>3392</v>
      </c>
      <c r="DR119" s="751"/>
      <c r="DS119" s="751"/>
      <c r="DT119" s="751"/>
      <c r="DU119" s="752"/>
      <c r="DV119" s="835">
        <v>0</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9369985</v>
      </c>
      <c r="BR120" s="829"/>
      <c r="BS120" s="829"/>
      <c r="BT120" s="829"/>
      <c r="BU120" s="829"/>
      <c r="BV120" s="829">
        <v>7935942</v>
      </c>
      <c r="BW120" s="829"/>
      <c r="BX120" s="829"/>
      <c r="BY120" s="829"/>
      <c r="BZ120" s="829"/>
      <c r="CA120" s="829">
        <v>7522630</v>
      </c>
      <c r="CB120" s="829"/>
      <c r="CC120" s="829"/>
      <c r="CD120" s="829"/>
      <c r="CE120" s="829"/>
      <c r="CF120" s="853">
        <v>69.7</v>
      </c>
      <c r="CG120" s="854"/>
      <c r="CH120" s="854"/>
      <c r="CI120" s="854"/>
      <c r="CJ120" s="854"/>
      <c r="CK120" s="855" t="s">
        <v>447</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10696108</v>
      </c>
      <c r="DH120" s="829"/>
      <c r="DI120" s="829"/>
      <c r="DJ120" s="829"/>
      <c r="DK120" s="829"/>
      <c r="DL120" s="829">
        <v>10126107</v>
      </c>
      <c r="DM120" s="829"/>
      <c r="DN120" s="829"/>
      <c r="DO120" s="829"/>
      <c r="DP120" s="829"/>
      <c r="DQ120" s="829">
        <v>10170901</v>
      </c>
      <c r="DR120" s="829"/>
      <c r="DS120" s="829"/>
      <c r="DT120" s="829"/>
      <c r="DU120" s="829"/>
      <c r="DV120" s="830">
        <v>94.3</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5157420</v>
      </c>
      <c r="BR121" s="804"/>
      <c r="BS121" s="804"/>
      <c r="BT121" s="804"/>
      <c r="BU121" s="804"/>
      <c r="BV121" s="804">
        <v>4864347</v>
      </c>
      <c r="BW121" s="804"/>
      <c r="BX121" s="804"/>
      <c r="BY121" s="804"/>
      <c r="BZ121" s="804"/>
      <c r="CA121" s="804">
        <v>4751365</v>
      </c>
      <c r="CB121" s="804"/>
      <c r="CC121" s="804"/>
      <c r="CD121" s="804"/>
      <c r="CE121" s="804"/>
      <c r="CF121" s="862">
        <v>44</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59991</v>
      </c>
      <c r="DH121" s="804"/>
      <c r="DI121" s="804"/>
      <c r="DJ121" s="804"/>
      <c r="DK121" s="804"/>
      <c r="DL121" s="804">
        <v>52384</v>
      </c>
      <c r="DM121" s="804"/>
      <c r="DN121" s="804"/>
      <c r="DO121" s="804"/>
      <c r="DP121" s="804"/>
      <c r="DQ121" s="804">
        <v>53557</v>
      </c>
      <c r="DR121" s="804"/>
      <c r="DS121" s="804"/>
      <c r="DT121" s="804"/>
      <c r="DU121" s="804"/>
      <c r="DV121" s="781">
        <v>0.5</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24758084</v>
      </c>
      <c r="BR122" s="832"/>
      <c r="BS122" s="832"/>
      <c r="BT122" s="832"/>
      <c r="BU122" s="832"/>
      <c r="BV122" s="832">
        <v>24739831</v>
      </c>
      <c r="BW122" s="832"/>
      <c r="BX122" s="832"/>
      <c r="BY122" s="832"/>
      <c r="BZ122" s="832"/>
      <c r="CA122" s="832">
        <v>23785928</v>
      </c>
      <c r="CB122" s="832"/>
      <c r="CC122" s="832"/>
      <c r="CD122" s="832"/>
      <c r="CE122" s="832"/>
      <c r="CF122" s="833">
        <v>220.4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v>9644</v>
      </c>
      <c r="DH122" s="804"/>
      <c r="DI122" s="804"/>
      <c r="DJ122" s="804"/>
      <c r="DK122" s="804"/>
      <c r="DL122" s="804">
        <v>10856</v>
      </c>
      <c r="DM122" s="804"/>
      <c r="DN122" s="804"/>
      <c r="DO122" s="804"/>
      <c r="DP122" s="804"/>
      <c r="DQ122" s="804">
        <v>13522</v>
      </c>
      <c r="DR122" s="804"/>
      <c r="DS122" s="804"/>
      <c r="DT122" s="804"/>
      <c r="DU122" s="804"/>
      <c r="DV122" s="781">
        <v>0.1</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451</v>
      </c>
      <c r="BP123" s="865"/>
      <c r="BQ123" s="819">
        <v>39285489</v>
      </c>
      <c r="BR123" s="820"/>
      <c r="BS123" s="820"/>
      <c r="BT123" s="820"/>
      <c r="BU123" s="820"/>
      <c r="BV123" s="820">
        <v>37540120</v>
      </c>
      <c r="BW123" s="820"/>
      <c r="BX123" s="820"/>
      <c r="BY123" s="820"/>
      <c r="BZ123" s="820"/>
      <c r="CA123" s="820">
        <v>36059923</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45.6</v>
      </c>
      <c r="BR124" s="818"/>
      <c r="BS124" s="818"/>
      <c r="BT124" s="818"/>
      <c r="BU124" s="818"/>
      <c r="BV124" s="818">
        <v>45.1</v>
      </c>
      <c r="BW124" s="818"/>
      <c r="BX124" s="818"/>
      <c r="BY124" s="818"/>
      <c r="BZ124" s="818"/>
      <c r="CA124" s="818">
        <v>41.3</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11475</v>
      </c>
      <c r="AB126" s="767"/>
      <c r="AC126" s="767"/>
      <c r="AD126" s="767"/>
      <c r="AE126" s="768"/>
      <c r="AF126" s="769">
        <v>11401</v>
      </c>
      <c r="AG126" s="767"/>
      <c r="AH126" s="767"/>
      <c r="AI126" s="767"/>
      <c r="AJ126" s="768"/>
      <c r="AK126" s="769">
        <v>11327</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145</v>
      </c>
      <c r="AB127" s="767"/>
      <c r="AC127" s="767"/>
      <c r="AD127" s="767"/>
      <c r="AE127" s="768"/>
      <c r="AF127" s="769">
        <v>155</v>
      </c>
      <c r="AG127" s="767"/>
      <c r="AH127" s="767"/>
      <c r="AI127" s="767"/>
      <c r="AJ127" s="768"/>
      <c r="AK127" s="769">
        <v>132</v>
      </c>
      <c r="AL127" s="767"/>
      <c r="AM127" s="767"/>
      <c r="AN127" s="767"/>
      <c r="AO127" s="768"/>
      <c r="AP127" s="811">
        <v>0</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622273</v>
      </c>
      <c r="AB128" s="788"/>
      <c r="AC128" s="788"/>
      <c r="AD128" s="788"/>
      <c r="AE128" s="789"/>
      <c r="AF128" s="790">
        <v>444476</v>
      </c>
      <c r="AG128" s="788"/>
      <c r="AH128" s="788"/>
      <c r="AI128" s="788"/>
      <c r="AJ128" s="789"/>
      <c r="AK128" s="790">
        <v>453522</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12.95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13253475</v>
      </c>
      <c r="AB129" s="767"/>
      <c r="AC129" s="767"/>
      <c r="AD129" s="767"/>
      <c r="AE129" s="768"/>
      <c r="AF129" s="769">
        <v>13056257</v>
      </c>
      <c r="AG129" s="767"/>
      <c r="AH129" s="767"/>
      <c r="AI129" s="767"/>
      <c r="AJ129" s="768"/>
      <c r="AK129" s="769">
        <v>13016211</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17.95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2291048</v>
      </c>
      <c r="AB130" s="767"/>
      <c r="AC130" s="767"/>
      <c r="AD130" s="767"/>
      <c r="AE130" s="768"/>
      <c r="AF130" s="769">
        <v>2297638</v>
      </c>
      <c r="AG130" s="767"/>
      <c r="AH130" s="767"/>
      <c r="AI130" s="767"/>
      <c r="AJ130" s="768"/>
      <c r="AK130" s="769">
        <v>2225058</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12.8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10962427</v>
      </c>
      <c r="AB131" s="751"/>
      <c r="AC131" s="751"/>
      <c r="AD131" s="751"/>
      <c r="AE131" s="752"/>
      <c r="AF131" s="753">
        <v>10758619</v>
      </c>
      <c r="AG131" s="751"/>
      <c r="AH131" s="751"/>
      <c r="AI131" s="751"/>
      <c r="AJ131" s="752"/>
      <c r="AK131" s="753">
        <v>10791153</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v>41.3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13.15785273</v>
      </c>
      <c r="AB132" s="732"/>
      <c r="AC132" s="732"/>
      <c r="AD132" s="732"/>
      <c r="AE132" s="733"/>
      <c r="AF132" s="734">
        <v>12.538299439999999</v>
      </c>
      <c r="AG132" s="732"/>
      <c r="AH132" s="732"/>
      <c r="AI132" s="732"/>
      <c r="AJ132" s="733"/>
      <c r="AK132" s="734">
        <v>12.88066485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14</v>
      </c>
      <c r="AB133" s="711"/>
      <c r="AC133" s="711"/>
      <c r="AD133" s="711"/>
      <c r="AE133" s="712"/>
      <c r="AF133" s="710">
        <v>13.4</v>
      </c>
      <c r="AG133" s="711"/>
      <c r="AH133" s="711"/>
      <c r="AI133" s="711"/>
      <c r="AJ133" s="712"/>
      <c r="AK133" s="710">
        <v>12.8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bvi9uplH2z1tqBtAkLbpdUadOJDTfbJYycAt5LcKzRbnyX/HviIVreAIhSGh0GLxFaDTLUWRMzPOIqEKKM2SA==" saltValue="LHV7t4DfMzqrobQOUchp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0" zoomScaleNormal="80" zoomScaleSheetLayoutView="5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98honhXFfK5KecVZBx8oyjxb9Zvwxwu0kXQb13ygr8S+tdJYXZzjM8k/SrJsnwJN7JS7eopF7becHrtP5g0yw==" saltValue="2FREpI1zqnhGJw/3qqyy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bmG9pnFgO8x/+zL1UJmniHX8kqi/wJ5kySUkq6Avv7tjsRu6CPlP7s/EPL6eG2duTFCYZZBafBBPar9VkZ0PA==" saltValue="BfT9DYrGhygyNWsKpS2u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80" zoomScaleNormal="8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5" t="s">
        <v>480</v>
      </c>
      <c r="AP7" s="265"/>
      <c r="AQ7" s="266" t="s">
        <v>481</v>
      </c>
      <c r="AR7" s="267"/>
    </row>
    <row r="8" spans="1:46" x14ac:dyDescent="0.15">
      <c r="A8" s="259"/>
      <c r="AK8" s="268"/>
      <c r="AL8" s="269"/>
      <c r="AM8" s="269"/>
      <c r="AN8" s="270"/>
      <c r="AO8" s="1106"/>
      <c r="AP8" s="271" t="s">
        <v>482</v>
      </c>
      <c r="AQ8" s="272" t="s">
        <v>483</v>
      </c>
      <c r="AR8" s="273" t="s">
        <v>484</v>
      </c>
    </row>
    <row r="9" spans="1:46" x14ac:dyDescent="0.15">
      <c r="A9" s="259"/>
      <c r="AK9" s="1117" t="s">
        <v>485</v>
      </c>
      <c r="AL9" s="1118"/>
      <c r="AM9" s="1118"/>
      <c r="AN9" s="1119"/>
      <c r="AO9" s="274">
        <v>3942853</v>
      </c>
      <c r="AP9" s="274">
        <v>95379</v>
      </c>
      <c r="AQ9" s="275">
        <v>107616</v>
      </c>
      <c r="AR9" s="276">
        <v>-11.4</v>
      </c>
    </row>
    <row r="10" spans="1:46" ht="13.5" customHeight="1" x14ac:dyDescent="0.15">
      <c r="A10" s="259"/>
      <c r="AK10" s="1117" t="s">
        <v>486</v>
      </c>
      <c r="AL10" s="1118"/>
      <c r="AM10" s="1118"/>
      <c r="AN10" s="1119"/>
      <c r="AO10" s="277">
        <v>537237</v>
      </c>
      <c r="AP10" s="277">
        <v>12996</v>
      </c>
      <c r="AQ10" s="278">
        <v>10095</v>
      </c>
      <c r="AR10" s="279">
        <v>28.7</v>
      </c>
    </row>
    <row r="11" spans="1:46" ht="13.5" customHeight="1" x14ac:dyDescent="0.15">
      <c r="A11" s="259"/>
      <c r="AK11" s="1117" t="s">
        <v>487</v>
      </c>
      <c r="AL11" s="1118"/>
      <c r="AM11" s="1118"/>
      <c r="AN11" s="1119"/>
      <c r="AO11" s="277">
        <v>42572</v>
      </c>
      <c r="AP11" s="277">
        <v>1030</v>
      </c>
      <c r="AQ11" s="278">
        <v>1704</v>
      </c>
      <c r="AR11" s="279">
        <v>-39.6</v>
      </c>
    </row>
    <row r="12" spans="1:46" ht="13.5" customHeight="1" x14ac:dyDescent="0.15">
      <c r="A12" s="259"/>
      <c r="AK12" s="1117" t="s">
        <v>488</v>
      </c>
      <c r="AL12" s="1118"/>
      <c r="AM12" s="1118"/>
      <c r="AN12" s="1119"/>
      <c r="AO12" s="277" t="s">
        <v>489</v>
      </c>
      <c r="AP12" s="277" t="s">
        <v>489</v>
      </c>
      <c r="AQ12" s="278">
        <v>7</v>
      </c>
      <c r="AR12" s="279" t="s">
        <v>489</v>
      </c>
    </row>
    <row r="13" spans="1:46" ht="13.5" customHeight="1" x14ac:dyDescent="0.15">
      <c r="A13" s="259"/>
      <c r="AK13" s="1117" t="s">
        <v>490</v>
      </c>
      <c r="AL13" s="1118"/>
      <c r="AM13" s="1118"/>
      <c r="AN13" s="1119"/>
      <c r="AO13" s="277">
        <v>196661</v>
      </c>
      <c r="AP13" s="277">
        <v>4757</v>
      </c>
      <c r="AQ13" s="278">
        <v>4110</v>
      </c>
      <c r="AR13" s="279">
        <v>15.7</v>
      </c>
    </row>
    <row r="14" spans="1:46" ht="13.5" customHeight="1" x14ac:dyDescent="0.15">
      <c r="A14" s="259"/>
      <c r="AK14" s="1117" t="s">
        <v>491</v>
      </c>
      <c r="AL14" s="1118"/>
      <c r="AM14" s="1118"/>
      <c r="AN14" s="1119"/>
      <c r="AO14" s="277">
        <v>61892</v>
      </c>
      <c r="AP14" s="277">
        <v>1497</v>
      </c>
      <c r="AQ14" s="278">
        <v>2451</v>
      </c>
      <c r="AR14" s="279">
        <v>-38.9</v>
      </c>
    </row>
    <row r="15" spans="1:46" ht="13.5" customHeight="1" x14ac:dyDescent="0.15">
      <c r="A15" s="259"/>
      <c r="AK15" s="1120" t="s">
        <v>492</v>
      </c>
      <c r="AL15" s="1121"/>
      <c r="AM15" s="1121"/>
      <c r="AN15" s="1122"/>
      <c r="AO15" s="277">
        <v>-258355</v>
      </c>
      <c r="AP15" s="277">
        <v>-6250</v>
      </c>
      <c r="AQ15" s="278">
        <v>-6399</v>
      </c>
      <c r="AR15" s="279">
        <v>-2.2999999999999998</v>
      </c>
    </row>
    <row r="16" spans="1:46" x14ac:dyDescent="0.15">
      <c r="A16" s="259"/>
      <c r="AK16" s="1120" t="s">
        <v>177</v>
      </c>
      <c r="AL16" s="1121"/>
      <c r="AM16" s="1121"/>
      <c r="AN16" s="1122"/>
      <c r="AO16" s="277">
        <v>4522860</v>
      </c>
      <c r="AP16" s="277">
        <v>109409</v>
      </c>
      <c r="AQ16" s="278">
        <v>119584</v>
      </c>
      <c r="AR16" s="279">
        <v>-8.5</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23" t="s">
        <v>497</v>
      </c>
      <c r="AL21" s="1124"/>
      <c r="AM21" s="1124"/>
      <c r="AN21" s="1125"/>
      <c r="AO21" s="289">
        <v>8.9499999999999993</v>
      </c>
      <c r="AP21" s="290">
        <v>10.86</v>
      </c>
      <c r="AQ21" s="291">
        <v>-1.91</v>
      </c>
      <c r="AS21" s="292"/>
      <c r="AT21" s="288"/>
    </row>
    <row r="22" spans="1:46" s="260" customFormat="1" x14ac:dyDescent="0.15">
      <c r="A22" s="288"/>
      <c r="AK22" s="1123" t="s">
        <v>498</v>
      </c>
      <c r="AL22" s="1124"/>
      <c r="AM22" s="1124"/>
      <c r="AN22" s="1125"/>
      <c r="AO22" s="293">
        <v>99.2</v>
      </c>
      <c r="AP22" s="294">
        <v>97.3</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5" t="s">
        <v>480</v>
      </c>
      <c r="AP30" s="265"/>
      <c r="AQ30" s="266" t="s">
        <v>481</v>
      </c>
      <c r="AR30" s="267"/>
    </row>
    <row r="31" spans="1:46" x14ac:dyDescent="0.15">
      <c r="A31" s="259"/>
      <c r="AK31" s="268"/>
      <c r="AL31" s="269"/>
      <c r="AM31" s="269"/>
      <c r="AN31" s="270"/>
      <c r="AO31" s="1106"/>
      <c r="AP31" s="271" t="s">
        <v>482</v>
      </c>
      <c r="AQ31" s="272" t="s">
        <v>483</v>
      </c>
      <c r="AR31" s="273" t="s">
        <v>484</v>
      </c>
    </row>
    <row r="32" spans="1:46" ht="27" customHeight="1" x14ac:dyDescent="0.15">
      <c r="A32" s="259"/>
      <c r="AK32" s="1107" t="s">
        <v>502</v>
      </c>
      <c r="AL32" s="1108"/>
      <c r="AM32" s="1108"/>
      <c r="AN32" s="1109"/>
      <c r="AO32" s="303">
        <v>3319040</v>
      </c>
      <c r="AP32" s="303">
        <v>80288</v>
      </c>
      <c r="AQ32" s="304">
        <v>75090</v>
      </c>
      <c r="AR32" s="305">
        <v>6.9</v>
      </c>
    </row>
    <row r="33" spans="1:46" ht="13.5" customHeight="1" x14ac:dyDescent="0.15">
      <c r="A33" s="259"/>
      <c r="AK33" s="1107" t="s">
        <v>503</v>
      </c>
      <c r="AL33" s="1108"/>
      <c r="AM33" s="1108"/>
      <c r="AN33" s="1109"/>
      <c r="AO33" s="303" t="s">
        <v>489</v>
      </c>
      <c r="AP33" s="303" t="s">
        <v>489</v>
      </c>
      <c r="AQ33" s="304" t="s">
        <v>489</v>
      </c>
      <c r="AR33" s="305" t="s">
        <v>489</v>
      </c>
    </row>
    <row r="34" spans="1:46" ht="27" customHeight="1" x14ac:dyDescent="0.15">
      <c r="A34" s="259"/>
      <c r="AK34" s="1107" t="s">
        <v>504</v>
      </c>
      <c r="AL34" s="1108"/>
      <c r="AM34" s="1108"/>
      <c r="AN34" s="1109"/>
      <c r="AO34" s="303" t="s">
        <v>489</v>
      </c>
      <c r="AP34" s="303" t="s">
        <v>489</v>
      </c>
      <c r="AQ34" s="304">
        <v>1</v>
      </c>
      <c r="AR34" s="305" t="s">
        <v>489</v>
      </c>
    </row>
    <row r="35" spans="1:46" ht="27" customHeight="1" x14ac:dyDescent="0.15">
      <c r="A35" s="259"/>
      <c r="AK35" s="1107" t="s">
        <v>505</v>
      </c>
      <c r="AL35" s="1108"/>
      <c r="AM35" s="1108"/>
      <c r="AN35" s="1109"/>
      <c r="AO35" s="303">
        <v>570984</v>
      </c>
      <c r="AP35" s="303">
        <v>13812</v>
      </c>
      <c r="AQ35" s="304">
        <v>17211</v>
      </c>
      <c r="AR35" s="305">
        <v>-19.7</v>
      </c>
    </row>
    <row r="36" spans="1:46" ht="27" customHeight="1" x14ac:dyDescent="0.15">
      <c r="A36" s="259"/>
      <c r="AK36" s="1107" t="s">
        <v>506</v>
      </c>
      <c r="AL36" s="1108"/>
      <c r="AM36" s="1108"/>
      <c r="AN36" s="1109"/>
      <c r="AO36" s="303">
        <v>165497</v>
      </c>
      <c r="AP36" s="303">
        <v>4003</v>
      </c>
      <c r="AQ36" s="304">
        <v>2478</v>
      </c>
      <c r="AR36" s="305">
        <v>61.5</v>
      </c>
    </row>
    <row r="37" spans="1:46" ht="13.5" customHeight="1" x14ac:dyDescent="0.15">
      <c r="A37" s="259"/>
      <c r="AK37" s="1107" t="s">
        <v>507</v>
      </c>
      <c r="AL37" s="1108"/>
      <c r="AM37" s="1108"/>
      <c r="AN37" s="1109"/>
      <c r="AO37" s="303">
        <v>11459</v>
      </c>
      <c r="AP37" s="303">
        <v>277</v>
      </c>
      <c r="AQ37" s="304">
        <v>654</v>
      </c>
      <c r="AR37" s="305">
        <v>-57.6</v>
      </c>
    </row>
    <row r="38" spans="1:46" ht="27" customHeight="1" x14ac:dyDescent="0.15">
      <c r="A38" s="259"/>
      <c r="AK38" s="1110" t="s">
        <v>508</v>
      </c>
      <c r="AL38" s="1111"/>
      <c r="AM38" s="1111"/>
      <c r="AN38" s="1112"/>
      <c r="AO38" s="306">
        <v>1572</v>
      </c>
      <c r="AP38" s="306">
        <v>38</v>
      </c>
      <c r="AQ38" s="307">
        <v>4</v>
      </c>
      <c r="AR38" s="295">
        <v>850</v>
      </c>
      <c r="AS38" s="302"/>
    </row>
    <row r="39" spans="1:46" x14ac:dyDescent="0.15">
      <c r="A39" s="259"/>
      <c r="AK39" s="1110" t="s">
        <v>509</v>
      </c>
      <c r="AL39" s="1111"/>
      <c r="AM39" s="1111"/>
      <c r="AN39" s="1112"/>
      <c r="AO39" s="303">
        <v>-453522</v>
      </c>
      <c r="AP39" s="303">
        <v>-10971</v>
      </c>
      <c r="AQ39" s="304">
        <v>-3502</v>
      </c>
      <c r="AR39" s="305">
        <v>213.3</v>
      </c>
      <c r="AS39" s="302"/>
    </row>
    <row r="40" spans="1:46" ht="27" customHeight="1" x14ac:dyDescent="0.15">
      <c r="A40" s="259"/>
      <c r="AK40" s="1107" t="s">
        <v>510</v>
      </c>
      <c r="AL40" s="1108"/>
      <c r="AM40" s="1108"/>
      <c r="AN40" s="1109"/>
      <c r="AO40" s="303">
        <v>-2225058</v>
      </c>
      <c r="AP40" s="303">
        <v>-53825</v>
      </c>
      <c r="AQ40" s="304">
        <v>-63750</v>
      </c>
      <c r="AR40" s="305">
        <v>-15.6</v>
      </c>
      <c r="AS40" s="302"/>
    </row>
    <row r="41" spans="1:46" x14ac:dyDescent="0.15">
      <c r="A41" s="259"/>
      <c r="AK41" s="1113" t="s">
        <v>287</v>
      </c>
      <c r="AL41" s="1114"/>
      <c r="AM41" s="1114"/>
      <c r="AN41" s="1115"/>
      <c r="AO41" s="303">
        <v>1389972</v>
      </c>
      <c r="AP41" s="303">
        <v>33624</v>
      </c>
      <c r="AQ41" s="304">
        <v>28185</v>
      </c>
      <c r="AR41" s="305">
        <v>19.3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00" t="s">
        <v>480</v>
      </c>
      <c r="AN49" s="1102" t="s">
        <v>513</v>
      </c>
      <c r="AO49" s="1103"/>
      <c r="AP49" s="1103"/>
      <c r="AQ49" s="1103"/>
      <c r="AR49" s="1104"/>
    </row>
    <row r="50" spans="1:44" x14ac:dyDescent="0.15">
      <c r="A50" s="259"/>
      <c r="AK50" s="317"/>
      <c r="AL50" s="318"/>
      <c r="AM50" s="1101"/>
      <c r="AN50" s="319" t="s">
        <v>514</v>
      </c>
      <c r="AO50" s="320" t="s">
        <v>515</v>
      </c>
      <c r="AP50" s="321" t="s">
        <v>516</v>
      </c>
      <c r="AQ50" s="322" t="s">
        <v>517</v>
      </c>
      <c r="AR50" s="323" t="s">
        <v>518</v>
      </c>
    </row>
    <row r="51" spans="1:44" x14ac:dyDescent="0.15">
      <c r="A51" s="259"/>
      <c r="AK51" s="315" t="s">
        <v>519</v>
      </c>
      <c r="AL51" s="316"/>
      <c r="AM51" s="324">
        <v>2033890</v>
      </c>
      <c r="AN51" s="325">
        <v>46955</v>
      </c>
      <c r="AO51" s="326">
        <v>-0.2</v>
      </c>
      <c r="AP51" s="327">
        <v>94081</v>
      </c>
      <c r="AQ51" s="328">
        <v>10.5</v>
      </c>
      <c r="AR51" s="329">
        <v>-10.7</v>
      </c>
    </row>
    <row r="52" spans="1:44" x14ac:dyDescent="0.15">
      <c r="A52" s="259"/>
      <c r="AK52" s="330"/>
      <c r="AL52" s="331" t="s">
        <v>520</v>
      </c>
      <c r="AM52" s="332">
        <v>1044617</v>
      </c>
      <c r="AN52" s="333">
        <v>24116</v>
      </c>
      <c r="AO52" s="334">
        <v>-16.8</v>
      </c>
      <c r="AP52" s="335">
        <v>48949</v>
      </c>
      <c r="AQ52" s="336">
        <v>11.5</v>
      </c>
      <c r="AR52" s="337">
        <v>-28.3</v>
      </c>
    </row>
    <row r="53" spans="1:44" x14ac:dyDescent="0.15">
      <c r="A53" s="259"/>
      <c r="AK53" s="315" t="s">
        <v>521</v>
      </c>
      <c r="AL53" s="316"/>
      <c r="AM53" s="324">
        <v>2936204</v>
      </c>
      <c r="AN53" s="325">
        <v>68633</v>
      </c>
      <c r="AO53" s="326">
        <v>46.2</v>
      </c>
      <c r="AP53" s="327">
        <v>92632</v>
      </c>
      <c r="AQ53" s="328">
        <v>-1.5</v>
      </c>
      <c r="AR53" s="329">
        <v>47.7</v>
      </c>
    </row>
    <row r="54" spans="1:44" x14ac:dyDescent="0.15">
      <c r="A54" s="259"/>
      <c r="AK54" s="330"/>
      <c r="AL54" s="331" t="s">
        <v>520</v>
      </c>
      <c r="AM54" s="332">
        <v>1972737</v>
      </c>
      <c r="AN54" s="333">
        <v>46112</v>
      </c>
      <c r="AO54" s="334">
        <v>91.2</v>
      </c>
      <c r="AP54" s="335">
        <v>47978</v>
      </c>
      <c r="AQ54" s="336">
        <v>-2</v>
      </c>
      <c r="AR54" s="337">
        <v>93.2</v>
      </c>
    </row>
    <row r="55" spans="1:44" x14ac:dyDescent="0.15">
      <c r="A55" s="259"/>
      <c r="AK55" s="315" t="s">
        <v>522</v>
      </c>
      <c r="AL55" s="316"/>
      <c r="AM55" s="324">
        <v>3208085</v>
      </c>
      <c r="AN55" s="325">
        <v>75829</v>
      </c>
      <c r="AO55" s="326">
        <v>10.5</v>
      </c>
      <c r="AP55" s="327">
        <v>96469</v>
      </c>
      <c r="AQ55" s="328">
        <v>4.0999999999999996</v>
      </c>
      <c r="AR55" s="329">
        <v>6.4</v>
      </c>
    </row>
    <row r="56" spans="1:44" x14ac:dyDescent="0.15">
      <c r="A56" s="259"/>
      <c r="AK56" s="330"/>
      <c r="AL56" s="331" t="s">
        <v>520</v>
      </c>
      <c r="AM56" s="332">
        <v>2101239</v>
      </c>
      <c r="AN56" s="333">
        <v>49666</v>
      </c>
      <c r="AO56" s="334">
        <v>7.7</v>
      </c>
      <c r="AP56" s="335">
        <v>49775</v>
      </c>
      <c r="AQ56" s="336">
        <v>3.7</v>
      </c>
      <c r="AR56" s="337">
        <v>4</v>
      </c>
    </row>
    <row r="57" spans="1:44" x14ac:dyDescent="0.15">
      <c r="A57" s="259"/>
      <c r="AK57" s="315" t="s">
        <v>523</v>
      </c>
      <c r="AL57" s="316"/>
      <c r="AM57" s="324">
        <v>3208475</v>
      </c>
      <c r="AN57" s="325">
        <v>76710</v>
      </c>
      <c r="AO57" s="326">
        <v>1.2</v>
      </c>
      <c r="AP57" s="327">
        <v>85743</v>
      </c>
      <c r="AQ57" s="328">
        <v>-11.1</v>
      </c>
      <c r="AR57" s="329">
        <v>12.3</v>
      </c>
    </row>
    <row r="58" spans="1:44" x14ac:dyDescent="0.15">
      <c r="A58" s="259"/>
      <c r="AK58" s="330"/>
      <c r="AL58" s="331" t="s">
        <v>520</v>
      </c>
      <c r="AM58" s="332">
        <v>1653787</v>
      </c>
      <c r="AN58" s="333">
        <v>39540</v>
      </c>
      <c r="AO58" s="334">
        <v>-20.399999999999999</v>
      </c>
      <c r="AP58" s="335">
        <v>45231</v>
      </c>
      <c r="AQ58" s="336">
        <v>-9.1</v>
      </c>
      <c r="AR58" s="337">
        <v>-11.3</v>
      </c>
    </row>
    <row r="59" spans="1:44" x14ac:dyDescent="0.15">
      <c r="A59" s="259"/>
      <c r="AK59" s="315" t="s">
        <v>524</v>
      </c>
      <c r="AL59" s="316"/>
      <c r="AM59" s="324">
        <v>2154077</v>
      </c>
      <c r="AN59" s="325">
        <v>52108</v>
      </c>
      <c r="AO59" s="326">
        <v>-32.1</v>
      </c>
      <c r="AP59" s="327">
        <v>92509</v>
      </c>
      <c r="AQ59" s="328">
        <v>7.9</v>
      </c>
      <c r="AR59" s="329">
        <v>-40</v>
      </c>
    </row>
    <row r="60" spans="1:44" x14ac:dyDescent="0.15">
      <c r="A60" s="259"/>
      <c r="AK60" s="330"/>
      <c r="AL60" s="331" t="s">
        <v>520</v>
      </c>
      <c r="AM60" s="332">
        <v>1283052</v>
      </c>
      <c r="AN60" s="333">
        <v>31037</v>
      </c>
      <c r="AO60" s="334">
        <v>-21.5</v>
      </c>
      <c r="AP60" s="335">
        <v>52274</v>
      </c>
      <c r="AQ60" s="336">
        <v>15.6</v>
      </c>
      <c r="AR60" s="337">
        <v>-37.1</v>
      </c>
    </row>
    <row r="61" spans="1:44" x14ac:dyDescent="0.15">
      <c r="A61" s="259"/>
      <c r="AK61" s="315" t="s">
        <v>525</v>
      </c>
      <c r="AL61" s="338"/>
      <c r="AM61" s="324">
        <v>2708146</v>
      </c>
      <c r="AN61" s="325">
        <v>64047</v>
      </c>
      <c r="AO61" s="326">
        <v>5.0999999999999996</v>
      </c>
      <c r="AP61" s="327">
        <v>92287</v>
      </c>
      <c r="AQ61" s="339">
        <v>2</v>
      </c>
      <c r="AR61" s="329">
        <v>3.1</v>
      </c>
    </row>
    <row r="62" spans="1:44" x14ac:dyDescent="0.15">
      <c r="A62" s="259"/>
      <c r="AK62" s="330"/>
      <c r="AL62" s="331" t="s">
        <v>520</v>
      </c>
      <c r="AM62" s="332">
        <v>1611086</v>
      </c>
      <c r="AN62" s="333">
        <v>38094</v>
      </c>
      <c r="AO62" s="334">
        <v>8</v>
      </c>
      <c r="AP62" s="335">
        <v>48841</v>
      </c>
      <c r="AQ62" s="336">
        <v>3.9</v>
      </c>
      <c r="AR62" s="337">
        <v>4.0999999999999996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LpHO/6EBh8I9dt//D1at8LT2zicU5DQkGp5wtg+dwIDVEDHxpw3CDirq0RkeRoIplkWMOzQmI8g9DnPnu6vndQ==" saltValue="Ix30Uy508UbVGyzYFKpm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P1AMJlmgJqyXWzAYWJT/cm0gTFuxdfsIVRft7i1XD1LK6tbEEsE2N+dyakSknmrE5iRCHbMBsyZCRMILwLAEQQ==" saltValue="+ZtKlQV6r9+1P+7xdJia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pL6y/oFpR+PHKJO8Tmm0QFl2in5G69R54kkrX4Yu18pG6n3GQlEm6bc7BFhXmY9KIBkXCyz+sEiSyhtjfwJKUg==" saltValue="ribdb0GZNaTbC2soo2z3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19.95</v>
      </c>
      <c r="G47" s="12">
        <v>19.93</v>
      </c>
      <c r="H47" s="12">
        <v>19.87</v>
      </c>
      <c r="I47" s="12">
        <v>22.53</v>
      </c>
      <c r="J47" s="13">
        <v>25.49</v>
      </c>
    </row>
    <row r="48" spans="2:10" ht="57.75" customHeight="1" x14ac:dyDescent="0.15">
      <c r="B48" s="14"/>
      <c r="C48" s="1128" t="s">
        <v>4</v>
      </c>
      <c r="D48" s="1128"/>
      <c r="E48" s="1129"/>
      <c r="F48" s="15">
        <v>2.12</v>
      </c>
      <c r="G48" s="16">
        <v>0.79</v>
      </c>
      <c r="H48" s="16">
        <v>4.43</v>
      </c>
      <c r="I48" s="16">
        <v>5.53</v>
      </c>
      <c r="J48" s="17">
        <v>4.63</v>
      </c>
    </row>
    <row r="49" spans="2:10" ht="57.75" customHeight="1" thickBot="1" x14ac:dyDescent="0.2">
      <c r="B49" s="18"/>
      <c r="C49" s="1130" t="s">
        <v>5</v>
      </c>
      <c r="D49" s="1130"/>
      <c r="E49" s="1131"/>
      <c r="F49" s="19" t="s">
        <v>532</v>
      </c>
      <c r="G49" s="20" t="s">
        <v>533</v>
      </c>
      <c r="H49" s="20">
        <v>6.93</v>
      </c>
      <c r="I49" s="20">
        <v>3.39</v>
      </c>
      <c r="J49" s="21">
        <v>1.97</v>
      </c>
    </row>
    <row r="50" spans="2:10" x14ac:dyDescent="0.15"/>
  </sheetData>
  <sheetProtection algorithmName="SHA-512" hashValue="e/gv/vOFjzKkpQJ35fn621q5QgPMSjCwVGfZ1LE0OwPYm84AGmxs599/tyij/hWqIyCjjWPXcnA4HDpria4nTA==" saltValue="Y2t3WPbKYpHYx2EK6Y+/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2025-03-17T02:37:00Z</cp:lastPrinted>
  <dcterms:created xsi:type="dcterms:W3CDTF">2025-02-19T03:35:28Z</dcterms:created>
  <dcterms:modified xsi:type="dcterms:W3CDTF">2025-03-18T00:25:56Z</dcterms:modified>
  <cp:category/>
</cp:coreProperties>
</file>