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y_fukunaga\Desktop\"/>
    </mc:Choice>
  </mc:AlternateContent>
  <xr:revisionPtr revIDLastSave="0" documentId="8_{F4288F04-DE19-4F8D-9B12-CBDD387BF772}"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O39" i="10"/>
  <c r="BW39" i="10"/>
  <c r="BE39" i="10"/>
  <c r="AM39" i="10"/>
  <c r="U39" i="10"/>
  <c r="CO38" i="10"/>
  <c r="BW38" i="10"/>
  <c r="BE38" i="10"/>
  <c r="AM38" i="10"/>
  <c r="U38" i="10"/>
  <c r="BW37" i="10"/>
  <c r="BE37" i="10"/>
  <c r="AM37" i="10"/>
  <c r="U37" i="10"/>
  <c r="C37" i="10"/>
  <c r="C38" i="10" s="1"/>
  <c r="BW36" i="10"/>
  <c r="BE36" i="10"/>
  <c r="AM36" i="10"/>
  <c r="C36" i="10"/>
  <c r="BE35" i="10"/>
  <c r="C35" i="10"/>
  <c r="BW34" i="10"/>
  <c r="BW35" i="10" s="1"/>
  <c r="C34" i="10"/>
  <c r="CO34" i="10" l="1"/>
  <c r="CO35" i="10" s="1"/>
  <c r="CO36" i="10" s="1"/>
  <c r="CO37" i="10" s="1"/>
  <c r="U34" i="10"/>
  <c r="U35" i="10" s="1"/>
  <c r="U36" i="10" s="1"/>
  <c r="C39" i="10"/>
  <c r="C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E34" i="10"/>
</calcChain>
</file>

<file path=xl/sharedStrings.xml><?xml version="1.0" encoding="utf-8"?>
<sst xmlns="http://schemas.openxmlformats.org/spreadsheetml/2006/main" count="1107" uniqueCount="566">
  <si>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</si>
  <si>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</si>
  <si>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</si>
  <si>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</si>
  <si>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</si>
  <si>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</si>
  <si>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</si>
  <si>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</si>
  <si>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</si>
  <si>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</si>
  <si>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</si>
  <si>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</si>
  <si>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</si>
  <si>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</si>
  <si>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</si>
  <si>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</si>
  <si>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</si>
  <si>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</si>
  <si>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</si>
  <si>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</si>
  <si>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</si>
  <si>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</si>
  <si>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</si>
  <si>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</si>
  <si>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</si>
  <si>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</si>
  <si>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</si>
  <si>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</si>
  <si>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</si>
  <si>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</si>
  <si>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</si>
  <si>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</si>
  <si>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</si>
  <si>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</si>
  <si>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</si>
  <si>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</si>
  <si>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</si>
  <si>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</si>
  <si>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</si>
  <si>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</si>
  <si>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</si>
  <si>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</si>
  <si>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</si>
  <si>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</si>
  <si>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</si>
  <si>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</si>
  <si>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</si>
  <si>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</si>
  <si>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</si>
  <si>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</si>
  <si>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</si>
  <si>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</si>
  <si>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</si>
  <si>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</si>
  <si>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</si>
  <si>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</si>
  <si>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</si>
  <si>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</si>
  <si>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</si>
  <si>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</si>
  <si>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</si>
  <si>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</si>
  <si>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</si>
  <si>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</si>
  <si>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</si>
  <si>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</si>
  <si>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</si>
  <si>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</si>
  <si>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</si>
  <si>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</si>
  <si>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</si>
  <si>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</si>
  <si>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</si>
  <si>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</si>
  <si>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</si>
  <si>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</si>
  <si>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</si>
  <si>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</si>
  <si>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</si>
  <si>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</si>
  <si>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</si>
  <si>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</si>
  <si>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</si>
  <si>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</si>
  <si>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</si>
  <si>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</si>
  <si>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</si>
  <si>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</si>
  <si>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</si>
  <si>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</si>
  <si>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</si>
  <si>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</si>
  <si>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</si>
  <si>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</si>
  <si>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明石市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</si>
  <si>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</si>
  <si>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</si>
  <si>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</si>
  <si>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</si>
  <si>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</si>
  <si>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</si>
  <si>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</si>
  <si>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</si>
  <si>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</si>
  <si>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</si>
  <si>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</si>
  <si>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</si>
  <si>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</si>
  <si>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</si>
  <si>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</si>
  <si>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</si>
  <si>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</si>
  <si>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</si>
  <si>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</si>
  <si>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</si>
  <si>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</si>
  <si>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</si>
  <si>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</si>
  <si>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</si>
  <si>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</si>
  <si>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</si>
  <si>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</si>
  <si>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</si>
  <si>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</si>
  <si>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</si>
  <si>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</si>
  <si>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</si>
  <si>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</si>
  <si>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</si>
  <si>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</si>
  <si>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</si>
  <si>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</si>
  <si>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</si>
  <si>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</si>
  <si>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</si>
  <si>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</si>
  <si>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</si>
  <si>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</si>
  <si>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</si>
  <si>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</si>
  <si>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</si>
  <si>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</si>
  <si>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</si>
  <si>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</si>
  <si>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</si>
  <si>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</si>
  <si>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</si>
  <si>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</si>
  <si>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</si>
  <si>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</si>
  <si>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</si>
  <si>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</si>
  <si>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</si>
  <si>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</si>
  <si>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</si>
  <si>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</si>
  <si>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</si>
  <si>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</si>
  <si>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</si>
  <si>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</si>
  <si>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</si>
  <si>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</si>
  <si>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</si>
  <si>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</si>
  <si>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</si>
  <si>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</si>
  <si>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</si>
  <si>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</si>
  <si>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</si>
  <si>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</si>
  <si>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</si>
  <si>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</si>
  <si>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</si>
  <si>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</si>
  <si>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</si>
  <si>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</si>
  <si>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</si>
  <si>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</si>
  <si>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</si>
  <si>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</si>
  <si>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</si>
  <si>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</si>
  <si>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</si>
  <si>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</si>
  <si>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</si>
  <si>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</si>
  <si>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</si>
  <si>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</si>
  <si>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</si>
  <si>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</si>
  <si>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</si>
  <si>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</si>
  <si>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</si>
  <si>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</si>
  <si>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</si>
  <si>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</si>
  <si>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</si>
  <si>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</si>
  <si>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</si>
  <si>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</si>
  <si>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</si>
  <si>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</si>
  <si>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兵庫県明石市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</si>
  <si>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</si>
  <si>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</si>
  <si>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</si>
  <si>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</si>
  <si>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</si>
  <si>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</si>
  <si>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</si>
  <si>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</si>
  <si>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</si>
  <si>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</si>
  <si>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</si>
  <si>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</si>
  <si>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</si>
  <si>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</si>
  <si>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</si>
  <si>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</si>
  <si>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</si>
  <si>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</si>
  <si>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</si>
  <si>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</si>
  <si>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</si>
  <si>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</si>
  <si>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</si>
  <si>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</si>
  <si>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</si>
  <si>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</si>
  <si>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</si>
  <si>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</si>
  <si>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</si>
  <si>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</si>
  <si>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</si>
  <si>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</si>
  <si>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</si>
  <si>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</si>
  <si>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</si>
  <si>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</si>
  <si>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</si>
  <si>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</si>
  <si>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</si>
  <si>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</si>
  <si>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</si>
  <si>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</si>
  <si>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</si>
  <si>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</si>
  <si>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</si>
  <si>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</si>
  <si>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</si>
  <si>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</si>
  <si>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</si>
  <si>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</si>
  <si>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</si>
  <si>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</si>
  <si>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</si>
  <si>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</si>
  <si>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</si>
  <si>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</si>
  <si>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</si>
  <si>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</si>
  <si>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</si>
  <si>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</si>
  <si>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</si>
  <si>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</si>
  <si>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</si>
  <si>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</si>
  <si>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</si>
  <si>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</si>
  <si>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</si>
  <si>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</si>
  <si>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</si>
  <si>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</si>
  <si>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</si>
  <si>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</si>
  <si>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</si>
  <si>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</si>
  <si>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</si>
  <si>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</si>
  <si>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</si>
  <si>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</si>
  <si>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</si>
  <si>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</si>
  <si>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</si>
  <si>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</si>
  <si>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</si>
  <si>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</si>
  <si>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</si>
  <si>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</si>
  <si>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</si>
  <si>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</si>
  <si>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</si>
  <si>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</si>
  <si>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</si>
  <si>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</si>
  <si>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</si>
  <si>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</si>
  <si>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</si>
  <si>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</si>
  <si>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</si>
  <si>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</si>
  <si>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</si>
  <si>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</si>
  <si>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</si>
  <si>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</si>
  <si>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</si>
  <si>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</si>
  <si>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</si>
  <si>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</si>
  <si>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</si>
  <si>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</si>
  <si>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</si>
  <si>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</si>
  <si>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</si>
  <si>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</si>
  <si>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</si>
  <si>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</si>
  <si>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</si>
  <si>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</si>
  <si>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</si>
  <si>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</si>
  <si>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</si>
  <si>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</si>
  <si>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</si>
  <si>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</si>
  <si>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</si>
  <si>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</si>
  <si>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</si>
  <si>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</si>
  <si>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</si>
  <si>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</si>
  <si>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</si>
  <si>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</si>
  <si>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</si>
  <si>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</si>
  <si>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</si>
  <si>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</si>
  <si>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</si>
  <si>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</si>
  <si>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</si>
  <si>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</si>
  <si>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</si>
  <si>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</si>
  <si>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</si>
  <si>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</si>
  <si>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</si>
  <si>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</si>
  <si>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</si>
  <si>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</si>
  <si>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</si>
  <si>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</si>
  <si>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</si>
  <si>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</si>
  <si>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兵庫県明石市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</si>
  <si>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</si>
  <si>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</si>
  <si>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</si>
  <si>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</si>
  <si>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</si>
  <si>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</si>
  <si>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</si>
  <si>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</si>
  <si>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</si>
  <si>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</si>
  <si>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</si>
  <si>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</si>
  <si>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</si>
  <si>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</si>
  <si>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</si>
  <si>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</si>
  <si>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</si>
  <si>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</si>
  <si>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</si>
  <si>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</si>
  <si>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葬祭事業特別会計</t>
    <phoneticPr fontId="5"/>
  </si>
  <si>
    <t>公共用地取得事業特別会計</t>
    <phoneticPr fontId="5"/>
  </si>
  <si>
    <t>石ヶ谷墓園整備事業特別会計</t>
    <phoneticPr fontId="5"/>
  </si>
  <si>
    <t>土地区画整理事業清算金特別会計</t>
    <phoneticPr fontId="5"/>
  </si>
  <si>
    <t>病院事業債管理特別会計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</si>
  <si>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</si>
  <si>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</si>
  <si>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</si>
  <si>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</si>
  <si>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</si>
  <si>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</si>
  <si>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</si>
  <si>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</si>
  <si>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</si>
  <si>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</si>
  <si>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</si>
  <si>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</si>
  <si>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</si>
  <si>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</si>
  <si>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</si>
  <si>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</si>
  <si>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</si>
  <si>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</si>
  <si>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</si>
  <si>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</si>
  <si>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</si>
  <si>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</si>
  <si>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</si>
  <si>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</si>
  <si>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</si>
  <si>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</si>
  <si>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</si>
  <si>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</si>
  <si>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</si>
  <si>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</si>
  <si>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</si>
  <si>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</si>
  <si>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</si>
  <si>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</si>
  <si>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</si>
  <si>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</si>
  <si>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</si>
  <si>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</si>
  <si>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</si>
  <si>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</si>
  <si>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</si>
  <si>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</si>
  <si>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</si>
  <si>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</si>
  <si>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</si>
  <si>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</si>
  <si>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</si>
  <si>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</si>
  <si>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</si>
  <si>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</si>
  <si>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</si>
  <si>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</si>
  <si>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</si>
  <si>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</si>
  <si>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</si>
  <si>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</si>
  <si>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</si>
  <si>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</si>
  <si>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</si>
  <si>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</si>
  <si>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</si>
  <si>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</si>
  <si>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</si>
  <si>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</si>
  <si>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</si>
  <si>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</si>
  <si>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</si>
  <si>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</si>
  <si>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</si>
  <si>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</si>
  <si>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</si>
  <si>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</si>
  <si>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</si>
  <si>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</si>
  <si>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</si>
  <si>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</si>
  <si>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</si>
  <si>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</si>
  <si>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</si>
  <si>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</si>
  <si>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</si>
  <si>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</si>
  <si>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</si>
  <si>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</si>
  <si>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</si>
  <si>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</si>
  <si>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</si>
  <si>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</si>
  <si>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</si>
  <si>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</si>
  <si>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</si>
  <si>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</si>
  <si>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</si>
  <si>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</si>
  <si>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</si>
  <si>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</si>
  <si>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</si>
  <si>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</si>
  <si>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</si>
  <si>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</si>
  <si>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</si>
  <si>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</si>
  <si>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</si>
  <si>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</si>
  <si>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</si>
  <si>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</si>
  <si>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</si>
  <si>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</si>
  <si>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</si>
  <si>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</si>
  <si>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</si>
  <si>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</si>
  <si>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</si>
  <si>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</si>
  <si>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</si>
  <si>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</si>
  <si>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</si>
  <si>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</si>
  <si>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</si>
  <si>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</si>
  <si>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</si>
  <si>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</si>
  <si>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</si>
  <si>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</si>
  <si>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</si>
  <si>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</si>
  <si>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</si>
  <si>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</si>
  <si>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</si>
  <si>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</si>
  <si>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</si>
  <si>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</si>
  <si>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</si>
  <si>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</si>
  <si>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</si>
  <si>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</si>
  <si>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</si>
  <si>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</si>
  <si>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</si>
  <si>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</si>
  <si>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</si>
  <si>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</si>
  <si>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</si>
  <si>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</si>
  <si>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</si>
  <si>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</si>
  <si>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</si>
  <si>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</si>
  <si>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</si>
  <si>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</si>
  <si>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</si>
  <si>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</si>
  <si>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</si>
  <si>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</si>
  <si>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</si>
  <si>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</si>
  <si>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</si>
  <si>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0.83</t>
  </si>
  <si>
    <t>▲ 1.08</t>
  </si>
  <si>
    <t>土地区画整理事業清算金特別会計</t>
  </si>
  <si>
    <t>▲ 0.00</t>
  </si>
  <si>
    <t>水道事業会計</t>
  </si>
  <si>
    <t>下水道事業会計</t>
  </si>
  <si>
    <t>一般会計</t>
  </si>
  <si>
    <t>石ヶ谷墓園整備事業特別会計</t>
  </si>
  <si>
    <t>介護保険事業特別会計</t>
  </si>
  <si>
    <t>後期高齢者医療事業特別会計</t>
  </si>
  <si>
    <t>国民健康保険事業特別会計</t>
  </si>
  <si>
    <t>その他会計（赤字）</t>
  </si>
  <si>
    <t>その他会計（黒字）</t>
  </si>
  <si>
    <t>R01</t>
    <phoneticPr fontId="5"/>
  </si>
  <si>
    <t>R02</t>
    <phoneticPr fontId="5"/>
  </si>
  <si>
    <t>R03</t>
    <phoneticPr fontId="5"/>
  </si>
  <si>
    <t>R04</t>
    <phoneticPr fontId="5"/>
  </si>
  <si>
    <t>R05</t>
    <phoneticPr fontId="5"/>
  </si>
  <si>
    <t>明石市産業振興財団</t>
    <rPh sb="0" eb="3">
      <t>アカシシ</t>
    </rPh>
    <rPh sb="3" eb="5">
      <t>サンギョウ</t>
    </rPh>
    <rPh sb="5" eb="7">
      <t>シンコウ</t>
    </rPh>
    <rPh sb="7" eb="9">
      <t>ザイダン</t>
    </rPh>
    <phoneticPr fontId="2"/>
  </si>
  <si>
    <t>明石地域振興開発</t>
    <rPh sb="0" eb="2">
      <t>アカシ</t>
    </rPh>
    <rPh sb="2" eb="4">
      <t>チイキ</t>
    </rPh>
    <rPh sb="4" eb="6">
      <t>シンコウ</t>
    </rPh>
    <rPh sb="6" eb="8">
      <t>カイハツ</t>
    </rPh>
    <phoneticPr fontId="2"/>
  </si>
  <si>
    <t>明石市立市民病院</t>
    <rPh sb="0" eb="4">
      <t>アカシシリツ</t>
    </rPh>
    <rPh sb="4" eb="6">
      <t>シミン</t>
    </rPh>
    <rPh sb="6" eb="8">
      <t>ビョウイン</t>
    </rPh>
    <phoneticPr fontId="2"/>
  </si>
  <si>
    <t>一般財団法人あかしこども財団</t>
    <rPh sb="0" eb="2">
      <t>イッパン</t>
    </rPh>
    <rPh sb="2" eb="4">
      <t>ザイダン</t>
    </rPh>
    <rPh sb="4" eb="6">
      <t>ホウジン</t>
    </rPh>
    <rPh sb="12" eb="14">
      <t>ザイダン</t>
    </rPh>
    <phoneticPr fontId="2"/>
  </si>
  <si>
    <t>○</t>
    <phoneticPr fontId="2"/>
  </si>
  <si>
    <t>兵庫県後期高齢者医療広域連合（一般会計）</t>
  </si>
  <si>
    <t>兵庫県後期高齢者医療広域連合（特別会計）</t>
  </si>
  <si>
    <t>庁舎建設基金</t>
    <rPh sb="0" eb="2">
      <t>チョウシャ</t>
    </rPh>
    <rPh sb="2" eb="4">
      <t>ケンセツ</t>
    </rPh>
    <rPh sb="4" eb="6">
      <t>キキン</t>
    </rPh>
    <phoneticPr fontId="5"/>
  </si>
  <si>
    <t>一般廃棄物処理施設整備基金</t>
    <rPh sb="0" eb="2">
      <t>イッパン</t>
    </rPh>
    <rPh sb="2" eb="5">
      <t>ハイキブツ</t>
    </rPh>
    <rPh sb="5" eb="7">
      <t>ショリ</t>
    </rPh>
    <rPh sb="7" eb="9">
      <t>シセツ</t>
    </rPh>
    <rPh sb="9" eb="11">
      <t>セイビ</t>
    </rPh>
    <rPh sb="11" eb="13">
      <t>キキン</t>
    </rPh>
    <phoneticPr fontId="2"/>
  </si>
  <si>
    <t>特別会計等財政健全化基金</t>
    <rPh sb="0" eb="2">
      <t>トクベツ</t>
    </rPh>
    <rPh sb="2" eb="4">
      <t>カイケイ</t>
    </rPh>
    <rPh sb="4" eb="5">
      <t>トウ</t>
    </rPh>
    <rPh sb="5" eb="7">
      <t>ザイセイ</t>
    </rPh>
    <rPh sb="7" eb="10">
      <t>ケンゼンカ</t>
    </rPh>
    <rPh sb="10" eb="12">
      <t>キキン</t>
    </rPh>
    <phoneticPr fontId="2"/>
  </si>
  <si>
    <t>スポーツ振興基金</t>
    <rPh sb="4" eb="6">
      <t>シンコウ</t>
    </rPh>
    <rPh sb="6" eb="8">
      <t>キキン</t>
    </rPh>
    <phoneticPr fontId="2"/>
  </si>
  <si>
    <t>福祉まちづくり基金</t>
    <rPh sb="0" eb="2">
      <t>フクシ</t>
    </rPh>
    <rPh sb="7" eb="9">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</si>
</sst>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1F34-4E36-8429-F52C5A6BE59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26150</c:v>
                </c:pt>
                <c:pt idx="1">
                  <c:v>34621</c:v>
                </c:pt>
                <c:pt idx="2">
                  <c:v>28142</c:v>
                </c:pt>
                <c:pt idx="3">
                  <c:v>28994</c:v>
                </c:pt>
                <c:pt idx="4">
                  <c:v>33104</c:v>
                </c:pt>
              </c:numCache>
            </c:numRef>
          </c:val>
          <c:smooth val="0"/>
          <c:extLst>
            <c:ext xmlns:c16="http://schemas.microsoft.com/office/drawing/2014/chart" uri="{C3380CC4-5D6E-409C-BE32-E72D297353CC}">
              <c16:uniqueId val="{00000001-1F34-4E36-8429-F52C5A6BE59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1.1399999999999999</c:v>
                </c:pt>
                <c:pt idx="1">
                  <c:v>3.22</c:v>
                </c:pt>
                <c:pt idx="2">
                  <c:v>2.36</c:v>
                </c:pt>
                <c:pt idx="3">
                  <c:v>1.58</c:v>
                </c:pt>
                <c:pt idx="4">
                  <c:v>1.57</c:v>
                </c:pt>
              </c:numCache>
            </c:numRef>
          </c:val>
          <c:extLst>
            <c:ext xmlns:c16="http://schemas.microsoft.com/office/drawing/2014/chart" uri="{C3380CC4-5D6E-409C-BE32-E72D297353CC}">
              <c16:uniqueId val="{00000000-8C27-4467-9EDD-31FB3970623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15.05</c:v>
                </c:pt>
                <c:pt idx="1">
                  <c:v>14.7</c:v>
                </c:pt>
                <c:pt idx="2">
                  <c:v>14.98</c:v>
                </c:pt>
                <c:pt idx="3">
                  <c:v>15.05</c:v>
                </c:pt>
                <c:pt idx="4">
                  <c:v>14.65</c:v>
                </c:pt>
              </c:numCache>
            </c:numRef>
          </c:val>
          <c:extLst>
            <c:ext xmlns:c16="http://schemas.microsoft.com/office/drawing/2014/chart" uri="{C3380CC4-5D6E-409C-BE32-E72D297353CC}">
              <c16:uniqueId val="{00000001-8C27-4467-9EDD-31FB3970623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-0.83</c:v>
                </c:pt>
                <c:pt idx="1">
                  <c:v>2.4300000000000002</c:v>
                </c:pt>
                <c:pt idx="2">
                  <c:v>0.64</c:v>
                </c:pt>
                <c:pt idx="3">
                  <c:v>-1.08</c:v>
                </c:pt>
                <c:pt idx="4">
                  <c:v>0.05</c:v>
                </c:pt>
              </c:numCache>
            </c:numRef>
          </c:val>
          <c:smooth val="0"/>
          <c:extLst>
            <c:ext xmlns:c16="http://schemas.microsoft.com/office/drawing/2014/chart" uri="{C3380CC4-5D6E-409C-BE32-E72D297353CC}">
              <c16:uniqueId val="{00000002-8C27-4467-9EDD-31FB3970623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269A-41A9-B430-D0E58FA741F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69A-41A9-B430-D0E58FA741F6}"/>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0.53</c:v>
                </c:pt>
                <c:pt idx="2">
                  <c:v>#N/A</c:v>
                </c:pt>
                <c:pt idx="3">
                  <c:v>0.03</c:v>
                </c:pt>
                <c:pt idx="4">
                  <c:v>#N/A</c:v>
                </c:pt>
                <c:pt idx="5">
                  <c:v>0.02</c:v>
                </c:pt>
                <c:pt idx="6">
                  <c:v>#N/A</c:v>
                </c:pt>
                <c:pt idx="7">
                  <c:v>0.03</c:v>
                </c:pt>
                <c:pt idx="8">
                  <c:v>#N/A</c:v>
                </c:pt>
                <c:pt idx="9">
                  <c:v>0.04</c:v>
                </c:pt>
              </c:numCache>
            </c:numRef>
          </c:val>
          <c:extLst>
            <c:ext xmlns:c16="http://schemas.microsoft.com/office/drawing/2014/chart" uri="{C3380CC4-5D6E-409C-BE32-E72D297353CC}">
              <c16:uniqueId val="{00000002-269A-41A9-B430-D0E58FA741F6}"/>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0.01</c:v>
                </c:pt>
                <c:pt idx="4">
                  <c:v>#N/A</c:v>
                </c:pt>
                <c:pt idx="5">
                  <c:v>0</c:v>
                </c:pt>
                <c:pt idx="6">
                  <c:v>#N/A</c:v>
                </c:pt>
                <c:pt idx="7">
                  <c:v>0.01</c:v>
                </c:pt>
                <c:pt idx="8">
                  <c:v>#N/A</c:v>
                </c:pt>
                <c:pt idx="9">
                  <c:v>0.16</c:v>
                </c:pt>
              </c:numCache>
            </c:numRef>
          </c:val>
          <c:extLst>
            <c:ext xmlns:c16="http://schemas.microsoft.com/office/drawing/2014/chart" uri="{C3380CC4-5D6E-409C-BE32-E72D297353CC}">
              <c16:uniqueId val="{00000003-269A-41A9-B430-D0E58FA741F6}"/>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1.18</c:v>
                </c:pt>
                <c:pt idx="2">
                  <c:v>#N/A</c:v>
                </c:pt>
                <c:pt idx="3">
                  <c:v>1.17</c:v>
                </c:pt>
                <c:pt idx="4">
                  <c:v>#N/A</c:v>
                </c:pt>
                <c:pt idx="5">
                  <c:v>0.47</c:v>
                </c:pt>
                <c:pt idx="6">
                  <c:v>#N/A</c:v>
                </c:pt>
                <c:pt idx="7">
                  <c:v>0.51</c:v>
                </c:pt>
                <c:pt idx="8">
                  <c:v>#N/A</c:v>
                </c:pt>
                <c:pt idx="9">
                  <c:v>0.17</c:v>
                </c:pt>
              </c:numCache>
            </c:numRef>
          </c:val>
          <c:extLst>
            <c:ext xmlns:c16="http://schemas.microsoft.com/office/drawing/2014/chart" uri="{C3380CC4-5D6E-409C-BE32-E72D297353CC}">
              <c16:uniqueId val="{00000004-269A-41A9-B430-D0E58FA741F6}"/>
            </c:ext>
          </c:extLst>
        </c:ser>
        <c:ser>
          <c:idx val="5"/>
          <c:order val="5"/>
          <c:tx>
            <c:strRef>
              <c:f>データシート!$A$32</c:f>
              <c:strCache>
                <c:ptCount val="1"/>
                <c:pt idx="0">
                  <c:v>石ヶ谷墓園整備事業特別会計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0.51</c:v>
                </c:pt>
                <c:pt idx="2">
                  <c:v>#N/A</c:v>
                </c:pt>
                <c:pt idx="3">
                  <c:v>0.48</c:v>
                </c:pt>
                <c:pt idx="4">
                  <c:v>#N/A</c:v>
                </c:pt>
                <c:pt idx="5">
                  <c:v>0.47</c:v>
                </c:pt>
                <c:pt idx="6">
                  <c:v>#N/A</c:v>
                </c:pt>
                <c:pt idx="7">
                  <c:v>0.49</c:v>
                </c:pt>
                <c:pt idx="8">
                  <c:v>#N/A</c:v>
                </c:pt>
                <c:pt idx="9">
                  <c:v>0.48</c:v>
                </c:pt>
              </c:numCache>
            </c:numRef>
          </c:val>
          <c:extLst>
            <c:ext xmlns:c16="http://schemas.microsoft.com/office/drawing/2014/chart" uri="{C3380CC4-5D6E-409C-BE32-E72D297353CC}">
              <c16:uniqueId val="{00000005-269A-41A9-B430-D0E58FA741F6}"/>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0.62</c:v>
                </c:pt>
                <c:pt idx="2">
                  <c:v>#N/A</c:v>
                </c:pt>
                <c:pt idx="3">
                  <c:v>2.73</c:v>
                </c:pt>
                <c:pt idx="4">
                  <c:v>#N/A</c:v>
                </c:pt>
                <c:pt idx="5">
                  <c:v>1.88</c:v>
                </c:pt>
                <c:pt idx="6">
                  <c:v>#N/A</c:v>
                </c:pt>
                <c:pt idx="7">
                  <c:v>1.08</c:v>
                </c:pt>
                <c:pt idx="8">
                  <c:v>#N/A</c:v>
                </c:pt>
                <c:pt idx="9">
                  <c:v>1.08</c:v>
                </c:pt>
              </c:numCache>
            </c:numRef>
          </c:val>
          <c:extLst>
            <c:ext xmlns:c16="http://schemas.microsoft.com/office/drawing/2014/chart" uri="{C3380CC4-5D6E-409C-BE32-E72D297353CC}">
              <c16:uniqueId val="{00000006-269A-41A9-B430-D0E58FA741F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4.96</c:v>
                </c:pt>
                <c:pt idx="2">
                  <c:v>#N/A</c:v>
                </c:pt>
                <c:pt idx="3">
                  <c:v>5.15</c:v>
                </c:pt>
                <c:pt idx="4">
                  <c:v>#N/A</c:v>
                </c:pt>
                <c:pt idx="5">
                  <c:v>5.29</c:v>
                </c:pt>
                <c:pt idx="6">
                  <c:v>#N/A</c:v>
                </c:pt>
                <c:pt idx="7">
                  <c:v>5.57</c:v>
                </c:pt>
                <c:pt idx="8">
                  <c:v>#N/A</c:v>
                </c:pt>
                <c:pt idx="9">
                  <c:v>6</c:v>
                </c:pt>
              </c:numCache>
            </c:numRef>
          </c:val>
          <c:extLst>
            <c:ext xmlns:c16="http://schemas.microsoft.com/office/drawing/2014/chart" uri="{C3380CC4-5D6E-409C-BE32-E72D297353CC}">
              <c16:uniqueId val="{00000007-269A-41A9-B430-D0E58FA741F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6.15</c:v>
                </c:pt>
                <c:pt idx="2">
                  <c:v>#N/A</c:v>
                </c:pt>
                <c:pt idx="3">
                  <c:v>6.65</c:v>
                </c:pt>
                <c:pt idx="4">
                  <c:v>#N/A</c:v>
                </c:pt>
                <c:pt idx="5">
                  <c:v>5.72</c:v>
                </c:pt>
                <c:pt idx="6">
                  <c:v>#N/A</c:v>
                </c:pt>
                <c:pt idx="7">
                  <c:v>6.81</c:v>
                </c:pt>
                <c:pt idx="8">
                  <c:v>#N/A</c:v>
                </c:pt>
                <c:pt idx="9">
                  <c:v>9.67</c:v>
                </c:pt>
              </c:numCache>
            </c:numRef>
          </c:val>
          <c:extLst>
            <c:ext xmlns:c16="http://schemas.microsoft.com/office/drawing/2014/chart" uri="{C3380CC4-5D6E-409C-BE32-E72D297353CC}">
              <c16:uniqueId val="{00000008-269A-41A9-B430-D0E58FA741F6}"/>
            </c:ext>
          </c:extLst>
        </c:ser>
        <c:ser>
          <c:idx val="9"/>
          <c:order val="9"/>
          <c:tx>
            <c:strRef>
              <c:f>データシート!$A$36</c:f>
              <c:strCache>
                <c:ptCount val="1"/>
                <c:pt idx="0">
                  <c:v>土地区画整理事業清算金特別会計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9-269A-41A9-B430-D0E58FA741F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11602</c:v>
                </c:pt>
                <c:pt idx="5">
                  <c:v>11402</c:v>
                </c:pt>
                <c:pt idx="8">
                  <c:v>11266</c:v>
                </c:pt>
                <c:pt idx="11">
                  <c:v>11245</c:v>
                </c:pt>
                <c:pt idx="14">
                  <c:v>11007</c:v>
                </c:pt>
              </c:numCache>
            </c:numRef>
          </c:val>
          <c:extLst>
            <c:ext xmlns:c16="http://schemas.microsoft.com/office/drawing/2014/chart" uri="{C3380CC4-5D6E-409C-BE32-E72D297353CC}">
              <c16:uniqueId val="{00000000-A777-4FE2-93E4-AD6B1117B26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777-4FE2-93E4-AD6B1117B26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777-4FE2-93E4-AD6B1117B26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777-4FE2-93E4-AD6B1117B26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1972</c:v>
                </c:pt>
                <c:pt idx="3">
                  <c:v>1892</c:v>
                </c:pt>
                <c:pt idx="6">
                  <c:v>1850</c:v>
                </c:pt>
                <c:pt idx="9">
                  <c:v>1753</c:v>
                </c:pt>
                <c:pt idx="12">
                  <c:v>1673</c:v>
                </c:pt>
              </c:numCache>
            </c:numRef>
          </c:val>
          <c:extLst>
            <c:ext xmlns:c16="http://schemas.microsoft.com/office/drawing/2014/chart" uri="{C3380CC4-5D6E-409C-BE32-E72D297353CC}">
              <c16:uniqueId val="{00000004-A777-4FE2-93E4-AD6B1117B26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777-4FE2-93E4-AD6B1117B26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777-4FE2-93E4-AD6B1117B26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11515</c:v>
                </c:pt>
                <c:pt idx="3">
                  <c:v>11508</c:v>
                </c:pt>
                <c:pt idx="6">
                  <c:v>11668</c:v>
                </c:pt>
                <c:pt idx="9">
                  <c:v>12228</c:v>
                </c:pt>
                <c:pt idx="12">
                  <c:v>12146</c:v>
                </c:pt>
              </c:numCache>
            </c:numRef>
          </c:val>
          <c:extLst>
            <c:ext xmlns:c16="http://schemas.microsoft.com/office/drawing/2014/chart" uri="{C3380CC4-5D6E-409C-BE32-E72D297353CC}">
              <c16:uniqueId val="{00000007-A777-4FE2-93E4-AD6B1117B26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1885</c:v>
                </c:pt>
                <c:pt idx="2">
                  <c:v>#N/A</c:v>
                </c:pt>
                <c:pt idx="3">
                  <c:v>#N/A</c:v>
                </c:pt>
                <c:pt idx="4">
                  <c:v>1998</c:v>
                </c:pt>
                <c:pt idx="5">
                  <c:v>#N/A</c:v>
                </c:pt>
                <c:pt idx="6">
                  <c:v>#N/A</c:v>
                </c:pt>
                <c:pt idx="7">
                  <c:v>2252</c:v>
                </c:pt>
                <c:pt idx="8">
                  <c:v>#N/A</c:v>
                </c:pt>
                <c:pt idx="9">
                  <c:v>#N/A</c:v>
                </c:pt>
                <c:pt idx="10">
                  <c:v>2736</c:v>
                </c:pt>
                <c:pt idx="11">
                  <c:v>#N/A</c:v>
                </c:pt>
                <c:pt idx="12">
                  <c:v>#N/A</c:v>
                </c:pt>
                <c:pt idx="13">
                  <c:v>2812</c:v>
                </c:pt>
                <c:pt idx="14">
                  <c:v>#N/A</c:v>
                </c:pt>
              </c:numCache>
            </c:numRef>
          </c:val>
          <c:smooth val="0"/>
          <c:extLst>
            <c:ext xmlns:c16="http://schemas.microsoft.com/office/drawing/2014/chart" uri="{C3380CC4-5D6E-409C-BE32-E72D297353CC}">
              <c16:uniqueId val="{00000008-A777-4FE2-93E4-AD6B1117B26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88381</c:v>
                </c:pt>
                <c:pt idx="5">
                  <c:v>87539</c:v>
                </c:pt>
                <c:pt idx="8">
                  <c:v>86648</c:v>
                </c:pt>
                <c:pt idx="11">
                  <c:v>84168</c:v>
                </c:pt>
                <c:pt idx="14">
                  <c:v>81311</c:v>
                </c:pt>
              </c:numCache>
            </c:numRef>
          </c:val>
          <c:extLst>
            <c:ext xmlns:c16="http://schemas.microsoft.com/office/drawing/2014/chart" uri="{C3380CC4-5D6E-409C-BE32-E72D297353CC}">
              <c16:uniqueId val="{00000000-85F0-4A6F-9C69-BE7A96803C8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31398</c:v>
                </c:pt>
                <c:pt idx="5">
                  <c:v>30853</c:v>
                </c:pt>
                <c:pt idx="8">
                  <c:v>28729</c:v>
                </c:pt>
                <c:pt idx="11">
                  <c:v>27061</c:v>
                </c:pt>
                <c:pt idx="14">
                  <c:v>26373</c:v>
                </c:pt>
              </c:numCache>
            </c:numRef>
          </c:val>
          <c:extLst>
            <c:ext xmlns:c16="http://schemas.microsoft.com/office/drawing/2014/chart" uri="{C3380CC4-5D6E-409C-BE32-E72D297353CC}">
              <c16:uniqueId val="{00000001-85F0-4A6F-9C69-BE7A96803C8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20195</c:v>
                </c:pt>
                <c:pt idx="5">
                  <c:v>20704</c:v>
                </c:pt>
                <c:pt idx="8">
                  <c:v>20891</c:v>
                </c:pt>
                <c:pt idx="11">
                  <c:v>20870</c:v>
                </c:pt>
                <c:pt idx="14">
                  <c:v>20309</c:v>
                </c:pt>
              </c:numCache>
            </c:numRef>
          </c:val>
          <c:extLst>
            <c:ext xmlns:c16="http://schemas.microsoft.com/office/drawing/2014/chart" uri="{C3380CC4-5D6E-409C-BE32-E72D297353CC}">
              <c16:uniqueId val="{00000002-85F0-4A6F-9C69-BE7A96803C8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5F0-4A6F-9C69-BE7A96803C8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5F0-4A6F-9C69-BE7A96803C8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9</c:v>
                </c:pt>
                <c:pt idx="3">
                  <c:v>7</c:v>
                </c:pt>
                <c:pt idx="6">
                  <c:v>7</c:v>
                </c:pt>
                <c:pt idx="9">
                  <c:v>4</c:v>
                </c:pt>
                <c:pt idx="12">
                  <c:v>3</c:v>
                </c:pt>
              </c:numCache>
            </c:numRef>
          </c:val>
          <c:extLst>
            <c:ext xmlns:c16="http://schemas.microsoft.com/office/drawing/2014/chart" uri="{C3380CC4-5D6E-409C-BE32-E72D297353CC}">
              <c16:uniqueId val="{00000005-85F0-4A6F-9C69-BE7A96803C8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13835</c:v>
                </c:pt>
                <c:pt idx="3">
                  <c:v>13840</c:v>
                </c:pt>
                <c:pt idx="6">
                  <c:v>13893</c:v>
                </c:pt>
                <c:pt idx="9">
                  <c:v>13735</c:v>
                </c:pt>
                <c:pt idx="12">
                  <c:v>14231</c:v>
                </c:pt>
              </c:numCache>
            </c:numRef>
          </c:val>
          <c:extLst>
            <c:ext xmlns:c16="http://schemas.microsoft.com/office/drawing/2014/chart" uri="{C3380CC4-5D6E-409C-BE32-E72D297353CC}">
              <c16:uniqueId val="{00000006-85F0-4A6F-9C69-BE7A96803C8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5F0-4A6F-9C69-BE7A96803C8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18551</c:v>
                </c:pt>
                <c:pt idx="3">
                  <c:v>16920</c:v>
                </c:pt>
                <c:pt idx="6">
                  <c:v>15377</c:v>
                </c:pt>
                <c:pt idx="9">
                  <c:v>14165</c:v>
                </c:pt>
                <c:pt idx="12">
                  <c:v>13090</c:v>
                </c:pt>
              </c:numCache>
            </c:numRef>
          </c:val>
          <c:extLst>
            <c:ext xmlns:c16="http://schemas.microsoft.com/office/drawing/2014/chart" uri="{C3380CC4-5D6E-409C-BE32-E72D297353CC}">
              <c16:uniqueId val="{00000008-85F0-4A6F-9C69-BE7A96803C8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5F0-4A6F-9C69-BE7A96803C8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120936</c:v>
                </c:pt>
                <c:pt idx="3">
                  <c:v>122423</c:v>
                </c:pt>
                <c:pt idx="6">
                  <c:v>120152</c:v>
                </c:pt>
                <c:pt idx="9">
                  <c:v>116470</c:v>
                </c:pt>
                <c:pt idx="12">
                  <c:v>113729</c:v>
                </c:pt>
              </c:numCache>
            </c:numRef>
          </c:val>
          <c:extLst>
            <c:ext xmlns:c16="http://schemas.microsoft.com/office/drawing/2014/chart" uri="{C3380CC4-5D6E-409C-BE32-E72D297353CC}">
              <c16:uniqueId val="{0000000A-85F0-4A6F-9C69-BE7A96803C8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13356</c:v>
                </c:pt>
                <c:pt idx="2">
                  <c:v>#N/A</c:v>
                </c:pt>
                <c:pt idx="3">
                  <c:v>#N/A</c:v>
                </c:pt>
                <c:pt idx="4">
                  <c:v>14094</c:v>
                </c:pt>
                <c:pt idx="5">
                  <c:v>#N/A</c:v>
                </c:pt>
                <c:pt idx="6">
                  <c:v>#N/A</c:v>
                </c:pt>
                <c:pt idx="7">
                  <c:v>13160</c:v>
                </c:pt>
                <c:pt idx="8">
                  <c:v>#N/A</c:v>
                </c:pt>
                <c:pt idx="9">
                  <c:v>#N/A</c:v>
                </c:pt>
                <c:pt idx="10">
                  <c:v>12275</c:v>
                </c:pt>
                <c:pt idx="11">
                  <c:v>#N/A</c:v>
                </c:pt>
                <c:pt idx="12">
                  <c:v>#N/A</c:v>
                </c:pt>
                <c:pt idx="13">
                  <c:v>13060</c:v>
                </c:pt>
                <c:pt idx="14">
                  <c:v>#N/A</c:v>
                </c:pt>
              </c:numCache>
            </c:numRef>
          </c:val>
          <c:smooth val="0"/>
          <c:extLst>
            <c:ext xmlns:c16="http://schemas.microsoft.com/office/drawing/2014/chart" uri="{C3380CC4-5D6E-409C-BE32-E72D297353CC}">
              <c16:uniqueId val="{0000000B-85F0-4A6F-9C69-BE7A96803C8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10105</c:v>
                </c:pt>
                <c:pt idx="1">
                  <c:v>9942</c:v>
                </c:pt>
                <c:pt idx="2">
                  <c:v>9952</c:v>
                </c:pt>
              </c:numCache>
            </c:numRef>
          </c:val>
          <c:extLst>
            <c:ext xmlns:c16="http://schemas.microsoft.com/office/drawing/2014/chart" uri="{C3380CC4-5D6E-409C-BE32-E72D297353CC}">
              <c16:uniqueId val="{00000000-548C-4EA1-9BA8-EF596777DE6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1501</c:v>
                </c:pt>
                <c:pt idx="1">
                  <c:v>1502</c:v>
                </c:pt>
                <c:pt idx="2">
                  <c:v>1502</c:v>
                </c:pt>
              </c:numCache>
            </c:numRef>
          </c:val>
          <c:extLst>
            <c:ext xmlns:c16="http://schemas.microsoft.com/office/drawing/2014/chart" uri="{C3380CC4-5D6E-409C-BE32-E72D297353CC}">
              <c16:uniqueId val="{00000001-548C-4EA1-9BA8-EF596777DE6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3629</c:v>
                </c:pt>
                <c:pt idx="1">
                  <c:v>3875</c:v>
                </c:pt>
                <c:pt idx="2">
                  <c:v>4045</c:v>
                </c:pt>
              </c:numCache>
            </c:numRef>
          </c:val>
          <c:extLst>
            <c:ext xmlns:c16="http://schemas.microsoft.com/office/drawing/2014/chart" uri="{C3380CC4-5D6E-409C-BE32-E72D297353CC}">
              <c16:uniqueId val="{00000002-548C-4EA1-9BA8-EF596777DE6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令和５年度は、元利償還金や公営企業債の元利償還金に対する繰入金（下水道事業）の減があるものの、その額以上に算入公債費等が減少したことにより、実質公債費比率の分子は、約８千万円増加した。</a:t>
          </a:r>
        </a:p>
        <a:p>
          <a:r>
            <a:rPr kumimoji="1" lang="ja-JP" altLang="en-US" sz="1400">
              <a:latin typeface="ＭＳ ゴシック" pitchFamily="49" charset="-128"/>
              <a:ea typeface="ＭＳ ゴシック" pitchFamily="49" charset="-128"/>
            </a:rPr>
            <a:t>　今後も引き続き事業の取捨選択を進め、交付税措置のある有利な地方債の活用等を図るなど実質的な市の負担の抑制に努めていく。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令和５年度においては、一般会計等に係る地方債や公営企業債等繰入見込額の下水道事業債の償還が進んだことにより、合計で約</a:t>
          </a:r>
          <a:r>
            <a:rPr kumimoji="1" lang="en-US" altLang="ja-JP" sz="1400">
              <a:solidFill>
                <a:schemeClr val="tx1"/>
              </a:solidFill>
              <a:latin typeface="ＭＳ ゴシック" pitchFamily="49" charset="-128"/>
              <a:ea typeface="ＭＳ ゴシック" pitchFamily="49" charset="-128"/>
            </a:rPr>
            <a:t>38</a:t>
          </a:r>
          <a:r>
            <a:rPr kumimoji="1" lang="ja-JP" altLang="en-US" sz="1400">
              <a:solidFill>
                <a:schemeClr val="tx1"/>
              </a:solidFill>
              <a:latin typeface="ＭＳ ゴシック" pitchFamily="49" charset="-128"/>
              <a:ea typeface="ＭＳ ゴシック" pitchFamily="49" charset="-128"/>
            </a:rPr>
            <a:t>億円減少している。</a:t>
          </a:r>
        </a:p>
        <a:p>
          <a:r>
            <a:rPr kumimoji="1" lang="ja-JP" altLang="en-US" sz="1400">
              <a:solidFill>
                <a:schemeClr val="tx1"/>
              </a:solidFill>
              <a:latin typeface="ＭＳ ゴシック" pitchFamily="49" charset="-128"/>
              <a:ea typeface="ＭＳ ゴシック" pitchFamily="49" charset="-128"/>
            </a:rPr>
            <a:t>　一方で、充当可能財源等は、充当可能特定歳入や基準財政需要額算入見込額の減少により、約</a:t>
          </a:r>
          <a:r>
            <a:rPr kumimoji="1" lang="en-US" altLang="ja-JP" sz="1400">
              <a:solidFill>
                <a:schemeClr val="tx1"/>
              </a:solidFill>
              <a:latin typeface="ＭＳ ゴシック" pitchFamily="49" charset="-128"/>
              <a:ea typeface="ＭＳ ゴシック" pitchFamily="49" charset="-128"/>
            </a:rPr>
            <a:t>41</a:t>
          </a:r>
          <a:r>
            <a:rPr kumimoji="1" lang="ja-JP" altLang="en-US" sz="1400">
              <a:solidFill>
                <a:schemeClr val="tx1"/>
              </a:solidFill>
              <a:latin typeface="ＭＳ ゴシック" pitchFamily="49" charset="-128"/>
              <a:ea typeface="ＭＳ ゴシック" pitchFamily="49" charset="-128"/>
            </a:rPr>
            <a:t>億円減少している。</a:t>
          </a:r>
        </a:p>
        <a:p>
          <a:r>
            <a:rPr kumimoji="1" lang="ja-JP" altLang="en-US" sz="1400">
              <a:solidFill>
                <a:schemeClr val="tx1"/>
              </a:solidFill>
              <a:latin typeface="ＭＳ ゴシック" pitchFamily="49" charset="-128"/>
              <a:ea typeface="ＭＳ ゴシック" pitchFamily="49" charset="-128"/>
            </a:rPr>
            <a:t>　その結果、将来負担額</a:t>
          </a:r>
          <a:r>
            <a:rPr kumimoji="1" lang="en-US" altLang="ja-JP" sz="1400">
              <a:solidFill>
                <a:schemeClr val="tx1"/>
              </a:solidFill>
              <a:latin typeface="ＭＳ ゴシック" pitchFamily="49" charset="-128"/>
              <a:ea typeface="ＭＳ ゴシック" pitchFamily="49" charset="-128"/>
            </a:rPr>
            <a:t>(A)</a:t>
          </a:r>
          <a:r>
            <a:rPr kumimoji="1" lang="ja-JP" altLang="en-US" sz="1400">
              <a:solidFill>
                <a:schemeClr val="tx1"/>
              </a:solidFill>
              <a:latin typeface="ＭＳ ゴシック" pitchFamily="49" charset="-128"/>
              <a:ea typeface="ＭＳ ゴシック" pitchFamily="49" charset="-128"/>
            </a:rPr>
            <a:t>から充当可能財源等</a:t>
          </a:r>
          <a:r>
            <a:rPr kumimoji="1" lang="en-US" altLang="ja-JP" sz="1400">
              <a:solidFill>
                <a:schemeClr val="tx1"/>
              </a:solidFill>
              <a:latin typeface="ＭＳ ゴシック" pitchFamily="49" charset="-128"/>
              <a:ea typeface="ＭＳ ゴシック" pitchFamily="49" charset="-128"/>
            </a:rPr>
            <a:t>(B)</a:t>
          </a:r>
          <a:r>
            <a:rPr kumimoji="1" lang="ja-JP" altLang="en-US" sz="1400">
              <a:solidFill>
                <a:schemeClr val="tx1"/>
              </a:solidFill>
              <a:latin typeface="ＭＳ ゴシック" pitchFamily="49" charset="-128"/>
              <a:ea typeface="ＭＳ ゴシック" pitchFamily="49" charset="-128"/>
            </a:rPr>
            <a:t>を控除した将来負担比率の分子は約</a:t>
          </a:r>
          <a:r>
            <a:rPr kumimoji="1" lang="en-US" altLang="ja-JP" sz="1400">
              <a:solidFill>
                <a:schemeClr val="tx1"/>
              </a:solidFill>
              <a:latin typeface="ＭＳ ゴシック" pitchFamily="49" charset="-128"/>
              <a:ea typeface="ＭＳ ゴシック" pitchFamily="49" charset="-128"/>
            </a:rPr>
            <a:t>8</a:t>
          </a:r>
          <a:r>
            <a:rPr kumimoji="1" lang="ja-JP" altLang="en-US" sz="1400">
              <a:solidFill>
                <a:schemeClr val="tx1"/>
              </a:solidFill>
              <a:latin typeface="ＭＳ ゴシック" pitchFamily="49" charset="-128"/>
              <a:ea typeface="ＭＳ ゴシック" pitchFamily="49" charset="-128"/>
            </a:rPr>
            <a:t>億円増加した。</a:t>
          </a:r>
        </a:p>
        <a:p>
          <a:r>
            <a:rPr kumimoji="1" lang="ja-JP" altLang="en-US" sz="1400">
              <a:solidFill>
                <a:schemeClr val="tx1"/>
              </a:solidFill>
              <a:latin typeface="ＭＳ ゴシック" pitchFamily="49" charset="-128"/>
              <a:ea typeface="ＭＳ ゴシック" pitchFamily="49" charset="-128"/>
            </a:rPr>
            <a:t>　今後も引き続き地方債残高の適正管理を進めるとともに、交付税措置のある有利な地方債の活用</a:t>
          </a:r>
          <a:r>
            <a:rPr kumimoji="1" lang="ja-JP" altLang="en-US" sz="1400">
              <a:latin typeface="ＭＳ ゴシック" pitchFamily="49" charset="-128"/>
              <a:ea typeface="ＭＳ ゴシック" pitchFamily="49" charset="-128"/>
            </a:rPr>
            <a:t>等を図るなどして、健全な財政運営に取り組みながら将来負担比率の抑制に努めていく。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兵庫県明石市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これは一般廃棄物処理施設整備基金で約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億円増加したためである。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一般財源である財政基金など３基金の現在高は約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119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億円となった。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事務事業の見直しや公共施設の適正配置などの取り組みを通じて、「明石市財政健全化計画（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）」で示した基金残高の目標数値である財政基金・減債基金・特別会計等財政健全化基金の３基金合計で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億円を確保できた。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次期計画の財政白書（Ｒ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）では、Ｒ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時点で、財政基金を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億円確保すること、３基金合計でおおむね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億円確保することを目標に掲げ、持続可能な財政運営に努める。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庁舎建設基金：市役所新庁舎の整備費用</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一般廃棄物処理施設整備基金：新ごみ処理施設の整備費用</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福祉まちづくり基金：地域におけるボランティア福祉活動その他高齢者等の保健福祉を推進するための費用</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特別会計等財政健全化基金：特別会計等の財政の健全な運営に要する費用</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スポーツ振興基金：スポーツに関する施策を総合的に推進するために要する費用</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一般廃棄物処理施設整備基金：ごみ処理施設における電力売却収入等により約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億円の積み立てを行った。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その他特定目的基金については、積立の目標額等の設定は行っていない。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各基金条例等に定める管理方針等に沿った適切な運用を行っている。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前年度決算剰余金など約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千万円を積み立てた一方、</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千万円の取り崩しを行った。</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次期計画の財政白書（Ｒ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）では、Ｒ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時点で、財政基金を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億円確保すること、３基金合計でおおむね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億円確保することを目標に掲げ、持続可能な財政運営に努める。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取り崩しはなく、運用益の積み立てのみを行った。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次期計画の財政白書（Ｒ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）では、Ｒ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時点で、財政基金を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億円確保すること、３基金合計でおおむね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億円確保することを目標に掲げ、持続可能な財政運営に努める。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306,760
302,913
49.41
130,227,111
128,884,506
1,064,801
67,912,872
111,543,590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令和５年度の財政力指数については、社会福祉費などの基準財政需要額の増加に伴い低下し、類似団体平均をやや下回っている。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今後も引き続き市税の収納率向上に向けた取り組みなどを通じて歳入の確保に一層努める。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59872</xdr:rowOff>
    </xdr:from>
    <xdr:to>
      <xdr:col>23</xdr:col>
      <xdr:colOff>133350</xdr:colOff>
      <xdr:row>42</xdr:row>
      <xdr:rowOff>94343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6077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59872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263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162378</xdr:rowOff>
    </xdr:from>
    <xdr:to>
      <xdr:col>15</xdr:col>
      <xdr:colOff>82550</xdr:colOff>
      <xdr:row>42</xdr:row>
      <xdr:rowOff>25400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145143</xdr:rowOff>
    </xdr:from>
    <xdr:to>
      <xdr:col>11</xdr:col>
      <xdr:colOff>31750</xdr:colOff>
      <xdr:row>41</xdr:row>
      <xdr:rowOff>162378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15620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1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9072</xdr:rowOff>
    </xdr:from>
    <xdr:to>
      <xdr:col>19</xdr:col>
      <xdr:colOff>184150</xdr:colOff>
      <xdr:row>42</xdr:row>
      <xdr:rowOff>110672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111578</xdr:rowOff>
    </xdr:from>
    <xdr:to>
      <xdr:col>11</xdr:col>
      <xdr:colOff>82550</xdr:colOff>
      <xdr:row>42</xdr:row>
      <xdr:rowOff>41728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財政構造の弾力性の指標となる経常収支比率については、前年度に比べて、</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ポイント減少して、</a:t>
          </a:r>
          <a:r>
            <a:rPr kumimoji="1" lang="en-US" altLang="ja-JP" sz="1300">
              <a:latin typeface="ＭＳ Ｐゴシック" panose="020B0600070205080204" pitchFamily="50" charset="-128"/>
              <a:ea typeface="ＭＳ Ｐゴシック" panose="020B0600070205080204" pitchFamily="50" charset="-128"/>
            </a:rPr>
            <a:t>92.5</a:t>
          </a:r>
          <a:r>
            <a:rPr kumimoji="1" lang="ja-JP" altLang="en-US" sz="1300">
              <a:latin typeface="ＭＳ Ｐゴシック" panose="020B0600070205080204" pitchFamily="50" charset="-128"/>
              <a:ea typeface="ＭＳ Ｐゴシック" panose="020B0600070205080204" pitchFamily="50" charset="-128"/>
            </a:rPr>
            <a:t>％となった。これは、幼保給付費や障害福祉事業費等の扶助費の増などにより、計算上の分子である経常経費充当一般財源が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％増加した一方で、地方税や地方交付税の増などにより、計算上の分母である経常一般財源総額が</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％増加したことによる。</a:t>
          </a:r>
        </a:p>
        <a:p>
          <a:r>
            <a:rPr kumimoji="1" lang="ja-JP" altLang="en-US" sz="1300">
              <a:latin typeface="ＭＳ Ｐゴシック" panose="020B0600070205080204" pitchFamily="50" charset="-128"/>
              <a:ea typeface="ＭＳ Ｐゴシック" panose="020B0600070205080204" pitchFamily="50" charset="-128"/>
            </a:rPr>
            <a:t>　今後も、市税等一般財源の確保やその他経常経費の徹底した削減に取り組んでいく。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12700</xdr:rowOff>
    </xdr:from>
    <xdr:to>
      <xdr:col>23</xdr:col>
      <xdr:colOff>133350</xdr:colOff>
      <xdr:row>65</xdr:row>
      <xdr:rowOff>89916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156950"/>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129557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10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135890</xdr:rowOff>
    </xdr:from>
    <xdr:to>
      <xdr:col>19</xdr:col>
      <xdr:colOff>133350</xdr:colOff>
      <xdr:row>65</xdr:row>
      <xdr:rowOff>89916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108690"/>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135890</xdr:rowOff>
    </xdr:from>
    <xdr:to>
      <xdr:col>15</xdr:col>
      <xdr:colOff>82550</xdr:colOff>
      <xdr:row>65</xdr:row>
      <xdr:rowOff>94742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108690"/>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61739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94742</xdr:rowOff>
    </xdr:from>
    <xdr:to>
      <xdr:col>11</xdr:col>
      <xdr:colOff>31750</xdr:colOff>
      <xdr:row>65</xdr:row>
      <xdr:rowOff>109220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23899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83329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88155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149877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39116</xdr:rowOff>
    </xdr:from>
    <xdr:to>
      <xdr:col>19</xdr:col>
      <xdr:colOff>184150</xdr:colOff>
      <xdr:row>65</xdr:row>
      <xdr:rowOff>140716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125493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69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85090</xdr:rowOff>
    </xdr:from>
    <xdr:to>
      <xdr:col>15</xdr:col>
      <xdr:colOff>133350</xdr:colOff>
      <xdr:row>65</xdr:row>
      <xdr:rowOff>15240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43942</xdr:rowOff>
    </xdr:from>
    <xdr:to>
      <xdr:col>11</xdr:col>
      <xdr:colOff>82550</xdr:colOff>
      <xdr:row>65</xdr:row>
      <xdr:rowOff>145542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130319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27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58420</xdr:rowOff>
    </xdr:from>
    <xdr:to>
      <xdr:col>7</xdr:col>
      <xdr:colOff>31750</xdr:colOff>
      <xdr:row>65</xdr:row>
      <xdr:rowOff>160020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144797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[124,234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令和５年度については、新型コロナウイルスワクチン接種事業費や新型コロナウイルス感染症対策事業費の減などにより、物件費が減少したため、人口１人当たり人件費・物件費等決算額が減少している。</a:t>
          </a:r>
        </a:p>
        <a:p>
          <a:r>
            <a:rPr kumimoji="1" lang="ja-JP" altLang="en-US" sz="1300">
              <a:latin typeface="ＭＳ Ｐゴシック" panose="020B0600070205080204" pitchFamily="50" charset="-128"/>
              <a:ea typeface="ＭＳ Ｐゴシック" panose="020B0600070205080204" pitchFamily="50" charset="-128"/>
            </a:rPr>
            <a:t>　今後も、総人件費の圧縮に努めながら、業務の見直しや民間委託の一層の推進に取り組むことで、人件費・物件費等の適正水準の維持を図っていく。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57621</xdr:rowOff>
    </xdr:from>
    <xdr:to>
      <xdr:col>23</xdr:col>
      <xdr:colOff>133350</xdr:colOff>
      <xdr:row>84</xdr:row>
      <xdr:rowOff>4087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287971"/>
          <a:ext cx="838200" cy="11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57200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87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152815</xdr:rowOff>
    </xdr:from>
    <xdr:to>
      <xdr:col>19</xdr:col>
      <xdr:colOff>133350</xdr:colOff>
      <xdr:row>84</xdr:row>
      <xdr:rowOff>4087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83165"/>
          <a:ext cx="889000" cy="2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78936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80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55336</xdr:rowOff>
    </xdr:from>
    <xdr:to>
      <xdr:col>15</xdr:col>
      <xdr:colOff>82550</xdr:colOff>
      <xdr:row>83</xdr:row>
      <xdr:rowOff>152815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14236"/>
          <a:ext cx="889000" cy="26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10551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119951</xdr:rowOff>
    </xdr:from>
    <xdr:to>
      <xdr:col>11</xdr:col>
      <xdr:colOff>31750</xdr:colOff>
      <xdr:row>82</xdr:row>
      <xdr:rowOff>55336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07401"/>
          <a:ext cx="889000" cy="10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167164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3582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6821</xdr:rowOff>
    </xdr:from>
    <xdr:to>
      <xdr:col>23</xdr:col>
      <xdr:colOff>184150</xdr:colOff>
      <xdr:row>83</xdr:row>
      <xdr:rowOff>108421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3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23348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8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124737</xdr:rowOff>
    </xdr:from>
    <xdr:to>
      <xdr:col>19</xdr:col>
      <xdr:colOff>184150</xdr:colOff>
      <xdr:row>84</xdr:row>
      <xdr:rowOff>54887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5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65064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2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102015</xdr:rowOff>
    </xdr:from>
    <xdr:to>
      <xdr:col>15</xdr:col>
      <xdr:colOff>133350</xdr:colOff>
      <xdr:row>84</xdr:row>
      <xdr:rowOff>32165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16942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418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4536</xdr:rowOff>
    </xdr:from>
    <xdr:to>
      <xdr:col>11</xdr:col>
      <xdr:colOff>82550</xdr:colOff>
      <xdr:row>82</xdr:row>
      <xdr:rowOff>106136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6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116313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3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69151</xdr:rowOff>
    </xdr:from>
    <xdr:to>
      <xdr:col>7</xdr:col>
      <xdr:colOff>31750</xdr:colOff>
      <xdr:row>81</xdr:row>
      <xdr:rowOff>170751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5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9478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25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国家公務員及び類似団体と比べ、高い水準にあることから、適正化に向けた取組を行っているところである。具体的には、人事院勧告を踏まえた給料の改定はもとより、平成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年度は、初任給の引下げや、昇格基準の見直しを実施したほか、平成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月の定期昇給の半減措置を講じるなど、同指数の引下げに取り組んでいる。さらに、平成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月の定期昇給において、管理職の昇給を停止するとともに、管理職以外の一般職については昇給の半減措置を実施した。今後も、同指数の段階的な引下げに努める。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34572</xdr:rowOff>
    </xdr:from>
    <xdr:to>
      <xdr:col>81</xdr:col>
      <xdr:colOff>44450</xdr:colOff>
      <xdr:row>86</xdr:row>
      <xdr:rowOff>47978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792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47978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6586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34572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658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7761</xdr:rowOff>
    </xdr:from>
    <xdr:to>
      <xdr:col>68</xdr:col>
      <xdr:colOff>152400</xdr:colOff>
      <xdr:row>86</xdr:row>
      <xdr:rowOff>34572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75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127299</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0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168628</xdr:rowOff>
    </xdr:from>
    <xdr:to>
      <xdr:col>77</xdr:col>
      <xdr:colOff>95250</xdr:colOff>
      <xdr:row>86</xdr:row>
      <xdr:rowOff>98778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155222</xdr:rowOff>
    </xdr:from>
    <xdr:to>
      <xdr:col>68</xdr:col>
      <xdr:colOff>203200</xdr:colOff>
      <xdr:row>86</xdr:row>
      <xdr:rowOff>85372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70149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128411</xdr:rowOff>
    </xdr:from>
    <xdr:to>
      <xdr:col>64</xdr:col>
      <xdr:colOff>152400</xdr:colOff>
      <xdr:row>86</xdr:row>
      <xdr:rowOff>58561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43338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事務事業の抜本的な見直しを行うとともに、既存事務の見直しの徹底及び民間委託等の推進により、総職員数の減員を行っており、結果、人口当たりの職員数は全国平均を下回る水準となっている。</a:t>
          </a:r>
        </a:p>
        <a:p>
          <a:r>
            <a:rPr kumimoji="1" lang="ja-JP" altLang="en-US" sz="1300">
              <a:latin typeface="ＭＳ Ｐゴシック" panose="020B0600070205080204" pitchFamily="50" charset="-128"/>
              <a:ea typeface="ＭＳ Ｐゴシック" panose="020B0600070205080204" pitchFamily="50" charset="-128"/>
            </a:rPr>
            <a:t>　本市では、今後も引き続き、新規・重点施策推進のため、専門職等必要な人材を確保する一方で、職場実態を精査しながら、適正な職員配置を行い、市民サービスの向上と総人件費の抑制の両立を図っていく。</a:t>
          </a:r>
        </a:p>
        <a:p>
          <a:r>
            <a:rPr kumimoji="1" lang="ja-JP" altLang="en-US" sz="1300">
              <a:latin typeface="ＭＳ Ｐゴシック" panose="020B0600070205080204" pitchFamily="50" charset="-128"/>
              <a:ea typeface="ＭＳ Ｐゴシック" panose="020B0600070205080204" pitchFamily="50" charset="-128"/>
            </a:rPr>
            <a:t> </a:t>
          </a:r>
        </a:p>
        <a:p>
          <a:r>
            <a:rPr kumimoji="1" lang="ja-JP" altLang="en-US" sz="1300">
              <a:latin typeface="ＭＳ Ｐゴシック" panose="020B0600070205080204" pitchFamily="50" charset="-128"/>
              <a:ea typeface="ＭＳ Ｐゴシック" panose="020B0600070205080204" pitchFamily="50" charset="-128"/>
            </a:rPr>
            <a:t>（参考　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a:t>
          </a:r>
          <a:r>
            <a:rPr kumimoji="1" lang="en-US" altLang="ja-JP" sz="1300">
              <a:latin typeface="ＭＳ Ｐゴシック" panose="020B0600070205080204" pitchFamily="50" charset="-128"/>
              <a:ea typeface="ＭＳ Ｐゴシック" panose="020B0600070205080204" pitchFamily="50" charset="-128"/>
            </a:rPr>
            <a:t>2410</a:t>
          </a:r>
          <a:r>
            <a:rPr kumimoji="1" lang="ja-JP" altLang="en-US" sz="1300">
              <a:latin typeface="ＭＳ Ｐゴシック" panose="020B0600070205080204" pitchFamily="50" charset="-128"/>
              <a:ea typeface="ＭＳ Ｐゴシック" panose="020B0600070205080204" pitchFamily="50" charset="-128"/>
            </a:rPr>
            <a:t>人⇒令和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a:t>
          </a:r>
          <a:r>
            <a:rPr kumimoji="1" lang="en-US" altLang="ja-JP" sz="1300">
              <a:latin typeface="ＭＳ Ｐゴシック" panose="020B0600070205080204" pitchFamily="50" charset="-128"/>
              <a:ea typeface="ＭＳ Ｐゴシック" panose="020B0600070205080204" pitchFamily="50" charset="-128"/>
            </a:rPr>
            <a:t>2064</a:t>
          </a:r>
          <a:r>
            <a:rPr kumimoji="1" lang="ja-JP" altLang="en-US" sz="1300">
              <a:latin typeface="ＭＳ Ｐゴシック" panose="020B0600070205080204" pitchFamily="50" charset="-128"/>
              <a:ea typeface="ＭＳ Ｐゴシック" panose="020B0600070205080204" pitchFamily="50" charset="-128"/>
            </a:rPr>
            <a:t>人）</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6773</xdr:rowOff>
    </xdr:from>
    <xdr:to>
      <xdr:col>81</xdr:col>
      <xdr:colOff>44450</xdr:colOff>
      <xdr:row>61</xdr:row>
      <xdr:rowOff>6773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652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64787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146050</xdr:rowOff>
    </xdr:from>
    <xdr:to>
      <xdr:col>77</xdr:col>
      <xdr:colOff>44450</xdr:colOff>
      <xdr:row>61</xdr:row>
      <xdr:rowOff>6773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330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146050</xdr:rowOff>
    </xdr:from>
    <xdr:to>
      <xdr:col>72</xdr:col>
      <xdr:colOff>203200</xdr:colOff>
      <xdr:row>60</xdr:row>
      <xdr:rowOff>150071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433050"/>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150071</xdr:rowOff>
    </xdr:from>
    <xdr:to>
      <xdr:col>68</xdr:col>
      <xdr:colOff>152400</xdr:colOff>
      <xdr:row>60</xdr:row>
      <xdr:rowOff>158115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43707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118762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98654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127423</xdr:rowOff>
    </xdr:from>
    <xdr:to>
      <xdr:col>81</xdr:col>
      <xdr:colOff>95250</xdr:colOff>
      <xdr:row>61</xdr:row>
      <xdr:rowOff>57573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143950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5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127423</xdr:rowOff>
    </xdr:from>
    <xdr:to>
      <xdr:col>77</xdr:col>
      <xdr:colOff>95250</xdr:colOff>
      <xdr:row>61</xdr:row>
      <xdr:rowOff>57573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67750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8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95250</xdr:rowOff>
    </xdr:from>
    <xdr:to>
      <xdr:col>73</xdr:col>
      <xdr:colOff>44450</xdr:colOff>
      <xdr:row>61</xdr:row>
      <xdr:rowOff>25400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35577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99271</xdr:rowOff>
    </xdr:from>
    <xdr:to>
      <xdr:col>68</xdr:col>
      <xdr:colOff>203200</xdr:colOff>
      <xdr:row>61</xdr:row>
      <xdr:rowOff>29421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39598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5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107315</xdr:rowOff>
    </xdr:from>
    <xdr:to>
      <xdr:col>64</xdr:col>
      <xdr:colOff>152400</xdr:colOff>
      <xdr:row>61</xdr:row>
      <xdr:rowOff>37465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47642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a:t>
          </a:r>
          <a:r>
            <a:rPr kumimoji="1" lang="ja-JP" altLang="en-US" sz="1300">
              <a:solidFill>
                <a:schemeClr val="tx1"/>
              </a:solidFill>
              <a:latin typeface="ＭＳ Ｐゴシック" panose="020B0600070205080204" pitchFamily="50" charset="-128"/>
              <a:ea typeface="ＭＳ Ｐゴシック" panose="020B0600070205080204" pitchFamily="50" charset="-128"/>
            </a:rPr>
            <a:t>、３か年平均では、前年度に比べて</a:t>
          </a:r>
          <a:r>
            <a:rPr kumimoji="1" lang="en-US" altLang="ja-JP" sz="1300">
              <a:solidFill>
                <a:schemeClr val="tx1"/>
              </a:solidFill>
              <a:latin typeface="ＭＳ Ｐゴシック" panose="020B0600070205080204" pitchFamily="50" charset="-128"/>
              <a:ea typeface="ＭＳ Ｐゴシック" panose="020B0600070205080204" pitchFamily="50" charset="-128"/>
            </a:rPr>
            <a:t>0.3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ポイント上昇して、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4.3</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％となった。単年度では、分母である標準財政規模が増加したことにより前年度の</a:t>
          </a:r>
          <a:r>
            <a:rPr kumimoji="1" lang="en-US" altLang="ja-JP" sz="1300">
              <a:solidFill>
                <a:schemeClr val="tx1"/>
              </a:solidFill>
              <a:latin typeface="ＭＳ Ｐゴシック" panose="020B0600070205080204" pitchFamily="50" charset="-128"/>
              <a:ea typeface="ＭＳ Ｐゴシック" panose="020B0600070205080204" pitchFamily="50" charset="-128"/>
            </a:rPr>
            <a:t>4.7</a:t>
          </a:r>
          <a:r>
            <a:rPr kumimoji="1" lang="ja-JP" altLang="en-US" sz="1300">
              <a:solidFill>
                <a:schemeClr val="tx1"/>
              </a:solidFill>
              <a:latin typeface="ＭＳ Ｐゴシック" panose="020B0600070205080204" pitchFamily="50" charset="-128"/>
              <a:ea typeface="ＭＳ Ｐゴシック" panose="020B0600070205080204" pitchFamily="50" charset="-128"/>
            </a:rPr>
            <a:t>％から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ポイント低下して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4.6</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今後は、土地開発公社の清算のための第三セクター等改革推進債</a:t>
          </a:r>
          <a:r>
            <a:rPr kumimoji="1" lang="ja-JP" altLang="en-US" sz="1300">
              <a:latin typeface="ＭＳ Ｐゴシック" panose="020B0600070205080204" pitchFamily="50" charset="-128"/>
              <a:ea typeface="ＭＳ Ｐゴシック" panose="020B0600070205080204" pitchFamily="50" charset="-128"/>
            </a:rPr>
            <a:t>などの地方債の償還終了の一方で、市役所新庁舎や新ごみ処理施設の整備に伴う地方債の償還の増加も見込まれるため、交付税措置のある有利な地方債を活用することなどにより、比率が過度に上昇することがないよう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46567</xdr:rowOff>
    </xdr:from>
    <xdr:to>
      <xdr:col>81</xdr:col>
      <xdr:colOff>44450</xdr:colOff>
      <xdr:row>40</xdr:row>
      <xdr:rowOff>70696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0456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14394</xdr:rowOff>
    </xdr:from>
    <xdr:to>
      <xdr:col>77</xdr:col>
      <xdr:colOff>44450</xdr:colOff>
      <xdr:row>40</xdr:row>
      <xdr:rowOff>46567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87239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169756</xdr:rowOff>
    </xdr:from>
    <xdr:to>
      <xdr:col>72</xdr:col>
      <xdr:colOff>203200</xdr:colOff>
      <xdr:row>40</xdr:row>
      <xdr:rowOff>14394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8563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137583</xdr:rowOff>
    </xdr:from>
    <xdr:to>
      <xdr:col>68</xdr:col>
      <xdr:colOff>152400</xdr:colOff>
      <xdr:row>39</xdr:row>
      <xdr:rowOff>169756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82413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23300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47431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36423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2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167217</xdr:rowOff>
    </xdr:from>
    <xdr:to>
      <xdr:col>77</xdr:col>
      <xdr:colOff>95250</xdr:colOff>
      <xdr:row>40</xdr:row>
      <xdr:rowOff>97367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135044</xdr:rowOff>
    </xdr:from>
    <xdr:to>
      <xdr:col>73</xdr:col>
      <xdr:colOff>44450</xdr:colOff>
      <xdr:row>40</xdr:row>
      <xdr:rowOff>65194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118956</xdr:rowOff>
    </xdr:from>
    <xdr:to>
      <xdr:col>68</xdr:col>
      <xdr:colOff>203200</xdr:colOff>
      <xdr:row>40</xdr:row>
      <xdr:rowOff>49106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59283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将来負担比率については、前年度に比べて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ポイント上昇して、</a:t>
          </a:r>
          <a:r>
            <a:rPr kumimoji="1" lang="en-US" altLang="ja-JP" sz="1300">
              <a:latin typeface="ＭＳ Ｐゴシック" panose="020B0600070205080204" pitchFamily="50" charset="-128"/>
              <a:ea typeface="ＭＳ Ｐゴシック" panose="020B0600070205080204" pitchFamily="50" charset="-128"/>
            </a:rPr>
            <a:t>21.5</a:t>
          </a:r>
          <a:r>
            <a:rPr kumimoji="1" lang="ja-JP" altLang="en-US" sz="1300">
              <a:latin typeface="ＭＳ Ｐゴシック" panose="020B0600070205080204" pitchFamily="50" charset="-128"/>
              <a:ea typeface="ＭＳ Ｐゴシック" panose="020B0600070205080204" pitchFamily="50" charset="-128"/>
            </a:rPr>
            <a:t>％となった。これは、計算上の分母である標準財政規模が増加した一方で、基準財政需要額算入見込額などの控除可能財源等が減少したことに伴い分子である将来負担額が増加したことによる。</a:t>
          </a:r>
        </a:p>
        <a:p>
          <a:r>
            <a:rPr kumimoji="1" lang="ja-JP" altLang="en-US" sz="1300">
              <a:latin typeface="ＭＳ Ｐゴシック" panose="020B0600070205080204" pitchFamily="50" charset="-128"/>
              <a:ea typeface="ＭＳ Ｐゴシック" panose="020B0600070205080204" pitchFamily="50" charset="-128"/>
            </a:rPr>
            <a:t>　今後も引き続き、地方債残高の適正管理を進め、交付税措置のある有利な地方債の活用等を図るなどして、健全な財政運営に取り組みながら将来負担比率の抑制に努めていく。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82042</xdr:rowOff>
    </xdr:from>
    <xdr:to>
      <xdr:col>81</xdr:col>
      <xdr:colOff>44450</xdr:colOff>
      <xdr:row>15</xdr:row>
      <xdr:rowOff>86868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265379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10126</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410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82042</xdr:rowOff>
    </xdr:from>
    <xdr:to>
      <xdr:col>77</xdr:col>
      <xdr:colOff>44450</xdr:colOff>
      <xdr:row>15</xdr:row>
      <xdr:rowOff>91694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65379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91694</xdr:rowOff>
    </xdr:from>
    <xdr:to>
      <xdr:col>72</xdr:col>
      <xdr:colOff>203200</xdr:colOff>
      <xdr:row>15</xdr:row>
      <xdr:rowOff>125476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66344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140784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71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125476</xdr:rowOff>
    </xdr:from>
    <xdr:to>
      <xdr:col>68</xdr:col>
      <xdr:colOff>152400</xdr:colOff>
      <xdr:row>15</xdr:row>
      <xdr:rowOff>125476</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3512800" y="26972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132588</xdr:rowOff>
    </xdr:from>
    <xdr:to>
      <xdr:col>68</xdr:col>
      <xdr:colOff>203200</xdr:colOff>
      <xdr:row>16</xdr:row>
      <xdr:rowOff>62738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47515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79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70680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81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36068</xdr:rowOff>
    </xdr:from>
    <xdr:to>
      <xdr:col>81</xdr:col>
      <xdr:colOff>95250</xdr:colOff>
      <xdr:row>15</xdr:row>
      <xdr:rowOff>137668</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60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8145</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57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31242</xdr:rowOff>
    </xdr:from>
    <xdr:to>
      <xdr:col>77</xdr:col>
      <xdr:colOff>95250</xdr:colOff>
      <xdr:row>15</xdr:row>
      <xdr:rowOff>132842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60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117619</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68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40894</xdr:rowOff>
    </xdr:from>
    <xdr:to>
      <xdr:col>73</xdr:col>
      <xdr:colOff>44450</xdr:colOff>
      <xdr:row>15</xdr:row>
      <xdr:rowOff>142494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61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152671</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38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74676</xdr:rowOff>
    </xdr:from>
    <xdr:to>
      <xdr:col>68</xdr:col>
      <xdr:colOff>203200</xdr:colOff>
      <xdr:row>16</xdr:row>
      <xdr:rowOff>4826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64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15003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41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74676</xdr:rowOff>
    </xdr:from>
    <xdr:to>
      <xdr:col>64</xdr:col>
      <xdr:colOff>152400</xdr:colOff>
      <xdr:row>16</xdr:row>
      <xdr:rowOff>4826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64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15003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41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306,760
302,913
49.41
130,227,111
128,884,506
1,064,801
67,912,872
111,543,590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定年年齢の段階的引き上げに伴い、定年退職者の退職手当の負担がなかった一方で、人事院勧告に基づく給与改定による給料及び職員手当の増加などにより類似団体平均を上回っている状況にある。</a:t>
          </a:r>
        </a:p>
        <a:p>
          <a:r>
            <a:rPr kumimoji="1" lang="ja-JP" altLang="en-US" sz="1300">
              <a:latin typeface="ＭＳ Ｐゴシック" panose="020B0600070205080204" pitchFamily="50" charset="-128"/>
              <a:ea typeface="ＭＳ Ｐゴシック" panose="020B0600070205080204" pitchFamily="50" charset="-128"/>
            </a:rPr>
            <a:t>　これまで人件費抑制の取組として、持家に係る住居手当の廃止、地域手当の支給率引下げ、定期昇給の抑制措置、業務改善等による時間外勤務の縮減などを行っており、今後も、人件費の適正化を図り、コストの削減に努め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77470</xdr:rowOff>
    </xdr:from>
    <xdr:to>
      <xdr:col>24</xdr:col>
      <xdr:colOff>25400</xdr:colOff>
      <xdr:row>38</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211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xdr:rowOff>
    </xdr:from>
    <xdr:to>
      <xdr:col>19</xdr:col>
      <xdr:colOff>187325</xdr:colOff>
      <xdr:row>38</xdr:row>
      <xdr:rowOff>43180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27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xdr:rowOff>
    </xdr:from>
    <xdr:to>
      <xdr:col>15</xdr:col>
      <xdr:colOff>98425</xdr:colOff>
      <xdr:row>38</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278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123190</xdr:rowOff>
    </xdr:from>
    <xdr:to>
      <xdr:col>11</xdr:col>
      <xdr:colOff>9525</xdr:colOff>
      <xdr:row>38</xdr:row>
      <xdr:rowOff>157480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6684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163830</xdr:rowOff>
    </xdr:from>
    <xdr:to>
      <xdr:col>20</xdr:col>
      <xdr:colOff>38100</xdr:colOff>
      <xdr:row>38</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78757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9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133350</xdr:rowOff>
    </xdr:from>
    <xdr:to>
      <xdr:col>15</xdr:col>
      <xdr:colOff>149225</xdr:colOff>
      <xdr:row>38</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48277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106680</xdr:rowOff>
    </xdr:from>
    <xdr:to>
      <xdr:col>11</xdr:col>
      <xdr:colOff>60325</xdr:colOff>
      <xdr:row>39</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21607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物件費に係る経常収支比率は、令和</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５年度については、新型コロナウイルスワクチン接種事業費や新型コロナウイルス感染症対策事業費の減などにより減少しており、これまでと同様に類似団体平均を下回っている状況である。これは、財政健全化推進計画に基づき継続して経常的</a:t>
          </a:r>
          <a:r>
            <a:rPr kumimoji="1" lang="ja-JP" altLang="en-US" sz="1300">
              <a:latin typeface="ＭＳ Ｐゴシック" panose="020B0600070205080204" pitchFamily="50" charset="-128"/>
              <a:ea typeface="ＭＳ Ｐゴシック" panose="020B0600070205080204" pitchFamily="50" charset="-128"/>
            </a:rPr>
            <a:t>な経費の節減に取り組んできたことによるものと考えられるが、今後も引き続きさらなる事務の効率化に取り組んでいく。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130810</xdr:rowOff>
    </xdr:from>
    <xdr:to>
      <xdr:col>82</xdr:col>
      <xdr:colOff>107950</xdr:colOff>
      <xdr:row>15</xdr:row>
      <xdr:rowOff>161290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025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59707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15</xdr:row>
      <xdr:rowOff>161290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797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15</xdr:row>
      <xdr:rowOff>115570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79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115570</xdr:rowOff>
    </xdr:from>
    <xdr:to>
      <xdr:col>69</xdr:col>
      <xdr:colOff>92075</xdr:colOff>
      <xdr:row>16</xdr:row>
      <xdr:rowOff>88900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873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96537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110490</xdr:rowOff>
    </xdr:from>
    <xdr:to>
      <xdr:col>78</xdr:col>
      <xdr:colOff>120650</xdr:colOff>
      <xdr:row>16</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50817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5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64770</xdr:rowOff>
    </xdr:from>
    <xdr:to>
      <xdr:col>69</xdr:col>
      <xdr:colOff>142875</xdr:colOff>
      <xdr:row>15</xdr:row>
      <xdr:rowOff>166370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a:t>
          </a:r>
          <a:r>
            <a:rPr kumimoji="1" lang="ja-JP" altLang="en-US" sz="1300">
              <a:solidFill>
                <a:schemeClr val="tx1"/>
              </a:solidFill>
              <a:latin typeface="ＭＳ Ｐゴシック" panose="020B0600070205080204" pitchFamily="50" charset="-128"/>
              <a:ea typeface="ＭＳ Ｐゴシック" panose="020B0600070205080204" pitchFamily="50" charset="-128"/>
            </a:rPr>
            <a:t>、私立保育所等の運営にかかる幼保給付費や障害児通所支援事業などの障害福祉事業費の増など</a:t>
          </a:r>
          <a:r>
            <a:rPr kumimoji="1" lang="ja-JP" altLang="en-US" sz="1300">
              <a:latin typeface="ＭＳ Ｐゴシック" panose="020B0600070205080204" pitchFamily="50" charset="-128"/>
              <a:ea typeface="ＭＳ Ｐゴシック" panose="020B0600070205080204" pitchFamily="50" charset="-128"/>
            </a:rPr>
            <a:t>により、引き続き増加傾向にある。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また、本市では重点施策として子どもを核としたまちづくりを進めていることもあり、類似団体平均を上回っている状況である。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148772</xdr:rowOff>
    </xdr:from>
    <xdr:to>
      <xdr:col>24</xdr:col>
      <xdr:colOff>25400</xdr:colOff>
      <xdr:row>59</xdr:row>
      <xdr:rowOff>97065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092872"/>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152599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82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29028</xdr:rowOff>
    </xdr:from>
    <xdr:to>
      <xdr:col>19</xdr:col>
      <xdr:colOff>187325</xdr:colOff>
      <xdr:row>58</xdr:row>
      <xdr:rowOff>148772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9731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113393</xdr:rowOff>
    </xdr:from>
    <xdr:to>
      <xdr:col>15</xdr:col>
      <xdr:colOff>98425</xdr:colOff>
      <xdr:row>58</xdr:row>
      <xdr:rowOff>29028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8860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95449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113393</xdr:rowOff>
    </xdr:from>
    <xdr:to>
      <xdr:col>11</xdr:col>
      <xdr:colOff>9525</xdr:colOff>
      <xdr:row>58</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886043"/>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46265</xdr:rowOff>
    </xdr:from>
    <xdr:to>
      <xdr:col>24</xdr:col>
      <xdr:colOff>76200</xdr:colOff>
      <xdr:row>59</xdr:row>
      <xdr:rowOff>147865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18342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3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97972</xdr:rowOff>
    </xdr:from>
    <xdr:to>
      <xdr:col>20</xdr:col>
      <xdr:colOff>38100</xdr:colOff>
      <xdr:row>59</xdr:row>
      <xdr:rowOff>28122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12899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12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149678</xdr:rowOff>
    </xdr:from>
    <xdr:to>
      <xdr:col>15</xdr:col>
      <xdr:colOff>149225</xdr:colOff>
      <xdr:row>58</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64605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62593</xdr:rowOff>
    </xdr:from>
    <xdr:to>
      <xdr:col>11</xdr:col>
      <xdr:colOff>60325</xdr:colOff>
      <xdr:row>57</xdr:row>
      <xdr:rowOff>164193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148970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その他に係る経常収支比率は、類似団体平均を上回っており、これは、特別会計等に対する繰出金が類似団体よりやや多いことが要因と考えられる。</a:t>
          </a:r>
        </a:p>
        <a:p>
          <a:r>
            <a:rPr kumimoji="1" lang="ja-JP" altLang="en-US" sz="1300">
              <a:latin typeface="ＭＳ Ｐゴシック" panose="020B0600070205080204" pitchFamily="50" charset="-128"/>
              <a:ea typeface="ＭＳ Ｐゴシック" panose="020B0600070205080204" pitchFamily="50" charset="-128"/>
            </a:rPr>
            <a:t>　今後も介護保険事業や後期高齢者医療事業に対する繰出金が増加傾向にあることから、国民健康保険事業などを含めた特別会計においても適正かつ健全な財政運営に努める。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31750</xdr:rowOff>
    </xdr:from>
    <xdr:to>
      <xdr:col>82</xdr:col>
      <xdr:colOff>107950</xdr:colOff>
      <xdr:row>59</xdr:row>
      <xdr:rowOff>57150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473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19050</xdr:rowOff>
    </xdr:from>
    <xdr:to>
      <xdr:col>78</xdr:col>
      <xdr:colOff>69850</xdr:colOff>
      <xdr:row>59</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134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19050</xdr:rowOff>
    </xdr:from>
    <xdr:to>
      <xdr:col>73</xdr:col>
      <xdr:colOff>180975</xdr:colOff>
      <xdr:row>59</xdr:row>
      <xdr:rowOff>133350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134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107950</xdr:rowOff>
    </xdr:from>
    <xdr:to>
      <xdr:col>69</xdr:col>
      <xdr:colOff>92075</xdr:colOff>
      <xdr:row>59</xdr:row>
      <xdr:rowOff>133350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223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6350</xdr:rowOff>
    </xdr:from>
    <xdr:to>
      <xdr:col>82</xdr:col>
      <xdr:colOff>158750</xdr:colOff>
      <xdr:row>59</xdr:row>
      <xdr:rowOff>107950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149877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139700</xdr:rowOff>
    </xdr:from>
    <xdr:to>
      <xdr:col>74</xdr:col>
      <xdr:colOff>31750</xdr:colOff>
      <xdr:row>59</xdr:row>
      <xdr:rowOff>69850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54627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82550</xdr:rowOff>
    </xdr:from>
    <xdr:to>
      <xdr:col>69</xdr:col>
      <xdr:colOff>142875</xdr:colOff>
      <xdr:row>60</xdr:row>
      <xdr:rowOff>12700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168927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補助費等に係る経常収支比率は、類似団体平均を下回っているが、これは、一部事務組合に対する補助金や出資法人等の団体数が類似団体に比べて少ないためと考えられる。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115570</xdr:rowOff>
    </xdr:from>
    <xdr:to>
      <xdr:col>82</xdr:col>
      <xdr:colOff>107950</xdr:colOff>
      <xdr:row>33</xdr:row>
      <xdr:rowOff>124714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57734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158005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87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97282</xdr:rowOff>
    </xdr:from>
    <xdr:to>
      <xdr:col>78</xdr:col>
      <xdr:colOff>69850</xdr:colOff>
      <xdr:row>33</xdr:row>
      <xdr:rowOff>124714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7551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91711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92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97282</xdr:rowOff>
    </xdr:from>
    <xdr:to>
      <xdr:col>73</xdr:col>
      <xdr:colOff>180975</xdr:colOff>
      <xdr:row>33</xdr:row>
      <xdr:rowOff>143002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7551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64279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97282</xdr:rowOff>
    </xdr:from>
    <xdr:to>
      <xdr:col>69</xdr:col>
      <xdr:colOff>92075</xdr:colOff>
      <xdr:row>33</xdr:row>
      <xdr:rowOff>143002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7551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64770</xdr:rowOff>
    </xdr:from>
    <xdr:to>
      <xdr:col>82</xdr:col>
      <xdr:colOff>158750</xdr:colOff>
      <xdr:row>33</xdr:row>
      <xdr:rowOff>166370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144797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73914</xdr:rowOff>
    </xdr:from>
    <xdr:to>
      <xdr:col>78</xdr:col>
      <xdr:colOff>120650</xdr:colOff>
      <xdr:row>34</xdr:row>
      <xdr:rowOff>4064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14241</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0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46482</xdr:rowOff>
    </xdr:from>
    <xdr:to>
      <xdr:col>74</xdr:col>
      <xdr:colOff>31750</xdr:colOff>
      <xdr:row>33</xdr:row>
      <xdr:rowOff>148082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7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158259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47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92202</xdr:rowOff>
    </xdr:from>
    <xdr:to>
      <xdr:col>69</xdr:col>
      <xdr:colOff>142875</xdr:colOff>
      <xdr:row>34</xdr:row>
      <xdr:rowOff>22352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32529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51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46482</xdr:rowOff>
    </xdr:from>
    <xdr:to>
      <xdr:col>65</xdr:col>
      <xdr:colOff>53975</xdr:colOff>
      <xdr:row>33</xdr:row>
      <xdr:rowOff>148082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7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158259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47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平均を上回っており、令和５年度までは現状の水準で推移したものの、土地開発公社清算に伴う第三セクター等改革推進債の償還終了に伴い、令和６年度以降は低下するものと見込まれる。</a:t>
          </a:r>
        </a:p>
        <a:p>
          <a:r>
            <a:rPr kumimoji="1" lang="ja-JP" altLang="en-US" sz="1300">
              <a:latin typeface="ＭＳ Ｐゴシック" panose="020B0600070205080204" pitchFamily="50" charset="-128"/>
              <a:ea typeface="ＭＳ Ｐゴシック" panose="020B0600070205080204" pitchFamily="50" charset="-128"/>
            </a:rPr>
            <a:t>　一方で、今後、市役所新庁舎や新ごみ処理施設の整備が予定されていることから、引き続き地方債残高の適正管理に努める。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153670</xdr:rowOff>
    </xdr:from>
    <xdr:to>
      <xdr:col>24</xdr:col>
      <xdr:colOff>25400</xdr:colOff>
      <xdr:row>78</xdr:row>
      <xdr:rowOff>27939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3553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50816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27939</xdr:rowOff>
    </xdr:from>
    <xdr:to>
      <xdr:col>19</xdr:col>
      <xdr:colOff>187325</xdr:colOff>
      <xdr:row>78</xdr:row>
      <xdr:rowOff>27939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401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27939</xdr:rowOff>
    </xdr:from>
    <xdr:to>
      <xdr:col>15</xdr:col>
      <xdr:colOff>98425</xdr:colOff>
      <xdr:row>78</xdr:row>
      <xdr:rowOff>35561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4010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35561</xdr:rowOff>
    </xdr:from>
    <xdr:to>
      <xdr:col>11</xdr:col>
      <xdr:colOff>9525</xdr:colOff>
      <xdr:row>78</xdr:row>
      <xdr:rowOff>43180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4086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74947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148589</xdr:rowOff>
    </xdr:from>
    <xdr:to>
      <xdr:col>20</xdr:col>
      <xdr:colOff>38100</xdr:colOff>
      <xdr:row>78</xdr:row>
      <xdr:rowOff>78739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63516</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148589</xdr:rowOff>
    </xdr:from>
    <xdr:to>
      <xdr:col>15</xdr:col>
      <xdr:colOff>149225</xdr:colOff>
      <xdr:row>78</xdr:row>
      <xdr:rowOff>78739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63516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156211</xdr:rowOff>
    </xdr:from>
    <xdr:to>
      <xdr:col>11</xdr:col>
      <xdr:colOff>60325</xdr:colOff>
      <xdr:row>78</xdr:row>
      <xdr:rowOff>86361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163830</xdr:rowOff>
    </xdr:from>
    <xdr:to>
      <xdr:col>6</xdr:col>
      <xdr:colOff>171450</xdr:colOff>
      <xdr:row>78</xdr:row>
      <xdr:rowOff>93980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78757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公債費以外に係る経常収支比率は、類似団体平均と同水準で推移している。これは、扶助費や人件費、繰出金が類似団体と比較して高い水準にある一方、物件費や補助費等が低い水準にあるためである。</a:t>
          </a:r>
        </a:p>
        <a:p>
          <a:r>
            <a:rPr kumimoji="1" lang="ja-JP" altLang="en-US" sz="1300">
              <a:latin typeface="ＭＳ Ｐゴシック" panose="020B0600070205080204" pitchFamily="50" charset="-128"/>
              <a:ea typeface="ＭＳ Ｐゴシック" panose="020B0600070205080204" pitchFamily="50" charset="-128"/>
            </a:rPr>
            <a:t>　今後も扶助費を中心に社会保障関係経費の増加が見込まれるため、引き続き経費節減に努める。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138430</xdr:rowOff>
    </xdr:from>
    <xdr:to>
      <xdr:col>82</xdr:col>
      <xdr:colOff>107950</xdr:colOff>
      <xdr:row>76</xdr:row>
      <xdr:rowOff>43180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29971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166388</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25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16510</xdr:rowOff>
    </xdr:from>
    <xdr:to>
      <xdr:col>78</xdr:col>
      <xdr:colOff>69850</xdr:colOff>
      <xdr:row>76</xdr:row>
      <xdr:rowOff>43180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87526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16510</xdr:rowOff>
    </xdr:from>
    <xdr:to>
      <xdr:col>73</xdr:col>
      <xdr:colOff>180975</xdr:colOff>
      <xdr:row>76</xdr:row>
      <xdr:rowOff>43180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87526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43180</xdr:rowOff>
    </xdr:from>
    <xdr:to>
      <xdr:col>69</xdr:col>
      <xdr:colOff>92075</xdr:colOff>
      <xdr:row>76</xdr:row>
      <xdr:rowOff>58420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073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104157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163830</xdr:rowOff>
    </xdr:from>
    <xdr:to>
      <xdr:col>78</xdr:col>
      <xdr:colOff>120650</xdr:colOff>
      <xdr:row>76</xdr:row>
      <xdr:rowOff>93980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78757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108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137160</xdr:rowOff>
    </xdr:from>
    <xdr:to>
      <xdr:col>74</xdr:col>
      <xdr:colOff>31750</xdr:colOff>
      <xdr:row>75</xdr:row>
      <xdr:rowOff>67310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52087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163830</xdr:rowOff>
    </xdr:from>
    <xdr:to>
      <xdr:col>69</xdr:col>
      <xdr:colOff>142875</xdr:colOff>
      <xdr:row>76</xdr:row>
      <xdr:rowOff>93980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78757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94653</xdr:rowOff>
    </xdr:from>
    <xdr:to>
      <xdr:col>29</xdr:col>
      <xdr:colOff>127000</xdr:colOff>
      <xdr:row>16</xdr:row>
      <xdr:rowOff>102654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85478"/>
          <a:ext cx="647700" cy="8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79430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0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94729</xdr:rowOff>
    </xdr:from>
    <xdr:to>
      <xdr:col>26</xdr:col>
      <xdr:colOff>50800</xdr:colOff>
      <xdr:row>16</xdr:row>
      <xdr:rowOff>102654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885554"/>
          <a:ext cx="698500" cy="7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43895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0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94729</xdr:rowOff>
    </xdr:from>
    <xdr:to>
      <xdr:col>22</xdr:col>
      <xdr:colOff>114300</xdr:colOff>
      <xdr:row>16</xdr:row>
      <xdr:rowOff>126619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85554"/>
          <a:ext cx="698500" cy="31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66641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126619</xdr:rowOff>
    </xdr:from>
    <xdr:to>
      <xdr:col>18</xdr:col>
      <xdr:colOff>177800</xdr:colOff>
      <xdr:row>17</xdr:row>
      <xdr:rowOff>30607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17444"/>
          <a:ext cx="698500" cy="75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91711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147870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43853</xdr:rowOff>
    </xdr:from>
    <xdr:to>
      <xdr:col>29</xdr:col>
      <xdr:colOff>177800</xdr:colOff>
      <xdr:row>16</xdr:row>
      <xdr:rowOff>145453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34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60380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79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51854</xdr:rowOff>
    </xdr:from>
    <xdr:to>
      <xdr:col>26</xdr:col>
      <xdr:colOff>101600</xdr:colOff>
      <xdr:row>16</xdr:row>
      <xdr:rowOff>153454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42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163631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11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43929</xdr:rowOff>
    </xdr:from>
    <xdr:to>
      <xdr:col>22</xdr:col>
      <xdr:colOff>165100</xdr:colOff>
      <xdr:row>16</xdr:row>
      <xdr:rowOff>145529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34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155706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0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75819</xdr:rowOff>
    </xdr:from>
    <xdr:to>
      <xdr:col>19</xdr:col>
      <xdr:colOff>38100</xdr:colOff>
      <xdr:row>17</xdr:row>
      <xdr:rowOff>5969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66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16146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3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151257</xdr:rowOff>
    </xdr:from>
    <xdr:to>
      <xdr:col>15</xdr:col>
      <xdr:colOff>101600</xdr:colOff>
      <xdr:row>17</xdr:row>
      <xdr:rowOff>81407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42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91584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1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215926</xdr:rowOff>
    </xdr:from>
    <xdr:to>
      <xdr:col>29</xdr:col>
      <xdr:colOff>127000</xdr:colOff>
      <xdr:row>35</xdr:row>
      <xdr:rowOff>223927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26276"/>
          <a:ext cx="647700" cy="8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293933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1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223927</xdr:rowOff>
    </xdr:from>
    <xdr:to>
      <xdr:col>26</xdr:col>
      <xdr:colOff>50800</xdr:colOff>
      <xdr:row>35</xdr:row>
      <xdr:rowOff>283781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34277"/>
          <a:ext cx="698500" cy="59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217085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4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283781</xdr:rowOff>
    </xdr:from>
    <xdr:to>
      <xdr:col>22</xdr:col>
      <xdr:colOff>114300</xdr:colOff>
      <xdr:row>35</xdr:row>
      <xdr:rowOff>315023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94131"/>
          <a:ext cx="698500" cy="31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234573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315023</xdr:rowOff>
    </xdr:from>
    <xdr:to>
      <xdr:col>18</xdr:col>
      <xdr:colOff>177800</xdr:colOff>
      <xdr:row>35</xdr:row>
      <xdr:rowOff>328740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25373"/>
          <a:ext cx="698500" cy="13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241355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229240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165126</xdr:rowOff>
    </xdr:from>
    <xdr:to>
      <xdr:col>29</xdr:col>
      <xdr:colOff>177800</xdr:colOff>
      <xdr:row>35</xdr:row>
      <xdr:rowOff>266726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75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137203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4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173127</xdr:rowOff>
    </xdr:from>
    <xdr:to>
      <xdr:col>26</xdr:col>
      <xdr:colOff>101600</xdr:colOff>
      <xdr:row>35</xdr:row>
      <xdr:rowOff>274727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83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259504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69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232981</xdr:rowOff>
    </xdr:from>
    <xdr:to>
      <xdr:col>22</xdr:col>
      <xdr:colOff>165100</xdr:colOff>
      <xdr:row>35</xdr:row>
      <xdr:rowOff>334581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43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319358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29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264223</xdr:rowOff>
    </xdr:from>
    <xdr:to>
      <xdr:col>19</xdr:col>
      <xdr:colOff>38100</xdr:colOff>
      <xdr:row>36</xdr:row>
      <xdr:rowOff>22923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74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7700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6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277940</xdr:rowOff>
    </xdr:from>
    <xdr:to>
      <xdr:col>15</xdr:col>
      <xdr:colOff>101600</xdr:colOff>
      <xdr:row>36</xdr:row>
      <xdr:rowOff>36640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88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21417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74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306,760
302,913
49.41
130,227,111
128,884,506
1,064,801
67,912,872
111,543,590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55613</xdr:rowOff>
    </xdr:from>
    <xdr:to>
      <xdr:col>24</xdr:col>
      <xdr:colOff>63500</xdr:colOff>
      <xdr:row>35</xdr:row>
      <xdr:rowOff>137681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056363"/>
          <a:ext cx="838200" cy="8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65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55613</xdr:rowOff>
    </xdr:from>
    <xdr:to>
      <xdr:col>19</xdr:col>
      <xdr:colOff>177800</xdr:colOff>
      <xdr:row>35</xdr:row>
      <xdr:rowOff>65710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56363"/>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83672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5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65710</xdr:rowOff>
    </xdr:from>
    <xdr:to>
      <xdr:col>15</xdr:col>
      <xdr:colOff>50800</xdr:colOff>
      <xdr:row>35</xdr:row>
      <xdr:rowOff>91618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66460"/>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107599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91618</xdr:rowOff>
    </xdr:from>
    <xdr:to>
      <xdr:col>10</xdr:col>
      <xdr:colOff>114300</xdr:colOff>
      <xdr:row>37</xdr:row>
      <xdr:rowOff>60185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92368"/>
          <a:ext cx="889000" cy="31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133430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0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121696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6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86881</xdr:rowOff>
    </xdr:from>
    <xdr:to>
      <xdr:col>24</xdr:col>
      <xdr:colOff>114300</xdr:colOff>
      <xdr:row>36</xdr:row>
      <xdr:rowOff>17031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8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109758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3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4813</xdr:rowOff>
    </xdr:from>
    <xdr:to>
      <xdr:col>20</xdr:col>
      <xdr:colOff>38100</xdr:colOff>
      <xdr:row>35</xdr:row>
      <xdr:rowOff>106413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0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122940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8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14910</xdr:rowOff>
    </xdr:from>
    <xdr:to>
      <xdr:col>15</xdr:col>
      <xdr:colOff>101600</xdr:colOff>
      <xdr:row>35</xdr:row>
      <xdr:rowOff>116510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133037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9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40818</xdr:rowOff>
    </xdr:from>
    <xdr:to>
      <xdr:col>10</xdr:col>
      <xdr:colOff>165100</xdr:colOff>
      <xdr:row>35</xdr:row>
      <xdr:rowOff>142418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4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158945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81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9385</xdr:rowOff>
    </xdr:from>
    <xdr:to>
      <xdr:col>6</xdr:col>
      <xdr:colOff>38100</xdr:colOff>
      <xdr:row>37</xdr:row>
      <xdr:rowOff>110985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5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127512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2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18640</xdr:rowOff>
    </xdr:from>
    <xdr:to>
      <xdr:col>24</xdr:col>
      <xdr:colOff>63500</xdr:colOff>
      <xdr:row>57</xdr:row>
      <xdr:rowOff>42088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619840"/>
          <a:ext cx="838200" cy="19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73372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31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18640</xdr:rowOff>
    </xdr:from>
    <xdr:to>
      <xdr:col>19</xdr:col>
      <xdr:colOff>177800</xdr:colOff>
      <xdr:row>56</xdr:row>
      <xdr:rowOff>62531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619840"/>
          <a:ext cx="8890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169765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8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62531</xdr:rowOff>
    </xdr:from>
    <xdr:to>
      <xdr:col>15</xdr:col>
      <xdr:colOff>50800</xdr:colOff>
      <xdr:row>58</xdr:row>
      <xdr:rowOff>127453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63731"/>
          <a:ext cx="889000" cy="40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137859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2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29090</xdr:rowOff>
    </xdr:from>
    <xdr:to>
      <xdr:col>10</xdr:col>
      <xdr:colOff>114300</xdr:colOff>
      <xdr:row>58</xdr:row>
      <xdr:rowOff>127453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973190"/>
          <a:ext cx="889000" cy="9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28066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129826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162738</xdr:rowOff>
    </xdr:from>
    <xdr:to>
      <xdr:col>24</xdr:col>
      <xdr:colOff>114300</xdr:colOff>
      <xdr:row>57</xdr:row>
      <xdr:rowOff>92888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6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141165</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4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139290</xdr:rowOff>
    </xdr:from>
    <xdr:to>
      <xdr:col>20</xdr:col>
      <xdr:colOff>38100</xdr:colOff>
      <xdr:row>56</xdr:row>
      <xdr:rowOff>69440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56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60567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66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11731</xdr:rowOff>
    </xdr:from>
    <xdr:to>
      <xdr:col>15</xdr:col>
      <xdr:colOff>101600</xdr:colOff>
      <xdr:row>56</xdr:row>
      <xdr:rowOff>113331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1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104458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70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76653</xdr:rowOff>
    </xdr:from>
    <xdr:to>
      <xdr:col>10</xdr:col>
      <xdr:colOff>165100</xdr:colOff>
      <xdr:row>59</xdr:row>
      <xdr:rowOff>6803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2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169380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11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149740</xdr:rowOff>
    </xdr:from>
    <xdr:to>
      <xdr:col>6</xdr:col>
      <xdr:colOff>38100</xdr:colOff>
      <xdr:row>58</xdr:row>
      <xdr:rowOff>79890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71017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1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21377</xdr:rowOff>
    </xdr:from>
    <xdr:to>
      <xdr:col>24</xdr:col>
      <xdr:colOff>63500</xdr:colOff>
      <xdr:row>75</xdr:row>
      <xdr:rowOff>24029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880127"/>
          <a:ext cx="8382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138467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97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20371</xdr:rowOff>
    </xdr:from>
    <xdr:to>
      <xdr:col>19</xdr:col>
      <xdr:colOff>177800</xdr:colOff>
      <xdr:row>75</xdr:row>
      <xdr:rowOff>24029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879121"/>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73637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0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13696</xdr:rowOff>
    </xdr:from>
    <xdr:to>
      <xdr:col>15</xdr:col>
      <xdr:colOff>50800</xdr:colOff>
      <xdr:row>75</xdr:row>
      <xdr:rowOff>20371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872446"/>
          <a:ext cx="8890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60011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13696</xdr:rowOff>
    </xdr:from>
    <xdr:to>
      <xdr:col>10</xdr:col>
      <xdr:colOff>114300</xdr:colOff>
      <xdr:row>75</xdr:row>
      <xdr:rowOff>71760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872446"/>
          <a:ext cx="889000" cy="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75647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149714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142027</xdr:rowOff>
    </xdr:from>
    <xdr:to>
      <xdr:col>24</xdr:col>
      <xdr:colOff>114300</xdr:colOff>
      <xdr:row>75</xdr:row>
      <xdr:rowOff>72177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82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164904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680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144679</xdr:rowOff>
    </xdr:from>
    <xdr:to>
      <xdr:col>20</xdr:col>
      <xdr:colOff>38100</xdr:colOff>
      <xdr:row>75</xdr:row>
      <xdr:rowOff>74829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83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91356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60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141021</xdr:rowOff>
    </xdr:from>
    <xdr:to>
      <xdr:col>15</xdr:col>
      <xdr:colOff>101600</xdr:colOff>
      <xdr:row>75</xdr:row>
      <xdr:rowOff>71171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82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87698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60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134346</xdr:rowOff>
    </xdr:from>
    <xdr:to>
      <xdr:col>10</xdr:col>
      <xdr:colOff>165100</xdr:colOff>
      <xdr:row>75</xdr:row>
      <xdr:rowOff>64496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82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81023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596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20960</xdr:rowOff>
    </xdr:from>
    <xdr:to>
      <xdr:col>6</xdr:col>
      <xdr:colOff>38100</xdr:colOff>
      <xdr:row>75</xdr:row>
      <xdr:rowOff>122560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87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139087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65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82212</xdr:rowOff>
    </xdr:from>
    <xdr:to>
      <xdr:col>24</xdr:col>
      <xdr:colOff>63500</xdr:colOff>
      <xdr:row>96</xdr:row>
      <xdr:rowOff>63337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69962"/>
          <a:ext cx="838200" cy="15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155207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42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109231</xdr:rowOff>
    </xdr:from>
    <xdr:to>
      <xdr:col>19</xdr:col>
      <xdr:colOff>177800</xdr:colOff>
      <xdr:row>96</xdr:row>
      <xdr:rowOff>63337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396981"/>
          <a:ext cx="889000" cy="12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12082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109231</xdr:rowOff>
    </xdr:from>
    <xdr:to>
      <xdr:col>15</xdr:col>
      <xdr:colOff>50800</xdr:colOff>
      <xdr:row>97</xdr:row>
      <xdr:rowOff>105639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396981"/>
          <a:ext cx="889000" cy="33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74827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105639</xdr:rowOff>
    </xdr:from>
    <xdr:to>
      <xdr:col>10</xdr:col>
      <xdr:colOff>114300</xdr:colOff>
      <xdr:row>98</xdr:row>
      <xdr:rowOff>13894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36289"/>
          <a:ext cx="889000" cy="7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7216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78576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31412</xdr:rowOff>
    </xdr:from>
    <xdr:to>
      <xdr:col>24</xdr:col>
      <xdr:colOff>114300</xdr:colOff>
      <xdr:row>95</xdr:row>
      <xdr:rowOff>133012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1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54289</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70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12537</xdr:rowOff>
    </xdr:from>
    <xdr:to>
      <xdr:col>20</xdr:col>
      <xdr:colOff>38100</xdr:colOff>
      <xdr:row>96</xdr:row>
      <xdr:rowOff>114137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130664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246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58431</xdr:rowOff>
    </xdr:from>
    <xdr:to>
      <xdr:col>15</xdr:col>
      <xdr:colOff>101600</xdr:colOff>
      <xdr:row>95</xdr:row>
      <xdr:rowOff>160031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34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5108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121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54839</xdr:rowOff>
    </xdr:from>
    <xdr:to>
      <xdr:col>10</xdr:col>
      <xdr:colOff>165100</xdr:colOff>
      <xdr:row>97</xdr:row>
      <xdr:rowOff>156439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8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1516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46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134544</xdr:rowOff>
    </xdr:from>
    <xdr:to>
      <xdr:col>6</xdr:col>
      <xdr:colOff>38100</xdr:colOff>
      <xdr:row>98</xdr:row>
      <xdr:rowOff>64694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6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55821</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85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90507</xdr:rowOff>
    </xdr:from>
    <xdr:to>
      <xdr:col>55</xdr:col>
      <xdr:colOff>0</xdr:colOff>
      <xdr:row>37</xdr:row>
      <xdr:rowOff>136587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434157"/>
          <a:ext cx="838200" cy="4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161372</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90507</xdr:rowOff>
    </xdr:from>
    <xdr:to>
      <xdr:col>50</xdr:col>
      <xdr:colOff>114300</xdr:colOff>
      <xdr:row>37</xdr:row>
      <xdr:rowOff>99793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434157"/>
          <a:ext cx="889000" cy="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45363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55543</xdr:rowOff>
    </xdr:from>
    <xdr:to>
      <xdr:col>45</xdr:col>
      <xdr:colOff>177800</xdr:colOff>
      <xdr:row>37</xdr:row>
      <xdr:rowOff>99793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370493"/>
          <a:ext cx="889000" cy="107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84530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55543</xdr:rowOff>
    </xdr:from>
    <xdr:to>
      <xdr:col>41</xdr:col>
      <xdr:colOff>50800</xdr:colOff>
      <xdr:row>38</xdr:row>
      <xdr:rowOff>17246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370493"/>
          <a:ext cx="889000" cy="116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27739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166075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85787</xdr:rowOff>
    </xdr:from>
    <xdr:to>
      <xdr:col>55</xdr:col>
      <xdr:colOff>50800</xdr:colOff>
      <xdr:row>38</xdr:row>
      <xdr:rowOff>15937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42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714</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4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39707</xdr:rowOff>
    </xdr:from>
    <xdr:to>
      <xdr:col>50</xdr:col>
      <xdr:colOff>165100</xdr:colOff>
      <xdr:row>37</xdr:row>
      <xdr:rowOff>141307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38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132435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47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48993</xdr:rowOff>
    </xdr:from>
    <xdr:to>
      <xdr:col>46</xdr:col>
      <xdr:colOff>38100</xdr:colOff>
      <xdr:row>37</xdr:row>
      <xdr:rowOff>150593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39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141720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48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4743</xdr:rowOff>
    </xdr:from>
    <xdr:to>
      <xdr:col>41</xdr:col>
      <xdr:colOff>101600</xdr:colOff>
      <xdr:row>31</xdr:row>
      <xdr:rowOff>106343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31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97470</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41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137897</xdr:rowOff>
    </xdr:from>
    <xdr:to>
      <xdr:col>36</xdr:col>
      <xdr:colOff>165100</xdr:colOff>
      <xdr:row>38</xdr:row>
      <xdr:rowOff>68047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8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59173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7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56359</xdr:rowOff>
    </xdr:from>
    <xdr:to>
      <xdr:col>55</xdr:col>
      <xdr:colOff>0</xdr:colOff>
      <xdr:row>58</xdr:row>
      <xdr:rowOff>123469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10000459"/>
          <a:ext cx="838200" cy="6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121786</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5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123469</xdr:rowOff>
    </xdr:from>
    <xdr:to>
      <xdr:col>50</xdr:col>
      <xdr:colOff>114300</xdr:colOff>
      <xdr:row>58</xdr:row>
      <xdr:rowOff>137382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10067569"/>
          <a:ext cx="889000" cy="1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60951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9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31589</xdr:rowOff>
    </xdr:from>
    <xdr:to>
      <xdr:col>45</xdr:col>
      <xdr:colOff>177800</xdr:colOff>
      <xdr:row>58</xdr:row>
      <xdr:rowOff>137382</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975689"/>
          <a:ext cx="889000" cy="10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50191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31589</xdr:rowOff>
    </xdr:from>
    <xdr:to>
      <xdr:col>41</xdr:col>
      <xdr:colOff>50800</xdr:colOff>
      <xdr:row>58</xdr:row>
      <xdr:rowOff>169908</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975689"/>
          <a:ext cx="889000" cy="13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154922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160507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5559</xdr:rowOff>
    </xdr:from>
    <xdr:to>
      <xdr:col>55</xdr:col>
      <xdr:colOff>50800</xdr:colOff>
      <xdr:row>58</xdr:row>
      <xdr:rowOff>107159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94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155436</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92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72669</xdr:rowOff>
    </xdr:from>
    <xdr:to>
      <xdr:col>50</xdr:col>
      <xdr:colOff>165100</xdr:colOff>
      <xdr:row>59</xdr:row>
      <xdr:rowOff>2819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1001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165396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10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86582</xdr:rowOff>
    </xdr:from>
    <xdr:to>
      <xdr:col>46</xdr:col>
      <xdr:colOff>38100</xdr:colOff>
      <xdr:row>59</xdr:row>
      <xdr:rowOff>16732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1003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7859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12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152239</xdr:rowOff>
    </xdr:from>
    <xdr:to>
      <xdr:col>41</xdr:col>
      <xdr:colOff>101600</xdr:colOff>
      <xdr:row>58</xdr:row>
      <xdr:rowOff>82389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92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73516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1001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119108</xdr:rowOff>
    </xdr:from>
    <xdr:to>
      <xdr:col>36</xdr:col>
      <xdr:colOff>165100</xdr:colOff>
      <xdr:row>59</xdr:row>
      <xdr:rowOff>49258</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1006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40385</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15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16348</xdr:rowOff>
    </xdr:from>
    <xdr:to>
      <xdr:col>55</xdr:col>
      <xdr:colOff>0</xdr:colOff>
      <xdr:row>78</xdr:row>
      <xdr:rowOff>68673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389448"/>
          <a:ext cx="838200" cy="5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39037</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6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68673</xdr:rowOff>
    </xdr:from>
    <xdr:to>
      <xdr:col>50</xdr:col>
      <xdr:colOff>114300</xdr:colOff>
      <xdr:row>78</xdr:row>
      <xdr:rowOff>96083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441773"/>
          <a:ext cx="889000" cy="2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94167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29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94551</xdr:rowOff>
    </xdr:from>
    <xdr:to>
      <xdr:col>45</xdr:col>
      <xdr:colOff>177800</xdr:colOff>
      <xdr:row>78</xdr:row>
      <xdr:rowOff>96083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467651"/>
          <a:ext cx="8890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80794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91649</xdr:rowOff>
    </xdr:from>
    <xdr:to>
      <xdr:col>41</xdr:col>
      <xdr:colOff>50800</xdr:colOff>
      <xdr:row>78</xdr:row>
      <xdr:rowOff>94551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464749"/>
          <a:ext cx="889000" cy="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62917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89709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136998</xdr:rowOff>
    </xdr:from>
    <xdr:to>
      <xdr:col>55</xdr:col>
      <xdr:colOff>50800</xdr:colOff>
      <xdr:row>78</xdr:row>
      <xdr:rowOff>67148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33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51925</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253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17873</xdr:rowOff>
    </xdr:from>
    <xdr:to>
      <xdr:col>50</xdr:col>
      <xdr:colOff>165100</xdr:colOff>
      <xdr:row>78</xdr:row>
      <xdr:rowOff>119473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39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110600</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483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45283</xdr:rowOff>
    </xdr:from>
    <xdr:to>
      <xdr:col>46</xdr:col>
      <xdr:colOff>38100</xdr:colOff>
      <xdr:row>78</xdr:row>
      <xdr:rowOff>146883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41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138010</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5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43751</xdr:rowOff>
    </xdr:from>
    <xdr:to>
      <xdr:col>41</xdr:col>
      <xdr:colOff>101600</xdr:colOff>
      <xdr:row>78</xdr:row>
      <xdr:rowOff>145351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41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136478</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50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40849</xdr:rowOff>
    </xdr:from>
    <xdr:to>
      <xdr:col>36</xdr:col>
      <xdr:colOff>165100</xdr:colOff>
      <xdr:row>78</xdr:row>
      <xdr:rowOff>142449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41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133576</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506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125374</xdr:rowOff>
    </xdr:from>
    <xdr:to>
      <xdr:col>55</xdr:col>
      <xdr:colOff>0</xdr:colOff>
      <xdr:row>97</xdr:row>
      <xdr:rowOff>79084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584574"/>
          <a:ext cx="838200" cy="12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155306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271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75367</xdr:rowOff>
    </xdr:from>
    <xdr:to>
      <xdr:col>50</xdr:col>
      <xdr:colOff>114300</xdr:colOff>
      <xdr:row>97</xdr:row>
      <xdr:rowOff>79084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706017"/>
          <a:ext cx="889000" cy="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122578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145281</xdr:rowOff>
    </xdr:from>
    <xdr:to>
      <xdr:col>45</xdr:col>
      <xdr:colOff>177800</xdr:colOff>
      <xdr:row>97</xdr:row>
      <xdr:rowOff>75367</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604481"/>
          <a:ext cx="889000" cy="10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136962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145281</xdr:rowOff>
    </xdr:from>
    <xdr:to>
      <xdr:col>41</xdr:col>
      <xdr:colOff>50800</xdr:colOff>
      <xdr:row>97</xdr:row>
      <xdr:rowOff>66644</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604481"/>
          <a:ext cx="889000" cy="9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100385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82802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74574</xdr:rowOff>
    </xdr:from>
    <xdr:to>
      <xdr:col>55</xdr:col>
      <xdr:colOff>50800</xdr:colOff>
      <xdr:row>97</xdr:row>
      <xdr:rowOff>4724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53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53001</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5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28284</xdr:rowOff>
    </xdr:from>
    <xdr:to>
      <xdr:col>50</xdr:col>
      <xdr:colOff>165100</xdr:colOff>
      <xdr:row>97</xdr:row>
      <xdr:rowOff>129884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65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121011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75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24567</xdr:rowOff>
    </xdr:from>
    <xdr:to>
      <xdr:col>46</xdr:col>
      <xdr:colOff>38100</xdr:colOff>
      <xdr:row>97</xdr:row>
      <xdr:rowOff>126167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65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117294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74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94481</xdr:rowOff>
    </xdr:from>
    <xdr:to>
      <xdr:col>41</xdr:col>
      <xdr:colOff>101600</xdr:colOff>
      <xdr:row>97</xdr:row>
      <xdr:rowOff>24631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55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15758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6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15844</xdr:rowOff>
    </xdr:from>
    <xdr:to>
      <xdr:col>36</xdr:col>
      <xdr:colOff>165100</xdr:colOff>
      <xdr:row>97</xdr:row>
      <xdr:rowOff>117444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64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108571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73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103700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52951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39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44145</xdr:rowOff>
    </xdr:from>
    <xdr:to>
      <xdr:col>76</xdr:col>
      <xdr:colOff>114300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30695"/>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28448</xdr:rowOff>
    </xdr:from>
    <xdr:to>
      <xdr:col>71</xdr:col>
      <xdr:colOff>177800</xdr:colOff>
      <xdr:row>39</xdr:row>
      <xdr:rowOff>44145</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14998"/>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164795</xdr:rowOff>
    </xdr:from>
    <xdr:to>
      <xdr:col>72</xdr:col>
      <xdr:colOff>38100</xdr:colOff>
      <xdr:row>39</xdr:row>
      <xdr:rowOff>94945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86072</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772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149098</xdr:rowOff>
    </xdr:from>
    <xdr:to>
      <xdr:col>67</xdr:col>
      <xdr:colOff>101600</xdr:colOff>
      <xdr:row>39</xdr:row>
      <xdr:rowOff>79248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6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70375</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756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140157</xdr:rowOff>
    </xdr:from>
    <xdr:to>
      <xdr:col>85</xdr:col>
      <xdr:colOff>127000</xdr:colOff>
      <xdr:row>75</xdr:row>
      <xdr:rowOff>3511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827457"/>
          <a:ext cx="838200" cy="3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138651</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25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165846</xdr:rowOff>
    </xdr:from>
    <xdr:to>
      <xdr:col>81</xdr:col>
      <xdr:colOff>50800</xdr:colOff>
      <xdr:row>75</xdr:row>
      <xdr:rowOff>3511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2853146"/>
          <a:ext cx="889000" cy="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78614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3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165846</xdr:rowOff>
    </xdr:from>
    <xdr:to>
      <xdr:col>76</xdr:col>
      <xdr:colOff>114300</xdr:colOff>
      <xdr:row>75</xdr:row>
      <xdr:rowOff>61947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853146"/>
          <a:ext cx="889000" cy="6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82929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4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61947</xdr:rowOff>
    </xdr:from>
    <xdr:to>
      <xdr:col>71</xdr:col>
      <xdr:colOff>177800</xdr:colOff>
      <xdr:row>75</xdr:row>
      <xdr:rowOff>75778</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920697"/>
          <a:ext cx="889000" cy="1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128988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109558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6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89357</xdr:rowOff>
    </xdr:from>
    <xdr:to>
      <xdr:col>85</xdr:col>
      <xdr:colOff>177800</xdr:colOff>
      <xdr:row>75</xdr:row>
      <xdr:rowOff>19507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77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112234</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62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124161</xdr:rowOff>
    </xdr:from>
    <xdr:to>
      <xdr:col>81</xdr:col>
      <xdr:colOff>101600</xdr:colOff>
      <xdr:row>75</xdr:row>
      <xdr:rowOff>54311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81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70838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5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115046</xdr:rowOff>
    </xdr:from>
    <xdr:to>
      <xdr:col>76</xdr:col>
      <xdr:colOff>165100</xdr:colOff>
      <xdr:row>75</xdr:row>
      <xdr:rowOff>45196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80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61723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57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11147</xdr:rowOff>
    </xdr:from>
    <xdr:to>
      <xdr:col>72</xdr:col>
      <xdr:colOff>38100</xdr:colOff>
      <xdr:row>75</xdr:row>
      <xdr:rowOff>112747</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86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103874</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96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24978</xdr:rowOff>
    </xdr:from>
    <xdr:to>
      <xdr:col>67</xdr:col>
      <xdr:colOff>101600</xdr:colOff>
      <xdr:row>75</xdr:row>
      <xdr:rowOff>126578</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8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117705</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97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156322</xdr:rowOff>
    </xdr:from>
    <xdr:to>
      <xdr:col>85</xdr:col>
      <xdr:colOff>127000</xdr:colOff>
      <xdr:row>99</xdr:row>
      <xdr:rowOff>36111</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5481300" y="16958422"/>
          <a:ext cx="838200" cy="5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40846</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50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156322</xdr:rowOff>
    </xdr:from>
    <xdr:to>
      <xdr:col>81</xdr:col>
      <xdr:colOff>50800</xdr:colOff>
      <xdr:row>98</xdr:row>
      <xdr:rowOff>167687</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6958422"/>
          <a:ext cx="889000" cy="1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100696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38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167687</xdr:rowOff>
    </xdr:from>
    <xdr:to>
      <xdr:col>76</xdr:col>
      <xdr:colOff>114300</xdr:colOff>
      <xdr:row>99</xdr:row>
      <xdr:rowOff>68213</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969787"/>
          <a:ext cx="889000" cy="7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94197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3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61061</xdr:rowOff>
    </xdr:from>
    <xdr:to>
      <xdr:col>71</xdr:col>
      <xdr:colOff>177800</xdr:colOff>
      <xdr:row>99</xdr:row>
      <xdr:rowOff>68213</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2814300" y="17034611"/>
          <a:ext cx="8890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89690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54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139492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59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156761</xdr:rowOff>
    </xdr:from>
    <xdr:to>
      <xdr:col>85</xdr:col>
      <xdr:colOff>177800</xdr:colOff>
      <xdr:row>99</xdr:row>
      <xdr:rowOff>86911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95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71688</xdr:rowOff>
    </xdr:from>
    <xdr:ext cx="469744"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87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105522</xdr:rowOff>
    </xdr:from>
    <xdr:to>
      <xdr:col>81</xdr:col>
      <xdr:colOff>101600</xdr:colOff>
      <xdr:row>99</xdr:row>
      <xdr:rowOff>35672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90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26799</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46428" y="1700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116887</xdr:rowOff>
    </xdr:from>
    <xdr:to>
      <xdr:col>76</xdr:col>
      <xdr:colOff>165100</xdr:colOff>
      <xdr:row>99</xdr:row>
      <xdr:rowOff>47037</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9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38164</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57428" y="170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17413</xdr:rowOff>
    </xdr:from>
    <xdr:to>
      <xdr:col>72</xdr:col>
      <xdr:colOff>38100</xdr:colOff>
      <xdr:row>99</xdr:row>
      <xdr:rowOff>119013</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99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110140</xdr:rowOff>
    </xdr:from>
    <xdr:ext cx="378565"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514017" y="17083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10261</xdr:rowOff>
    </xdr:from>
    <xdr:to>
      <xdr:col>67</xdr:col>
      <xdr:colOff>101600</xdr:colOff>
      <xdr:row>99</xdr:row>
      <xdr:rowOff>111861</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9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102988</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707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32448</xdr:rowOff>
    </xdr:from>
    <xdr:to>
      <xdr:col>116</xdr:col>
      <xdr:colOff>63500</xdr:colOff>
      <xdr:row>38</xdr:row>
      <xdr:rowOff>80455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1323300" y="6547548"/>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3763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175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80455</xdr:rowOff>
    </xdr:from>
    <xdr:to>
      <xdr:col>111</xdr:col>
      <xdr:colOff>177800</xdr:colOff>
      <xdr:row>38</xdr:row>
      <xdr:rowOff>84836</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20434300" y="6595555"/>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86060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08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72644</xdr:rowOff>
    </xdr:from>
    <xdr:to>
      <xdr:col>107</xdr:col>
      <xdr:colOff>50800</xdr:colOff>
      <xdr:row>38</xdr:row>
      <xdr:rowOff>84836</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587744"/>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88536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163894</xdr:rowOff>
    </xdr:from>
    <xdr:to>
      <xdr:col>102</xdr:col>
      <xdr:colOff>114300</xdr:colOff>
      <xdr:row>38</xdr:row>
      <xdr:rowOff>72644</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507544"/>
          <a:ext cx="889000" cy="8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89107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63961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153098</xdr:rowOff>
    </xdr:from>
    <xdr:to>
      <xdr:col>116</xdr:col>
      <xdr:colOff>114300</xdr:colOff>
      <xdr:row>38</xdr:row>
      <xdr:rowOff>83248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49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131525</xdr:rowOff>
    </xdr:from>
    <xdr:ext cx="378565"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475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29655</xdr:rowOff>
    </xdr:from>
    <xdr:to>
      <xdr:col>112</xdr:col>
      <xdr:colOff>38100</xdr:colOff>
      <xdr:row>38</xdr:row>
      <xdr:rowOff>131255</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54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122382</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34017" y="6637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34036</xdr:rowOff>
    </xdr:from>
    <xdr:to>
      <xdr:col>107</xdr:col>
      <xdr:colOff>101600</xdr:colOff>
      <xdr:row>38</xdr:row>
      <xdr:rowOff>135636</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54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126763</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245017" y="6641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21844</xdr:rowOff>
    </xdr:from>
    <xdr:to>
      <xdr:col>102</xdr:col>
      <xdr:colOff>165100</xdr:colOff>
      <xdr:row>38</xdr:row>
      <xdr:rowOff>123444</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53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114571</xdr:rowOff>
    </xdr:from>
    <xdr:ext cx="378565"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56017" y="6629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113093</xdr:rowOff>
    </xdr:from>
    <xdr:to>
      <xdr:col>98</xdr:col>
      <xdr:colOff>38100</xdr:colOff>
      <xdr:row>38</xdr:row>
      <xdr:rowOff>43244</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4567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34371</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654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40145</xdr:rowOff>
    </xdr:from>
    <xdr:to>
      <xdr:col>116</xdr:col>
      <xdr:colOff>63500</xdr:colOff>
      <xdr:row>59</xdr:row>
      <xdr:rowOff>41097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10155695"/>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45197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17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38278</xdr:rowOff>
    </xdr:from>
    <xdr:to>
      <xdr:col>111</xdr:col>
      <xdr:colOff>177800</xdr:colOff>
      <xdr:row>59</xdr:row>
      <xdr:rowOff>40145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10153828"/>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139895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31173</xdr:rowOff>
    </xdr:from>
    <xdr:to>
      <xdr:col>107</xdr:col>
      <xdr:colOff>50800</xdr:colOff>
      <xdr:row>59</xdr:row>
      <xdr:rowOff>38278</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146723"/>
          <a:ext cx="889000" cy="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127608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26353</xdr:rowOff>
    </xdr:from>
    <xdr:to>
      <xdr:col>102</xdr:col>
      <xdr:colOff>114300</xdr:colOff>
      <xdr:row>59</xdr:row>
      <xdr:rowOff>31173</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141903"/>
          <a:ext cx="889000" cy="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107224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162412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161747</xdr:rowOff>
    </xdr:from>
    <xdr:to>
      <xdr:col>116</xdr:col>
      <xdr:colOff>114300</xdr:colOff>
      <xdr:row>59</xdr:row>
      <xdr:rowOff>91897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10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76674</xdr:rowOff>
    </xdr:from>
    <xdr:ext cx="378565"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20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160795</xdr:rowOff>
    </xdr:from>
    <xdr:to>
      <xdr:col>112</xdr:col>
      <xdr:colOff>38100</xdr:colOff>
      <xdr:row>59</xdr:row>
      <xdr:rowOff>90945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10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82072</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134017" y="10197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158928</xdr:rowOff>
    </xdr:from>
    <xdr:to>
      <xdr:col>107</xdr:col>
      <xdr:colOff>101600</xdr:colOff>
      <xdr:row>59</xdr:row>
      <xdr:rowOff>89078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10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80205</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245017" y="10195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151823</xdr:rowOff>
    </xdr:from>
    <xdr:to>
      <xdr:col>102</xdr:col>
      <xdr:colOff>165100</xdr:colOff>
      <xdr:row>59</xdr:row>
      <xdr:rowOff>81973</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09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73100</xdr:rowOff>
    </xdr:from>
    <xdr:ext cx="378565"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56017" y="10188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147003</xdr:rowOff>
    </xdr:from>
    <xdr:to>
      <xdr:col>98</xdr:col>
      <xdr:colOff>38100</xdr:colOff>
      <xdr:row>59</xdr:row>
      <xdr:rowOff>77153</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09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68280</xdr:rowOff>
    </xdr:from>
    <xdr:ext cx="378565"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67017" y="10183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93218</xdr:rowOff>
    </xdr:from>
    <xdr:to>
      <xdr:col>116</xdr:col>
      <xdr:colOff>63500</xdr:colOff>
      <xdr:row>75</xdr:row>
      <xdr:rowOff>100991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951968"/>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149306</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665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100991</xdr:rowOff>
    </xdr:from>
    <xdr:to>
      <xdr:col>111</xdr:col>
      <xdr:colOff>177800</xdr:colOff>
      <xdr:row>75</xdr:row>
      <xdr:rowOff>152082</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959741"/>
          <a:ext cx="889000" cy="5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132732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152082</xdr:rowOff>
    </xdr:from>
    <xdr:to>
      <xdr:col>107</xdr:col>
      <xdr:colOff>50800</xdr:colOff>
      <xdr:row>76</xdr:row>
      <xdr:rowOff>2921</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3010832"/>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165269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2921</xdr:rowOff>
    </xdr:from>
    <xdr:to>
      <xdr:col>102</xdr:col>
      <xdr:colOff>114300</xdr:colOff>
      <xdr:row>76</xdr:row>
      <xdr:rowOff>33896</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3033121"/>
          <a:ext cx="889000" cy="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10507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15727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42418</xdr:rowOff>
    </xdr:from>
    <xdr:to>
      <xdr:col>116</xdr:col>
      <xdr:colOff>114300</xdr:colOff>
      <xdr:row>75</xdr:row>
      <xdr:rowOff>144018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90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20845</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87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50191</xdr:rowOff>
    </xdr:from>
    <xdr:to>
      <xdr:col>112</xdr:col>
      <xdr:colOff>38100</xdr:colOff>
      <xdr:row>75</xdr:row>
      <xdr:rowOff>151791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90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142918</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300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101282</xdr:rowOff>
    </xdr:from>
    <xdr:to>
      <xdr:col>107</xdr:col>
      <xdr:colOff>101600</xdr:colOff>
      <xdr:row>76</xdr:row>
      <xdr:rowOff>31432</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96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22559</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305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123571</xdr:rowOff>
    </xdr:from>
    <xdr:to>
      <xdr:col>102</xdr:col>
      <xdr:colOff>165100</xdr:colOff>
      <xdr:row>76</xdr:row>
      <xdr:rowOff>53721</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98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44848</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30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154546</xdr:rowOff>
    </xdr:from>
    <xdr:to>
      <xdr:col>98</xdr:col>
      <xdr:colOff>38100</xdr:colOff>
      <xdr:row>76</xdr:row>
      <xdr:rowOff>84696</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301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75823</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310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性質別歳出決算額の住民一人当たりのコストでは、人件費・公債費・扶助費などが類似団体平均を上回っているが、人件費については、今後も事務の効率化や適正な定員管理による人件費の抑制に取り組んで</a:t>
          </a:r>
          <a:r>
            <a:rPr kumimoji="1" lang="ja-JP" altLang="en-US" sz="1300">
              <a:solidFill>
                <a:schemeClr val="tx1"/>
              </a:solidFill>
              <a:latin typeface="ＭＳ Ｐゴシック" panose="020B0600070205080204" pitchFamily="50" charset="-128"/>
              <a:ea typeface="ＭＳ Ｐゴシック" panose="020B0600070205080204" pitchFamily="50" charset="-128"/>
            </a:rPr>
            <a:t>いく。公債費については、令和５年度までは現状の水準で推移したものの、土地開発公社清算に伴う第三セクター等改革推進債の償還終了に伴い、令和６年度以降は低下するものと見込まれる。</a:t>
          </a:r>
          <a:r>
            <a:rPr kumimoji="1" lang="ja-JP" altLang="en-US" sz="1300">
              <a:latin typeface="ＭＳ Ｐゴシック" panose="020B0600070205080204" pitchFamily="50" charset="-128"/>
              <a:ea typeface="ＭＳ Ｐゴシック" panose="020B0600070205080204" pitchFamily="50" charset="-128"/>
            </a:rPr>
            <a:t>扶助費については、本市では重点施策として子どもを核としたまちづくりを進めていることもあり、類似団体平均を上回っている。一方で、物件費や補助費等は、財政健全化推進計画に基づき継続して経常的な経費の節減に取り組んできたことや、一部事務組合や出資法人への補助金が少ないことから、類似団体平均を下回っている。また、普通建設事業費も類似団体平均を下回っているが、今後、市役所新庁舎の建設や新ごみ処理施設の整備などの大型事業が予定されており、今後も引き続き事業の取捨選択を進めつつ、計画的な投資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306,760
302,913
49.41
130,227,111
128,884,506
1,064,801
67,912,872
111,543,590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161798</xdr:rowOff>
    </xdr:from>
    <xdr:to>
      <xdr:col>24</xdr:col>
      <xdr:colOff>63500</xdr:colOff>
      <xdr:row>36</xdr:row>
      <xdr:rowOff>22352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6254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50817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0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129794</xdr:rowOff>
    </xdr:from>
    <xdr:to>
      <xdr:col>19</xdr:col>
      <xdr:colOff>177800</xdr:colOff>
      <xdr:row>36</xdr:row>
      <xdr:rowOff>22352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305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160545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129794</xdr:rowOff>
    </xdr:from>
    <xdr:to>
      <xdr:col>15</xdr:col>
      <xdr:colOff>50800</xdr:colOff>
      <xdr:row>35</xdr:row>
      <xdr:rowOff>146558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30544"/>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2811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111506</xdr:rowOff>
    </xdr:from>
    <xdr:to>
      <xdr:col>10</xdr:col>
      <xdr:colOff>114300</xdr:colOff>
      <xdr:row>35</xdr:row>
      <xdr:rowOff>146558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12256"/>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5097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139209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110998</xdr:rowOff>
    </xdr:from>
    <xdr:to>
      <xdr:col>24</xdr:col>
      <xdr:colOff>114300</xdr:colOff>
      <xdr:row>36</xdr:row>
      <xdr:rowOff>41148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1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89425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9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143002</xdr:rowOff>
    </xdr:from>
    <xdr:to>
      <xdr:col>20</xdr:col>
      <xdr:colOff>38100</xdr:colOff>
      <xdr:row>36</xdr:row>
      <xdr:rowOff>73152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4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64279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3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78994</xdr:rowOff>
    </xdr:from>
    <xdr:to>
      <xdr:col>15</xdr:col>
      <xdr:colOff>101600</xdr:colOff>
      <xdr:row>36</xdr:row>
      <xdr:rowOff>9144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7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271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7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95758</xdr:rowOff>
    </xdr:from>
    <xdr:to>
      <xdr:col>10</xdr:col>
      <xdr:colOff>165100</xdr:colOff>
      <xdr:row>36</xdr:row>
      <xdr:rowOff>25908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9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17035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60706</xdr:rowOff>
    </xdr:from>
    <xdr:to>
      <xdr:col>6</xdr:col>
      <xdr:colOff>38100</xdr:colOff>
      <xdr:row>35</xdr:row>
      <xdr:rowOff>162306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6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153433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5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165253</xdr:rowOff>
    </xdr:from>
    <xdr:to>
      <xdr:col>24</xdr:col>
      <xdr:colOff>63500</xdr:colOff>
      <xdr:row>59</xdr:row>
      <xdr:rowOff>18338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10109353"/>
          <a:ext cx="838200" cy="2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19969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2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165253</xdr:rowOff>
    </xdr:from>
    <xdr:to>
      <xdr:col>19</xdr:col>
      <xdr:colOff>177800</xdr:colOff>
      <xdr:row>59</xdr:row>
      <xdr:rowOff>19253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109353"/>
          <a:ext cx="889000" cy="2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92549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145986</xdr:rowOff>
    </xdr:from>
    <xdr:to>
      <xdr:col>15</xdr:col>
      <xdr:colOff>50800</xdr:colOff>
      <xdr:row>59</xdr:row>
      <xdr:rowOff>19253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889936"/>
          <a:ext cx="889000" cy="124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93463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145986</xdr:rowOff>
    </xdr:from>
    <xdr:to>
      <xdr:col>10</xdr:col>
      <xdr:colOff>114300</xdr:colOff>
      <xdr:row>59</xdr:row>
      <xdr:rowOff>35776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889936"/>
          <a:ext cx="889000" cy="126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71200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9427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8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138988</xdr:rowOff>
    </xdr:from>
    <xdr:to>
      <xdr:col>24</xdr:col>
      <xdr:colOff>114300</xdr:colOff>
      <xdr:row>59</xdr:row>
      <xdr:rowOff>69138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8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53915</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114453</xdr:rowOff>
    </xdr:from>
    <xdr:to>
      <xdr:col>20</xdr:col>
      <xdr:colOff>38100</xdr:colOff>
      <xdr:row>59</xdr:row>
      <xdr:rowOff>44603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5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35730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51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139903</xdr:rowOff>
    </xdr:from>
    <xdr:to>
      <xdr:col>15</xdr:col>
      <xdr:colOff>101600</xdr:colOff>
      <xdr:row>59</xdr:row>
      <xdr:rowOff>70053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8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61180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7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95186</xdr:rowOff>
    </xdr:from>
    <xdr:to>
      <xdr:col>10</xdr:col>
      <xdr:colOff>165100</xdr:colOff>
      <xdr:row>52</xdr:row>
      <xdr:rowOff>25336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83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16463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93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156426</xdr:rowOff>
    </xdr:from>
    <xdr:to>
      <xdr:col>6</xdr:col>
      <xdr:colOff>38100</xdr:colOff>
      <xdr:row>59</xdr:row>
      <xdr:rowOff>86576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10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77703</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9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17335</xdr:rowOff>
    </xdr:from>
    <xdr:to>
      <xdr:col>24</xdr:col>
      <xdr:colOff>63500</xdr:colOff>
      <xdr:row>75</xdr:row>
      <xdr:rowOff>131132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876085"/>
          <a:ext cx="838200" cy="11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90169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48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25867</xdr:rowOff>
    </xdr:from>
    <xdr:to>
      <xdr:col>19</xdr:col>
      <xdr:colOff>177800</xdr:colOff>
      <xdr:row>75</xdr:row>
      <xdr:rowOff>131132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2884617"/>
          <a:ext cx="889000" cy="10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125061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5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25867</xdr:rowOff>
    </xdr:from>
    <xdr:to>
      <xdr:col>15</xdr:col>
      <xdr:colOff>50800</xdr:colOff>
      <xdr:row>76</xdr:row>
      <xdr:rowOff>79808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884617"/>
          <a:ext cx="889000" cy="22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63295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79808</xdr:rowOff>
    </xdr:from>
    <xdr:to>
      <xdr:col>10</xdr:col>
      <xdr:colOff>114300</xdr:colOff>
      <xdr:row>77</xdr:row>
      <xdr:rowOff>85485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10008"/>
          <a:ext cx="889000" cy="17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125903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11448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137985</xdr:rowOff>
    </xdr:from>
    <xdr:to>
      <xdr:col>24</xdr:col>
      <xdr:colOff>114300</xdr:colOff>
      <xdr:row>75</xdr:row>
      <xdr:rowOff>68135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82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160862</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67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80332</xdr:rowOff>
    </xdr:from>
    <xdr:to>
      <xdr:col>20</xdr:col>
      <xdr:colOff>38100</xdr:colOff>
      <xdr:row>76</xdr:row>
      <xdr:rowOff>10483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3908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27009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714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146517</xdr:rowOff>
    </xdr:from>
    <xdr:to>
      <xdr:col>15</xdr:col>
      <xdr:colOff>101600</xdr:colOff>
      <xdr:row>75</xdr:row>
      <xdr:rowOff>76667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83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93194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609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29008</xdr:rowOff>
    </xdr:from>
    <xdr:to>
      <xdr:col>10</xdr:col>
      <xdr:colOff>165100</xdr:colOff>
      <xdr:row>76</xdr:row>
      <xdr:rowOff>130608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5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147134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834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34685</xdr:rowOff>
    </xdr:from>
    <xdr:to>
      <xdr:col>6</xdr:col>
      <xdr:colOff>38100</xdr:colOff>
      <xdr:row>77</xdr:row>
      <xdr:rowOff>136285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3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152812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011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114536</xdr:rowOff>
    </xdr:from>
    <xdr:to>
      <xdr:col>24</xdr:col>
      <xdr:colOff>63500</xdr:colOff>
      <xdr:row>97</xdr:row>
      <xdr:rowOff>147644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573736"/>
          <a:ext cx="838200" cy="20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114825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02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114536</xdr:rowOff>
    </xdr:from>
    <xdr:to>
      <xdr:col>19</xdr:col>
      <xdr:colOff>177800</xdr:colOff>
      <xdr:row>96</xdr:row>
      <xdr:rowOff>135776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573736"/>
          <a:ext cx="889000" cy="2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79869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135776</xdr:rowOff>
    </xdr:from>
    <xdr:to>
      <xdr:col>15</xdr:col>
      <xdr:colOff>50800</xdr:colOff>
      <xdr:row>98</xdr:row>
      <xdr:rowOff>5378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594976"/>
          <a:ext cx="889000" cy="21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119149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2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5378</xdr:rowOff>
    </xdr:from>
    <xdr:to>
      <xdr:col>10</xdr:col>
      <xdr:colOff>114300</xdr:colOff>
      <xdr:row>98</xdr:row>
      <xdr:rowOff>77845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07478"/>
          <a:ext cx="889000" cy="7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156506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4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169784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96844</xdr:rowOff>
    </xdr:from>
    <xdr:to>
      <xdr:col>24</xdr:col>
      <xdr:colOff>114300</xdr:colOff>
      <xdr:row>98</xdr:row>
      <xdr:rowOff>26994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2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11771</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4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63736</xdr:rowOff>
    </xdr:from>
    <xdr:to>
      <xdr:col>20</xdr:col>
      <xdr:colOff>38100</xdr:colOff>
      <xdr:row>96</xdr:row>
      <xdr:rowOff>165336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156463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1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84976</xdr:rowOff>
    </xdr:from>
    <xdr:to>
      <xdr:col>15</xdr:col>
      <xdr:colOff>101600</xdr:colOff>
      <xdr:row>97</xdr:row>
      <xdr:rowOff>15126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4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6253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63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126028</xdr:rowOff>
    </xdr:from>
    <xdr:to>
      <xdr:col>10</xdr:col>
      <xdr:colOff>165100</xdr:colOff>
      <xdr:row>98</xdr:row>
      <xdr:rowOff>56178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5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47305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4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27045</xdr:rowOff>
    </xdr:from>
    <xdr:to>
      <xdr:col>6</xdr:col>
      <xdr:colOff>38100</xdr:colOff>
      <xdr:row>98</xdr:row>
      <xdr:rowOff>128645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2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119772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2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55118</xdr:rowOff>
    </xdr:from>
    <xdr:to>
      <xdr:col>55</xdr:col>
      <xdr:colOff>0</xdr:colOff>
      <xdr:row>38</xdr:row>
      <xdr:rowOff>57785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570218"/>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101490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73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45974</xdr:rowOff>
    </xdr:from>
    <xdr:to>
      <xdr:col>50</xdr:col>
      <xdr:colOff>114300</xdr:colOff>
      <xdr:row>38</xdr:row>
      <xdr:rowOff>57785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561074"/>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19194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43688</xdr:rowOff>
    </xdr:from>
    <xdr:to>
      <xdr:col>45</xdr:col>
      <xdr:colOff>177800</xdr:colOff>
      <xdr:row>38</xdr:row>
      <xdr:rowOff>45974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55878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43688</xdr:rowOff>
    </xdr:from>
    <xdr:to>
      <xdr:col>41</xdr:col>
      <xdr:colOff>50800</xdr:colOff>
      <xdr:row>38</xdr:row>
      <xdr:rowOff>53975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558788"/>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3954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17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15765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8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4318</xdr:rowOff>
    </xdr:from>
    <xdr:to>
      <xdr:col>55</xdr:col>
      <xdr:colOff>50800</xdr:colOff>
      <xdr:row>38</xdr:row>
      <xdr:rowOff>105918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1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154195</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97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6985</xdr:rowOff>
    </xdr:from>
    <xdr:to>
      <xdr:col>50</xdr:col>
      <xdr:colOff>165100</xdr:colOff>
      <xdr:row>38</xdr:row>
      <xdr:rowOff>108585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2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99712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166624</xdr:rowOff>
    </xdr:from>
    <xdr:to>
      <xdr:col>46</xdr:col>
      <xdr:colOff>38100</xdr:colOff>
      <xdr:row>38</xdr:row>
      <xdr:rowOff>96774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1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87901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0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164338</xdr:rowOff>
    </xdr:from>
    <xdr:to>
      <xdr:col>41</xdr:col>
      <xdr:colOff>101600</xdr:colOff>
      <xdr:row>38</xdr:row>
      <xdr:rowOff>94488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0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85615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00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3175</xdr:rowOff>
    </xdr:from>
    <xdr:to>
      <xdr:col>36</xdr:col>
      <xdr:colOff>165100</xdr:colOff>
      <xdr:row>38</xdr:row>
      <xdr:rowOff>104775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95902</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11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74549</xdr:rowOff>
    </xdr:from>
    <xdr:to>
      <xdr:col>55</xdr:col>
      <xdr:colOff>0</xdr:colOff>
      <xdr:row>58</xdr:row>
      <xdr:rowOff>102667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018649"/>
          <a:ext cx="8382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98518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8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91999</xdr:rowOff>
    </xdr:from>
    <xdr:to>
      <xdr:col>50</xdr:col>
      <xdr:colOff>114300</xdr:colOff>
      <xdr:row>58</xdr:row>
      <xdr:rowOff>102667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036099"/>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47083</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91999</xdr:rowOff>
    </xdr:from>
    <xdr:to>
      <xdr:col>45</xdr:col>
      <xdr:colOff>177800</xdr:colOff>
      <xdr:row>58</xdr:row>
      <xdr:rowOff>96800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036099"/>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54627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38506</xdr:rowOff>
    </xdr:from>
    <xdr:to>
      <xdr:col>41</xdr:col>
      <xdr:colOff>50800</xdr:colOff>
      <xdr:row>58</xdr:row>
      <xdr:rowOff>96800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82606"/>
          <a:ext cx="889000" cy="5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46169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47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23749</xdr:rowOff>
    </xdr:from>
    <xdr:to>
      <xdr:col>55</xdr:col>
      <xdr:colOff>50800</xdr:colOff>
      <xdr:row>58</xdr:row>
      <xdr:rowOff>125349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6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2176</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4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51867</xdr:rowOff>
    </xdr:from>
    <xdr:to>
      <xdr:col>50</xdr:col>
      <xdr:colOff>165100</xdr:colOff>
      <xdr:row>58</xdr:row>
      <xdr:rowOff>153467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9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144594</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08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41199</xdr:rowOff>
    </xdr:from>
    <xdr:to>
      <xdr:col>46</xdr:col>
      <xdr:colOff>38100</xdr:colOff>
      <xdr:row>58</xdr:row>
      <xdr:rowOff>142799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8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133926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07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46000</xdr:rowOff>
    </xdr:from>
    <xdr:to>
      <xdr:col>41</xdr:col>
      <xdr:colOff>101600</xdr:colOff>
      <xdr:row>58</xdr:row>
      <xdr:rowOff>147600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138727</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08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159156</xdr:rowOff>
    </xdr:from>
    <xdr:to>
      <xdr:col>36</xdr:col>
      <xdr:colOff>165100</xdr:colOff>
      <xdr:row>58</xdr:row>
      <xdr:rowOff>89306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3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80433</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024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168210</xdr:rowOff>
    </xdr:from>
    <xdr:to>
      <xdr:col>55</xdr:col>
      <xdr:colOff>0</xdr:colOff>
      <xdr:row>79</xdr:row>
      <xdr:rowOff>41597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541310"/>
          <a:ext cx="838200" cy="4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19014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2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148256</xdr:rowOff>
    </xdr:from>
    <xdr:to>
      <xdr:col>50</xdr:col>
      <xdr:colOff>114300</xdr:colOff>
      <xdr:row>78</xdr:row>
      <xdr:rowOff>168210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521356"/>
          <a:ext cx="889000" cy="1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69181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9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148256</xdr:rowOff>
    </xdr:from>
    <xdr:to>
      <xdr:col>45</xdr:col>
      <xdr:colOff>177800</xdr:colOff>
      <xdr:row>79</xdr:row>
      <xdr:rowOff>38970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521356"/>
          <a:ext cx="889000" cy="6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42108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38970</xdr:rowOff>
    </xdr:from>
    <xdr:to>
      <xdr:col>41</xdr:col>
      <xdr:colOff>50800</xdr:colOff>
      <xdr:row>79</xdr:row>
      <xdr:rowOff>54660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583520"/>
          <a:ext cx="889000" cy="1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15591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156261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162247</xdr:rowOff>
    </xdr:from>
    <xdr:to>
      <xdr:col>55</xdr:col>
      <xdr:colOff>50800</xdr:colOff>
      <xdr:row>79</xdr:row>
      <xdr:rowOff>92397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53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77174</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5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117410</xdr:rowOff>
    </xdr:from>
    <xdr:to>
      <xdr:col>50</xdr:col>
      <xdr:colOff>165100</xdr:colOff>
      <xdr:row>79</xdr:row>
      <xdr:rowOff>47560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9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38687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8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97456</xdr:rowOff>
    </xdr:from>
    <xdr:to>
      <xdr:col>46</xdr:col>
      <xdr:colOff>38100</xdr:colOff>
      <xdr:row>79</xdr:row>
      <xdr:rowOff>27606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7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18733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6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159620</xdr:rowOff>
    </xdr:from>
    <xdr:to>
      <xdr:col>41</xdr:col>
      <xdr:colOff>101600</xdr:colOff>
      <xdr:row>79</xdr:row>
      <xdr:rowOff>89770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5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80897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62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3860</xdr:rowOff>
    </xdr:from>
    <xdr:to>
      <xdr:col>36</xdr:col>
      <xdr:colOff>165100</xdr:colOff>
      <xdr:row>79</xdr:row>
      <xdr:rowOff>105460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4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96587</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64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53860</xdr:rowOff>
    </xdr:from>
    <xdr:to>
      <xdr:col>55</xdr:col>
      <xdr:colOff>0</xdr:colOff>
      <xdr:row>97</xdr:row>
      <xdr:rowOff>53975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684510"/>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87431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03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53860</xdr:rowOff>
    </xdr:from>
    <xdr:to>
      <xdr:col>50</xdr:col>
      <xdr:colOff>114300</xdr:colOff>
      <xdr:row>97</xdr:row>
      <xdr:rowOff>76423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684510"/>
          <a:ext cx="889000" cy="2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164988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10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76423</xdr:rowOff>
    </xdr:from>
    <xdr:to>
      <xdr:col>45</xdr:col>
      <xdr:colOff>177800</xdr:colOff>
      <xdr:row>98</xdr:row>
      <xdr:rowOff>12644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07073"/>
          <a:ext cx="889000" cy="10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23530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3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12644</xdr:rowOff>
    </xdr:from>
    <xdr:to>
      <xdr:col>41</xdr:col>
      <xdr:colOff>50800</xdr:colOff>
      <xdr:row>98</xdr:row>
      <xdr:rowOff>19479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814744"/>
          <a:ext cx="889000" cy="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149832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09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9700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1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3175</xdr:rowOff>
    </xdr:from>
    <xdr:to>
      <xdr:col>55</xdr:col>
      <xdr:colOff>50800</xdr:colOff>
      <xdr:row>97</xdr:row>
      <xdr:rowOff>104775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3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153052</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1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3060</xdr:rowOff>
    </xdr:from>
    <xdr:to>
      <xdr:col>50</xdr:col>
      <xdr:colOff>165100</xdr:colOff>
      <xdr:row>97</xdr:row>
      <xdr:rowOff>104660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3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95787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2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25623</xdr:rowOff>
    </xdr:from>
    <xdr:to>
      <xdr:col>46</xdr:col>
      <xdr:colOff>38100</xdr:colOff>
      <xdr:row>97</xdr:row>
      <xdr:rowOff>127223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5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118350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4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133294</xdr:rowOff>
    </xdr:from>
    <xdr:to>
      <xdr:col>41</xdr:col>
      <xdr:colOff>101600</xdr:colOff>
      <xdr:row>98</xdr:row>
      <xdr:rowOff>63444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54571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85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140129</xdr:rowOff>
    </xdr:from>
    <xdr:to>
      <xdr:col>36</xdr:col>
      <xdr:colOff>165100</xdr:colOff>
      <xdr:row>98</xdr:row>
      <xdr:rowOff>70279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7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61406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6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98770</xdr:rowOff>
    </xdr:from>
    <xdr:to>
      <xdr:col>85</xdr:col>
      <xdr:colOff>127000</xdr:colOff>
      <xdr:row>39</xdr:row>
      <xdr:rowOff>132515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13870"/>
          <a:ext cx="838200" cy="20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146611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47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132515</xdr:rowOff>
    </xdr:from>
    <xdr:to>
      <xdr:col>81</xdr:col>
      <xdr:colOff>50800</xdr:colOff>
      <xdr:row>39</xdr:row>
      <xdr:rowOff>150477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819065"/>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143455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148953</xdr:rowOff>
    </xdr:from>
    <xdr:to>
      <xdr:col>76</xdr:col>
      <xdr:colOff>114300</xdr:colOff>
      <xdr:row>39</xdr:row>
      <xdr:rowOff>150477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83550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8254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63282</xdr:rowOff>
    </xdr:from>
    <xdr:to>
      <xdr:col>71</xdr:col>
      <xdr:colOff>177800</xdr:colOff>
      <xdr:row>39</xdr:row>
      <xdr:rowOff>148953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749832"/>
          <a:ext cx="889000" cy="8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134528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150857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47970</xdr:rowOff>
    </xdr:from>
    <xdr:to>
      <xdr:col>85</xdr:col>
      <xdr:colOff>177800</xdr:colOff>
      <xdr:row>38</xdr:row>
      <xdr:rowOff>149570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6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26397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4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81715</xdr:rowOff>
    </xdr:from>
    <xdr:to>
      <xdr:col>81</xdr:col>
      <xdr:colOff>101600</xdr:colOff>
      <xdr:row>40</xdr:row>
      <xdr:rowOff>11865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76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40</xdr:row>
      <xdr:rowOff>2992</xdr:rowOff>
    </xdr:from>
    <xdr:ext cx="469744"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46428" y="686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99677</xdr:rowOff>
    </xdr:from>
    <xdr:to>
      <xdr:col>76</xdr:col>
      <xdr:colOff>165100</xdr:colOff>
      <xdr:row>40</xdr:row>
      <xdr:rowOff>29827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78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40</xdr:row>
      <xdr:rowOff>20954</xdr:rowOff>
    </xdr:from>
    <xdr:ext cx="469744"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57428" y="687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98153</xdr:rowOff>
    </xdr:from>
    <xdr:to>
      <xdr:col>72</xdr:col>
      <xdr:colOff>38100</xdr:colOff>
      <xdr:row>40</xdr:row>
      <xdr:rowOff>28303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78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40</xdr:row>
      <xdr:rowOff>19430</xdr:rowOff>
    </xdr:from>
    <xdr:ext cx="469744"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68428" y="687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12482</xdr:rowOff>
    </xdr:from>
    <xdr:to>
      <xdr:col>67</xdr:col>
      <xdr:colOff>101600</xdr:colOff>
      <xdr:row>39</xdr:row>
      <xdr:rowOff>114082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9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105209</xdr:rowOff>
    </xdr:from>
    <xdr:ext cx="469744"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79428" y="67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47460</xdr:rowOff>
    </xdr:from>
    <xdr:to>
      <xdr:col>85</xdr:col>
      <xdr:colOff>127000</xdr:colOff>
      <xdr:row>55</xdr:row>
      <xdr:rowOff>168846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477210"/>
          <a:ext cx="838200" cy="12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124190</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21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168846</xdr:rowOff>
    </xdr:from>
    <xdr:to>
      <xdr:col>81</xdr:col>
      <xdr:colOff>50800</xdr:colOff>
      <xdr:row>56</xdr:row>
      <xdr:rowOff>44786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598596"/>
          <a:ext cx="889000" cy="4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80863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16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106667</xdr:rowOff>
    </xdr:from>
    <xdr:to>
      <xdr:col>76</xdr:col>
      <xdr:colOff>114300</xdr:colOff>
      <xdr:row>56</xdr:row>
      <xdr:rowOff>44786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536417"/>
          <a:ext cx="889000" cy="10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116295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106667</xdr:rowOff>
    </xdr:from>
    <xdr:to>
      <xdr:col>71</xdr:col>
      <xdr:colOff>177800</xdr:colOff>
      <xdr:row>56</xdr:row>
      <xdr:rowOff>73658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536417"/>
          <a:ext cx="889000" cy="13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72267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158404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24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168110</xdr:rowOff>
    </xdr:from>
    <xdr:to>
      <xdr:col>85</xdr:col>
      <xdr:colOff>177800</xdr:colOff>
      <xdr:row>55</xdr:row>
      <xdr:rowOff>98260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42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146537</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40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118046</xdr:rowOff>
    </xdr:from>
    <xdr:to>
      <xdr:col>81</xdr:col>
      <xdr:colOff>101600</xdr:colOff>
      <xdr:row>56</xdr:row>
      <xdr:rowOff>48196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54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39323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64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165436</xdr:rowOff>
    </xdr:from>
    <xdr:to>
      <xdr:col>76</xdr:col>
      <xdr:colOff>165100</xdr:colOff>
      <xdr:row>56</xdr:row>
      <xdr:rowOff>95586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5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86713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68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55867</xdr:rowOff>
    </xdr:from>
    <xdr:to>
      <xdr:col>72</xdr:col>
      <xdr:colOff>38100</xdr:colOff>
      <xdr:row>55</xdr:row>
      <xdr:rowOff>157467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48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148594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57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22858</xdr:rowOff>
    </xdr:from>
    <xdr:to>
      <xdr:col>67</xdr:col>
      <xdr:colOff>101600</xdr:colOff>
      <xdr:row>56</xdr:row>
      <xdr:rowOff>124458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62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115585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71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103700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0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52951</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25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44145</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8695"/>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21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28448</xdr:rowOff>
    </xdr:from>
    <xdr:to>
      <xdr:col>71</xdr:col>
      <xdr:colOff>177800</xdr:colOff>
      <xdr:row>79</xdr:row>
      <xdr:rowOff>44145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72998"/>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0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164795</xdr:rowOff>
    </xdr:from>
    <xdr:to>
      <xdr:col>72</xdr:col>
      <xdr:colOff>38100</xdr:colOff>
      <xdr:row>79</xdr:row>
      <xdr:rowOff>94945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86072</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30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149098</xdr:rowOff>
    </xdr:from>
    <xdr:to>
      <xdr:col>67</xdr:col>
      <xdr:colOff>101600</xdr:colOff>
      <xdr:row>79</xdr:row>
      <xdr:rowOff>79248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2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70375</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614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140157</xdr:rowOff>
    </xdr:from>
    <xdr:to>
      <xdr:col>85</xdr:col>
      <xdr:colOff>127000</xdr:colOff>
      <xdr:row>95</xdr:row>
      <xdr:rowOff>3511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256457"/>
          <a:ext cx="838200" cy="3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138622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254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165846</xdr:rowOff>
    </xdr:from>
    <xdr:to>
      <xdr:col>81</xdr:col>
      <xdr:colOff>50800</xdr:colOff>
      <xdr:row>95</xdr:row>
      <xdr:rowOff>3511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282146"/>
          <a:ext cx="889000" cy="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78528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6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165846</xdr:rowOff>
    </xdr:from>
    <xdr:to>
      <xdr:col>76</xdr:col>
      <xdr:colOff>114300</xdr:colOff>
      <xdr:row>95</xdr:row>
      <xdr:rowOff>61948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282146"/>
          <a:ext cx="889000" cy="6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82900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7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61948</xdr:rowOff>
    </xdr:from>
    <xdr:to>
      <xdr:col>71</xdr:col>
      <xdr:colOff>177800</xdr:colOff>
      <xdr:row>95</xdr:row>
      <xdr:rowOff>75778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349698"/>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128960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0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109529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89357</xdr:rowOff>
    </xdr:from>
    <xdr:to>
      <xdr:col>85</xdr:col>
      <xdr:colOff>177800</xdr:colOff>
      <xdr:row>95</xdr:row>
      <xdr:rowOff>19507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20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112234</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05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124161</xdr:rowOff>
    </xdr:from>
    <xdr:to>
      <xdr:col>81</xdr:col>
      <xdr:colOff>101600</xdr:colOff>
      <xdr:row>95</xdr:row>
      <xdr:rowOff>54311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2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70838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01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115046</xdr:rowOff>
    </xdr:from>
    <xdr:to>
      <xdr:col>76</xdr:col>
      <xdr:colOff>165100</xdr:colOff>
      <xdr:row>95</xdr:row>
      <xdr:rowOff>45196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23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61723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00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11148</xdr:rowOff>
    </xdr:from>
    <xdr:to>
      <xdr:col>72</xdr:col>
      <xdr:colOff>38100</xdr:colOff>
      <xdr:row>95</xdr:row>
      <xdr:rowOff>112748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29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103875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39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24978</xdr:rowOff>
    </xdr:from>
    <xdr:to>
      <xdr:col>67</xdr:col>
      <xdr:colOff>101600</xdr:colOff>
      <xdr:row>95</xdr:row>
      <xdr:rowOff>126578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117705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40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目的別歳出決算額の住民一人当たりのコストでは、民生費が最も大きく</a:t>
          </a:r>
          <a:r>
            <a:rPr kumimoji="1" lang="en-US" altLang="ja-JP" sz="1300">
              <a:latin typeface="ＭＳ Ｐゴシック" panose="020B0600070205080204" pitchFamily="50" charset="-128"/>
              <a:ea typeface="ＭＳ Ｐゴシック" panose="020B0600070205080204" pitchFamily="50" charset="-128"/>
            </a:rPr>
            <a:t>219,632</a:t>
          </a:r>
          <a:r>
            <a:rPr kumimoji="1" lang="ja-JP" altLang="en-US" sz="1300">
              <a:latin typeface="ＭＳ Ｐゴシック" panose="020B0600070205080204" pitchFamily="50" charset="-128"/>
              <a:ea typeface="ＭＳ Ｐゴシック" panose="020B0600070205080204" pitchFamily="50" charset="-128"/>
            </a:rPr>
            <a:t>円となっている。令和５年度においては、低所得者に対する物価高騰対応等の給付金給付事業費の増や障害児通所支援事業などの障害福祉事業費の増などにより、引き続き増加傾向にある。また、本市では重点施策として子どもを核としたまちづくりを推進していることもあり、民生費は類似団体平均を上回る結果となっている。衛生費については、増加傾向にあったものの、新型コロナウイルスワクチン接種事業費や新型コロナウイルス感染症対策事業費の減などにより減少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ja-JP" altLang="en-US" sz="1400">
              <a:solidFill>
                <a:schemeClr val="tx1"/>
              </a:solidFill>
              <a:latin typeface="ＭＳ ゴシック" pitchFamily="49" charset="-128"/>
              <a:ea typeface="ＭＳ ゴシック" pitchFamily="49" charset="-128"/>
            </a:rPr>
            <a:t>５年度</a:t>
          </a:r>
          <a:r>
            <a:rPr kumimoji="1" lang="ja-JP" altLang="en-US" sz="1400">
              <a:latin typeface="ＭＳ ゴシック" pitchFamily="49" charset="-128"/>
              <a:ea typeface="ＭＳ ゴシック" pitchFamily="49" charset="-128"/>
            </a:rPr>
            <a:t>の</a:t>
          </a:r>
          <a:r>
            <a:rPr kumimoji="1" lang="ja-JP" altLang="en-US" sz="1400">
              <a:solidFill>
                <a:schemeClr val="tx1"/>
              </a:solidFill>
              <a:latin typeface="ＭＳ ゴシック" pitchFamily="49" charset="-128"/>
              <a:ea typeface="ＭＳ ゴシック" pitchFamily="49" charset="-128"/>
            </a:rPr>
            <a:t>実質</a:t>
          </a:r>
          <a:r>
            <a:rPr kumimoji="1" lang="ja-JP" altLang="en-US" sz="1400">
              <a:latin typeface="ＭＳ ゴシック" pitchFamily="49" charset="-128"/>
              <a:ea typeface="ＭＳ ゴシック" pitchFamily="49" charset="-128"/>
            </a:rPr>
            <a:t>単年度収支は約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千万円の黒字となった。</a:t>
          </a:r>
          <a:r>
            <a:rPr kumimoji="1" lang="ja-JP" altLang="en-US" sz="1400">
              <a:solidFill>
                <a:schemeClr val="tx1"/>
              </a:solidFill>
              <a:latin typeface="ＭＳ ゴシック" pitchFamily="49" charset="-128"/>
              <a:ea typeface="ＭＳ ゴシック" pitchFamily="49" charset="-128"/>
            </a:rPr>
            <a:t>これは、障害福祉事業費や幼保給付費の増などといった歳出の増加要素があった一方で、市税や地方交付税などの増によって歳入が増加したことによるものである。</a:t>
          </a:r>
        </a:p>
        <a:p>
          <a:r>
            <a:rPr kumimoji="1" lang="ja-JP" altLang="en-US" sz="1400">
              <a:latin typeface="ＭＳ ゴシック" pitchFamily="49" charset="-128"/>
              <a:ea typeface="ＭＳ ゴシック" pitchFamily="49" charset="-128"/>
            </a:rPr>
            <a:t>　今後も、事務事業の見直しや公共施設の適正配置などの取り組みを通じて、財政基盤の強化に努める。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令和５年度においては、土地区画整理事業清算金特別会計</a:t>
          </a:r>
          <a:r>
            <a:rPr kumimoji="1" lang="ja-JP" altLang="en-US" sz="1400">
              <a:solidFill>
                <a:schemeClr val="tx1"/>
              </a:solidFill>
              <a:latin typeface="ＭＳ ゴシック" pitchFamily="49" charset="-128"/>
              <a:ea typeface="ＭＳ ゴシック" pitchFamily="49" charset="-128"/>
            </a:rPr>
            <a:t>が前年度繰上充用金により収支不足が発生している以外は、赤字となった会計はなく</a:t>
          </a:r>
          <a:r>
            <a:rPr kumimoji="1" lang="ja-JP" altLang="en-US" sz="1400">
              <a:latin typeface="ＭＳ ゴシック" pitchFamily="49" charset="-128"/>
              <a:ea typeface="ＭＳ ゴシック" pitchFamily="49" charset="-128"/>
            </a:rPr>
            <a:t>、全会計を対象とした実質収支の合計は黒字であるため、標準財政規模に対する連結実質赤字額の比率である連結実質赤字比率は、値なしとなった。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130227111</v>
      </c>
      <c r="BO4" s="371"/>
      <c r="BP4" s="371"/>
      <c r="BQ4" s="371"/>
      <c r="BR4" s="371"/>
      <c r="BS4" s="371"/>
      <c r="BT4" s="371"/>
      <c r="BU4" s="372"/>
      <c r="BV4" s="370">
        <v>127828220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1.6</v>
      </c>
      <c r="CU4" s="377"/>
      <c r="CV4" s="377"/>
      <c r="CW4" s="377"/>
      <c r="CX4" s="377"/>
      <c r="CY4" s="377"/>
      <c r="CZ4" s="377"/>
      <c r="DA4" s="378"/>
      <c r="DB4" s="376">
        <v>1.6</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128884506</v>
      </c>
      <c r="BO5" s="408"/>
      <c r="BP5" s="408"/>
      <c r="BQ5" s="408"/>
      <c r="BR5" s="408"/>
      <c r="BS5" s="408"/>
      <c r="BT5" s="408"/>
      <c r="BU5" s="409"/>
      <c r="BV5" s="407">
        <v>126526263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92.5</v>
      </c>
      <c r="CU5" s="405"/>
      <c r="CV5" s="405"/>
      <c r="CW5" s="405"/>
      <c r="CX5" s="405"/>
      <c r="CY5" s="405"/>
      <c r="CZ5" s="405"/>
      <c r="DA5" s="406"/>
      <c r="DB5" s="404">
        <v>94.1</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1342605</v>
      </c>
      <c r="BO6" s="408"/>
      <c r="BP6" s="408"/>
      <c r="BQ6" s="408"/>
      <c r="BR6" s="408"/>
      <c r="BS6" s="408"/>
      <c r="BT6" s="408"/>
      <c r="BU6" s="409"/>
      <c r="BV6" s="407">
        <v>1301957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94.8</v>
      </c>
      <c r="CU6" s="445"/>
      <c r="CV6" s="445"/>
      <c r="CW6" s="445"/>
      <c r="CX6" s="445"/>
      <c r="CY6" s="445"/>
      <c r="CZ6" s="445"/>
      <c r="DA6" s="446"/>
      <c r="DB6" s="444">
        <v>98.3</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277804</v>
      </c>
      <c r="BO7" s="408"/>
      <c r="BP7" s="408"/>
      <c r="BQ7" s="408"/>
      <c r="BR7" s="408"/>
      <c r="BS7" s="408"/>
      <c r="BT7" s="408"/>
      <c r="BU7" s="409"/>
      <c r="BV7" s="407">
        <v>260066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67912872</v>
      </c>
      <c r="CU7" s="408"/>
      <c r="CV7" s="408"/>
      <c r="CW7" s="408"/>
      <c r="CX7" s="408"/>
      <c r="CY7" s="408"/>
      <c r="CZ7" s="408"/>
      <c r="DA7" s="409"/>
      <c r="DB7" s="407">
        <v>66050299</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1064801</v>
      </c>
      <c r="BO8" s="408"/>
      <c r="BP8" s="408"/>
      <c r="BQ8" s="408"/>
      <c r="BR8" s="408"/>
      <c r="BS8" s="408"/>
      <c r="BT8" s="408"/>
      <c r="BU8" s="409"/>
      <c r="BV8" s="407">
        <v>1041891</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0.72</v>
      </c>
      <c r="CU8" s="448"/>
      <c r="CV8" s="448"/>
      <c r="CW8" s="448"/>
      <c r="CX8" s="448"/>
      <c r="CY8" s="448"/>
      <c r="CZ8" s="448"/>
      <c r="DA8" s="449"/>
      <c r="DB8" s="447">
        <v>0.74</v>
      </c>
      <c r="DC8" s="448"/>
      <c r="DD8" s="448"/>
      <c r="DE8" s="448"/>
      <c r="DF8" s="448"/>
      <c r="DG8" s="448"/>
      <c r="DH8" s="448"/>
      <c r="DI8" s="449"/>
    </row>
    <row r="9" spans="1:119" ht="18.75" customHeight="1" thickBot="1" x14ac:dyDescent="0.2">
      <c r="A9" s="181"/>
      <c r="B9" s="401" t="s">
        <v>107</v>
      </c>
      <c r="C9" s="402"/>
      <c r="D9" s="402"/>
      <c r="E9" s="402"/>
      <c r="F9" s="402"/>
      <c r="G9" s="402"/>
      <c r="H9" s="402"/>
      <c r="I9" s="402"/>
      <c r="J9" s="402"/>
      <c r="K9" s="450"/>
      <c r="L9" s="451" t="s">
        <v>108</v>
      </c>
      <c r="M9" s="452"/>
      <c r="N9" s="452"/>
      <c r="O9" s="452"/>
      <c r="P9" s="452"/>
      <c r="Q9" s="453"/>
      <c r="R9" s="454">
        <v>303601</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22910</v>
      </c>
      <c r="BO9" s="408"/>
      <c r="BP9" s="408"/>
      <c r="BQ9" s="408"/>
      <c r="BR9" s="408"/>
      <c r="BS9" s="408"/>
      <c r="BT9" s="408"/>
      <c r="BU9" s="409"/>
      <c r="BV9" s="407">
        <v>-551437</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14.6</v>
      </c>
      <c r="CU9" s="405"/>
      <c r="CV9" s="405"/>
      <c r="CW9" s="405"/>
      <c r="CX9" s="405"/>
      <c r="CY9" s="405"/>
      <c r="CZ9" s="405"/>
      <c r="DA9" s="406"/>
      <c r="DB9" s="404">
        <v>14.7</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113</v>
      </c>
      <c r="M10" s="437"/>
      <c r="N10" s="437"/>
      <c r="O10" s="437"/>
      <c r="P10" s="437"/>
      <c r="Q10" s="438"/>
      <c r="R10" s="458">
        <v>293409</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359413</v>
      </c>
      <c r="BO10" s="408"/>
      <c r="BP10" s="408"/>
      <c r="BQ10" s="408"/>
      <c r="BR10" s="408"/>
      <c r="BS10" s="408"/>
      <c r="BT10" s="408"/>
      <c r="BU10" s="409"/>
      <c r="BV10" s="407">
        <v>637626</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306760</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350000</v>
      </c>
      <c r="BO12" s="408"/>
      <c r="BP12" s="408"/>
      <c r="BQ12" s="408"/>
      <c r="BR12" s="408"/>
      <c r="BS12" s="408"/>
      <c r="BT12" s="408"/>
      <c r="BU12" s="409"/>
      <c r="BV12" s="407">
        <v>800000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302913</v>
      </c>
      <c r="S13" s="492"/>
      <c r="T13" s="492"/>
      <c r="U13" s="492"/>
      <c r="V13" s="493"/>
      <c r="W13" s="423" t="s">
        <v>131</v>
      </c>
      <c r="X13" s="424"/>
      <c r="Y13" s="424"/>
      <c r="Z13" s="424"/>
      <c r="AA13" s="424"/>
      <c r="AB13" s="414"/>
      <c r="AC13" s="458">
        <v>1185</v>
      </c>
      <c r="AD13" s="459"/>
      <c r="AE13" s="459"/>
      <c r="AF13" s="459"/>
      <c r="AG13" s="501"/>
      <c r="AH13" s="458">
        <v>1374</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32323</v>
      </c>
      <c r="BO13" s="408"/>
      <c r="BP13" s="408"/>
      <c r="BQ13" s="408"/>
      <c r="BR13" s="408"/>
      <c r="BS13" s="408"/>
      <c r="BT13" s="408"/>
      <c r="BU13" s="409"/>
      <c r="BV13" s="407">
        <v>-713811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4.3</v>
      </c>
      <c r="CU13" s="405"/>
      <c r="CV13" s="405"/>
      <c r="CW13" s="405"/>
      <c r="CX13" s="405"/>
      <c r="CY13" s="405"/>
      <c r="CZ13" s="405"/>
      <c r="DA13" s="406"/>
      <c r="DB13" s="404">
        <v>4</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305404</v>
      </c>
      <c r="S14" s="492"/>
      <c r="T14" s="492"/>
      <c r="U14" s="492"/>
      <c r="V14" s="493"/>
      <c r="W14" s="397"/>
      <c r="X14" s="398"/>
      <c r="Y14" s="398"/>
      <c r="Z14" s="398"/>
      <c r="AA14" s="398"/>
      <c r="AB14" s="387"/>
      <c r="AC14" s="494">
        <v>1</v>
      </c>
      <c r="AD14" s="495"/>
      <c r="AE14" s="495"/>
      <c r="AF14" s="495"/>
      <c r="AG14" s="496"/>
      <c r="AH14" s="494">
        <v>1.1000000000000001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21.5</v>
      </c>
      <c r="CU14" s="506"/>
      <c r="CV14" s="506"/>
      <c r="CW14" s="506"/>
      <c r="CX14" s="506"/>
      <c r="CY14" s="506"/>
      <c r="CZ14" s="506"/>
      <c r="DA14" s="507"/>
      <c r="DB14" s="505">
        <v>21</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301842</v>
      </c>
      <c r="S15" s="492"/>
      <c r="T15" s="492"/>
      <c r="U15" s="492"/>
      <c r="V15" s="493"/>
      <c r="W15" s="423" t="s">
        <v>137</v>
      </c>
      <c r="X15" s="424"/>
      <c r="Y15" s="424"/>
      <c r="Z15" s="424"/>
      <c r="AA15" s="424"/>
      <c r="AB15" s="414"/>
      <c r="AC15" s="458">
        <v>31506</v>
      </c>
      <c r="AD15" s="459"/>
      <c r="AE15" s="459"/>
      <c r="AF15" s="459"/>
      <c r="AG15" s="501"/>
      <c r="AH15" s="458">
        <v>32756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39552177</v>
      </c>
      <c r="BO15" s="371"/>
      <c r="BP15" s="371"/>
      <c r="BQ15" s="371"/>
      <c r="BR15" s="371"/>
      <c r="BS15" s="371"/>
      <c r="BT15" s="371"/>
      <c r="BU15" s="372"/>
      <c r="BV15" s="370">
        <v>38188405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25.9</v>
      </c>
      <c r="AD16" s="495"/>
      <c r="AE16" s="495"/>
      <c r="AF16" s="495"/>
      <c r="AG16" s="496"/>
      <c r="AH16" s="494">
        <v>26.9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55469770</v>
      </c>
      <c r="BO16" s="408"/>
      <c r="BP16" s="408"/>
      <c r="BQ16" s="408"/>
      <c r="BR16" s="408"/>
      <c r="BS16" s="408"/>
      <c r="BT16" s="408"/>
      <c r="BU16" s="409"/>
      <c r="BV16" s="407">
        <v>52819306</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141</v>
      </c>
      <c r="S17" s="514"/>
      <c r="T17" s="514"/>
      <c r="U17" s="514"/>
      <c r="V17" s="515"/>
      <c r="W17" s="423" t="s">
        <v>144</v>
      </c>
      <c r="X17" s="424"/>
      <c r="Y17" s="424"/>
      <c r="Z17" s="424"/>
      <c r="AA17" s="424"/>
      <c r="AB17" s="414"/>
      <c r="AC17" s="458">
        <v>88836</v>
      </c>
      <c r="AD17" s="459"/>
      <c r="AE17" s="459"/>
      <c r="AF17" s="459"/>
      <c r="AG17" s="501"/>
      <c r="AH17" s="458">
        <v>87453</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50241275</v>
      </c>
      <c r="BO17" s="408"/>
      <c r="BP17" s="408"/>
      <c r="BQ17" s="408"/>
      <c r="BR17" s="408"/>
      <c r="BS17" s="408"/>
      <c r="BT17" s="408"/>
      <c r="BU17" s="409"/>
      <c r="BV17" s="407">
        <v>48491149</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146</v>
      </c>
      <c r="C18" s="450"/>
      <c r="D18" s="450"/>
      <c r="E18" s="530"/>
      <c r="F18" s="530"/>
      <c r="G18" s="530"/>
      <c r="H18" s="530"/>
      <c r="I18" s="530"/>
      <c r="J18" s="530"/>
      <c r="K18" s="530"/>
      <c r="L18" s="531">
        <v>49.41</v>
      </c>
      <c r="M18" s="531"/>
      <c r="N18" s="531"/>
      <c r="O18" s="531"/>
      <c r="P18" s="531"/>
      <c r="Q18" s="531"/>
      <c r="R18" s="532"/>
      <c r="S18" s="532"/>
      <c r="T18" s="532"/>
      <c r="U18" s="532"/>
      <c r="V18" s="533"/>
      <c r="W18" s="425"/>
      <c r="X18" s="426"/>
      <c r="Y18" s="426"/>
      <c r="Z18" s="426"/>
      <c r="AA18" s="426"/>
      <c r="AB18" s="417"/>
      <c r="AC18" s="534">
        <v>73.099999999999994</v>
      </c>
      <c r="AD18" s="535"/>
      <c r="AE18" s="535"/>
      <c r="AF18" s="535"/>
      <c r="AG18" s="536"/>
      <c r="AH18" s="534">
        <v>71.900000000000006</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65173317</v>
      </c>
      <c r="BO18" s="408"/>
      <c r="BP18" s="408"/>
      <c r="BQ18" s="408"/>
      <c r="BR18" s="408"/>
      <c r="BS18" s="408"/>
      <c r="BT18" s="408"/>
      <c r="BU18" s="409"/>
      <c r="BV18" s="407">
        <v>64520610</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148</v>
      </c>
      <c r="C19" s="450"/>
      <c r="D19" s="450"/>
      <c r="E19" s="530"/>
      <c r="F19" s="530"/>
      <c r="G19" s="530"/>
      <c r="H19" s="530"/>
      <c r="I19" s="530"/>
      <c r="J19" s="530"/>
      <c r="K19" s="530"/>
      <c r="L19" s="538">
        <v>6145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81684890</v>
      </c>
      <c r="BO19" s="408"/>
      <c r="BP19" s="408"/>
      <c r="BQ19" s="408"/>
      <c r="BR19" s="408"/>
      <c r="BS19" s="408"/>
      <c r="BT19" s="408"/>
      <c r="BU19" s="409"/>
      <c r="BV19" s="407">
        <v>77958494</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150</v>
      </c>
      <c r="C20" s="450"/>
      <c r="D20" s="450"/>
      <c r="E20" s="530"/>
      <c r="F20" s="530"/>
      <c r="G20" s="530"/>
      <c r="H20" s="530"/>
      <c r="I20" s="530"/>
      <c r="J20" s="530"/>
      <c r="K20" s="530"/>
      <c r="L20" s="538">
        <v>133647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111543590</v>
      </c>
      <c r="BO22" s="371"/>
      <c r="BP22" s="371"/>
      <c r="BQ22" s="371"/>
      <c r="BR22" s="371"/>
      <c r="BS22" s="371"/>
      <c r="BT22" s="371"/>
      <c r="BU22" s="372"/>
      <c r="BV22" s="370">
        <v>114484257</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86880089</v>
      </c>
      <c r="BO23" s="408"/>
      <c r="BP23" s="408"/>
      <c r="BQ23" s="408"/>
      <c r="BR23" s="408"/>
      <c r="BS23" s="408"/>
      <c r="BT23" s="408"/>
      <c r="BU23" s="409"/>
      <c r="BV23" s="407">
        <v>91424900</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160</v>
      </c>
      <c r="F24" s="437"/>
      <c r="G24" s="437"/>
      <c r="H24" s="437"/>
      <c r="I24" s="437"/>
      <c r="J24" s="437"/>
      <c r="K24" s="438"/>
      <c r="L24" s="458">
        <v>1</v>
      </c>
      <c r="M24" s="459"/>
      <c r="N24" s="459"/>
      <c r="O24" s="459"/>
      <c r="P24" s="501"/>
      <c r="Q24" s="458">
        <v>10840</v>
      </c>
      <c r="R24" s="459"/>
      <c r="S24" s="459"/>
      <c r="T24" s="459"/>
      <c r="U24" s="459"/>
      <c r="V24" s="501"/>
      <c r="W24" s="553"/>
      <c r="X24" s="554"/>
      <c r="Y24" s="555"/>
      <c r="Z24" s="457" t="s">
        <v>161</v>
      </c>
      <c r="AA24" s="437"/>
      <c r="AB24" s="437"/>
      <c r="AC24" s="437"/>
      <c r="AD24" s="437"/>
      <c r="AE24" s="437"/>
      <c r="AF24" s="437"/>
      <c r="AG24" s="438"/>
      <c r="AH24" s="458">
        <v>1668</v>
      </c>
      <c r="AI24" s="459"/>
      <c r="AJ24" s="459"/>
      <c r="AK24" s="459"/>
      <c r="AL24" s="501"/>
      <c r="AM24" s="458">
        <v>5442684</v>
      </c>
      <c r="AN24" s="459"/>
      <c r="AO24" s="459"/>
      <c r="AP24" s="459"/>
      <c r="AQ24" s="459"/>
      <c r="AR24" s="501"/>
      <c r="AS24" s="458">
        <v>3263</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62966465</v>
      </c>
      <c r="BO24" s="408"/>
      <c r="BP24" s="408"/>
      <c r="BQ24" s="408"/>
      <c r="BR24" s="408"/>
      <c r="BS24" s="408"/>
      <c r="BT24" s="408"/>
      <c r="BU24" s="409"/>
      <c r="BV24" s="407">
        <v>63493137</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163</v>
      </c>
      <c r="F25" s="437"/>
      <c r="G25" s="437"/>
      <c r="H25" s="437"/>
      <c r="I25" s="437"/>
      <c r="J25" s="437"/>
      <c r="K25" s="438"/>
      <c r="L25" s="458">
        <v>2</v>
      </c>
      <c r="M25" s="459"/>
      <c r="N25" s="459"/>
      <c r="O25" s="459"/>
      <c r="P25" s="501"/>
      <c r="Q25" s="458">
        <v>8950</v>
      </c>
      <c r="R25" s="459"/>
      <c r="S25" s="459"/>
      <c r="T25" s="459"/>
      <c r="U25" s="459"/>
      <c r="V25" s="501"/>
      <c r="W25" s="553"/>
      <c r="X25" s="554"/>
      <c r="Y25" s="555"/>
      <c r="Z25" s="457" t="s">
        <v>164</v>
      </c>
      <c r="AA25" s="437"/>
      <c r="AB25" s="437"/>
      <c r="AC25" s="437"/>
      <c r="AD25" s="437"/>
      <c r="AE25" s="437"/>
      <c r="AF25" s="437"/>
      <c r="AG25" s="438"/>
      <c r="AH25" s="458">
        <v>249</v>
      </c>
      <c r="AI25" s="459"/>
      <c r="AJ25" s="459"/>
      <c r="AK25" s="459"/>
      <c r="AL25" s="501"/>
      <c r="AM25" s="458">
        <v>786342</v>
      </c>
      <c r="AN25" s="459"/>
      <c r="AO25" s="459"/>
      <c r="AP25" s="459"/>
      <c r="AQ25" s="459"/>
      <c r="AR25" s="501"/>
      <c r="AS25" s="458">
        <v>3158</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25940329</v>
      </c>
      <c r="BO25" s="371"/>
      <c r="BP25" s="371"/>
      <c r="BQ25" s="371"/>
      <c r="BR25" s="371"/>
      <c r="BS25" s="371"/>
      <c r="BT25" s="371"/>
      <c r="BU25" s="372"/>
      <c r="BV25" s="370">
        <v>21175108</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166</v>
      </c>
      <c r="F26" s="437"/>
      <c r="G26" s="437"/>
      <c r="H26" s="437"/>
      <c r="I26" s="437"/>
      <c r="J26" s="437"/>
      <c r="K26" s="438"/>
      <c r="L26" s="458">
        <v>1</v>
      </c>
      <c r="M26" s="459"/>
      <c r="N26" s="459"/>
      <c r="O26" s="459"/>
      <c r="P26" s="501"/>
      <c r="Q26" s="458">
        <v>7330</v>
      </c>
      <c r="R26" s="459"/>
      <c r="S26" s="459"/>
      <c r="T26" s="459"/>
      <c r="U26" s="459"/>
      <c r="V26" s="501"/>
      <c r="W26" s="553"/>
      <c r="X26" s="554"/>
      <c r="Y26" s="555"/>
      <c r="Z26" s="457" t="s">
        <v>167</v>
      </c>
      <c r="AA26" s="559"/>
      <c r="AB26" s="559"/>
      <c r="AC26" s="559"/>
      <c r="AD26" s="559"/>
      <c r="AE26" s="559"/>
      <c r="AF26" s="559"/>
      <c r="AG26" s="560"/>
      <c r="AH26" s="458">
        <v>207</v>
      </c>
      <c r="AI26" s="459"/>
      <c r="AJ26" s="459"/>
      <c r="AK26" s="459"/>
      <c r="AL26" s="501"/>
      <c r="AM26" s="458">
        <v>717462</v>
      </c>
      <c r="AN26" s="459"/>
      <c r="AO26" s="459"/>
      <c r="AP26" s="459"/>
      <c r="AQ26" s="459"/>
      <c r="AR26" s="501"/>
      <c r="AS26" s="458">
        <v>3466</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169</v>
      </c>
      <c r="F27" s="437"/>
      <c r="G27" s="437"/>
      <c r="H27" s="437"/>
      <c r="I27" s="437"/>
      <c r="J27" s="437"/>
      <c r="K27" s="438"/>
      <c r="L27" s="458">
        <v>1</v>
      </c>
      <c r="M27" s="459"/>
      <c r="N27" s="459"/>
      <c r="O27" s="459"/>
      <c r="P27" s="501"/>
      <c r="Q27" s="458">
        <v>7320</v>
      </c>
      <c r="R27" s="459"/>
      <c r="S27" s="459"/>
      <c r="T27" s="459"/>
      <c r="U27" s="459"/>
      <c r="V27" s="501"/>
      <c r="W27" s="553"/>
      <c r="X27" s="554"/>
      <c r="Y27" s="555"/>
      <c r="Z27" s="457" t="s">
        <v>170</v>
      </c>
      <c r="AA27" s="437"/>
      <c r="AB27" s="437"/>
      <c r="AC27" s="437"/>
      <c r="AD27" s="437"/>
      <c r="AE27" s="437"/>
      <c r="AF27" s="437"/>
      <c r="AG27" s="438"/>
      <c r="AH27" s="458">
        <v>228</v>
      </c>
      <c r="AI27" s="459"/>
      <c r="AJ27" s="459"/>
      <c r="AK27" s="459"/>
      <c r="AL27" s="501"/>
      <c r="AM27" s="458">
        <v>770076</v>
      </c>
      <c r="AN27" s="459"/>
      <c r="AO27" s="459"/>
      <c r="AP27" s="459"/>
      <c r="AQ27" s="459"/>
      <c r="AR27" s="501"/>
      <c r="AS27" s="458">
        <v>3378</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172</v>
      </c>
      <c r="F28" s="437"/>
      <c r="G28" s="437"/>
      <c r="H28" s="437"/>
      <c r="I28" s="437"/>
      <c r="J28" s="437"/>
      <c r="K28" s="438"/>
      <c r="L28" s="458">
        <v>1</v>
      </c>
      <c r="M28" s="459"/>
      <c r="N28" s="459"/>
      <c r="O28" s="459"/>
      <c r="P28" s="501"/>
      <c r="Q28" s="458">
        <v>6670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9951592</v>
      </c>
      <c r="BO28" s="371"/>
      <c r="BP28" s="371"/>
      <c r="BQ28" s="371"/>
      <c r="BR28" s="371"/>
      <c r="BS28" s="371"/>
      <c r="BT28" s="371"/>
      <c r="BU28" s="372"/>
      <c r="BV28" s="370">
        <v>9942179</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175</v>
      </c>
      <c r="F29" s="437"/>
      <c r="G29" s="437"/>
      <c r="H29" s="437"/>
      <c r="I29" s="437"/>
      <c r="J29" s="437"/>
      <c r="K29" s="438"/>
      <c r="L29" s="458">
        <v>28</v>
      </c>
      <c r="M29" s="459"/>
      <c r="N29" s="459"/>
      <c r="O29" s="459"/>
      <c r="P29" s="501"/>
      <c r="Q29" s="458">
        <v>6020</v>
      </c>
      <c r="R29" s="459"/>
      <c r="S29" s="459"/>
      <c r="T29" s="459"/>
      <c r="U29" s="459"/>
      <c r="V29" s="501"/>
      <c r="W29" s="556"/>
      <c r="X29" s="557"/>
      <c r="Y29" s="558"/>
      <c r="Z29" s="457" t="s">
        <v>176</v>
      </c>
      <c r="AA29" s="437"/>
      <c r="AB29" s="437"/>
      <c r="AC29" s="437"/>
      <c r="AD29" s="437"/>
      <c r="AE29" s="437"/>
      <c r="AF29" s="437"/>
      <c r="AG29" s="438"/>
      <c r="AH29" s="458">
        <v>1896</v>
      </c>
      <c r="AI29" s="459"/>
      <c r="AJ29" s="459"/>
      <c r="AK29" s="459"/>
      <c r="AL29" s="501"/>
      <c r="AM29" s="458">
        <v>6212760</v>
      </c>
      <c r="AN29" s="459"/>
      <c r="AO29" s="459"/>
      <c r="AP29" s="459"/>
      <c r="AQ29" s="459"/>
      <c r="AR29" s="501"/>
      <c r="AS29" s="458">
        <v>3277</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1501532</v>
      </c>
      <c r="BO29" s="408"/>
      <c r="BP29" s="408"/>
      <c r="BQ29" s="408"/>
      <c r="BR29" s="408"/>
      <c r="BS29" s="408"/>
      <c r="BT29" s="408"/>
      <c r="BU29" s="409"/>
      <c r="BV29" s="407">
        <v>1501503</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100.3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4045271</v>
      </c>
      <c r="BO30" s="527"/>
      <c r="BP30" s="527"/>
      <c r="BQ30" s="527"/>
      <c r="BR30" s="527"/>
      <c r="BS30" s="527"/>
      <c r="BT30" s="527"/>
      <c r="BU30" s="528"/>
      <c r="BV30" s="526">
        <v>3875492</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185</v>
      </c>
      <c r="D33" s="431"/>
      <c r="E33" s="396" t="s">
        <v>186</v>
      </c>
      <c r="F33" s="396"/>
      <c r="G33" s="396"/>
      <c r="H33" s="396"/>
      <c r="I33" s="396"/>
      <c r="J33" s="396"/>
      <c r="K33" s="396"/>
      <c r="L33" s="396"/>
      <c r="M33" s="396"/>
      <c r="N33" s="396"/>
      <c r="O33" s="396"/>
      <c r="P33" s="396"/>
      <c r="Q33" s="396"/>
      <c r="R33" s="396"/>
      <c r="S33" s="396"/>
      <c r="T33" s="206"/>
      <c r="U33" s="431" t="s">
        <v>185</v>
      </c>
      <c r="V33" s="431"/>
      <c r="W33" s="396" t="s">
        <v>186</v>
      </c>
      <c r="X33" s="396"/>
      <c r="Y33" s="396"/>
      <c r="Z33" s="396"/>
      <c r="AA33" s="396"/>
      <c r="AB33" s="396"/>
      <c r="AC33" s="396"/>
      <c r="AD33" s="396"/>
      <c r="AE33" s="396"/>
      <c r="AF33" s="396"/>
      <c r="AG33" s="396"/>
      <c r="AH33" s="396"/>
      <c r="AI33" s="396"/>
      <c r="AJ33" s="396"/>
      <c r="AK33" s="396"/>
      <c r="AL33" s="206"/>
      <c r="AM33" s="431" t="s">
        <v>185</v>
      </c>
      <c r="AN33" s="431"/>
      <c r="AO33" s="396" t="s">
        <v>186</v>
      </c>
      <c r="AP33" s="396"/>
      <c r="AQ33" s="396"/>
      <c r="AR33" s="396"/>
      <c r="AS33" s="396"/>
      <c r="AT33" s="396"/>
      <c r="AU33" s="396"/>
      <c r="AV33" s="396"/>
      <c r="AW33" s="396"/>
      <c r="AX33" s="396"/>
      <c r="AY33" s="396"/>
      <c r="AZ33" s="396"/>
      <c r="BA33" s="396"/>
      <c r="BB33" s="396"/>
      <c r="BC33" s="396"/>
      <c r="BD33" s="207"/>
      <c r="BE33" s="396" t="s">
        <v>187</v>
      </c>
      <c r="BF33" s="396"/>
      <c r="BG33" s="396" t="s">
        <v>188</v>
      </c>
      <c r="BH33" s="396"/>
      <c r="BI33" s="396"/>
      <c r="BJ33" s="396"/>
      <c r="BK33" s="396"/>
      <c r="BL33" s="396"/>
      <c r="BM33" s="396"/>
      <c r="BN33" s="396"/>
      <c r="BO33" s="396"/>
      <c r="BP33" s="396"/>
      <c r="BQ33" s="396"/>
      <c r="BR33" s="396"/>
      <c r="BS33" s="396"/>
      <c r="BT33" s="396"/>
      <c r="BU33" s="396"/>
      <c r="BV33" s="207"/>
      <c r="BW33" s="431" t="s">
        <v>187</v>
      </c>
      <c r="BX33" s="431"/>
      <c r="BY33" s="396" t="s">
        <v>189</v>
      </c>
      <c r="BZ33" s="396"/>
      <c r="CA33" s="396"/>
      <c r="CB33" s="396"/>
      <c r="CC33" s="396"/>
      <c r="CD33" s="396"/>
      <c r="CE33" s="396"/>
      <c r="CF33" s="396"/>
      <c r="CG33" s="396"/>
      <c r="CH33" s="396"/>
      <c r="CI33" s="396"/>
      <c r="CJ33" s="396"/>
      <c r="CK33" s="396"/>
      <c r="CL33" s="396"/>
      <c r="CM33" s="396"/>
      <c r="CN33" s="206"/>
      <c r="CO33" s="431" t="s">
        <v>185</v>
      </c>
      <c r="CP33" s="431"/>
      <c r="CQ33" s="396" t="s">
        <v>190</v>
      </c>
      <c r="CR33" s="396"/>
      <c r="CS33" s="396"/>
      <c r="CT33" s="396"/>
      <c r="CU33" s="396"/>
      <c r="CV33" s="396"/>
      <c r="CW33" s="396"/>
      <c r="CX33" s="396"/>
      <c r="CY33" s="396"/>
      <c r="CZ33" s="396"/>
      <c r="DA33" s="396"/>
      <c r="DB33" s="396"/>
      <c r="DC33" s="396"/>
      <c r="DD33" s="396"/>
      <c r="DE33" s="396"/>
      <c r="DF33" s="206"/>
      <c r="DG33" s="596" t="s">
        <v>191</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8</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11</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f>IF(BG34="","",MAX(C34:D43,U34:V43,AM34:AN43)+1)</f>
        <v>13</v>
      </c>
      <c r="BF34" s="597"/>
      <c r="BG34" s="598" t="str">
        <f>IF('各会計、関係団体の財政状況及び健全化判断比率'!B33="","",'各会計、関係団体の財政状況及び健全化判断比率'!B33)</f>
        <v>地方卸売市場事業特別会計</v>
      </c>
      <c r="BH34" s="598"/>
      <c r="BI34" s="598"/>
      <c r="BJ34" s="598"/>
      <c r="BK34" s="598"/>
      <c r="BL34" s="598"/>
      <c r="BM34" s="598"/>
      <c r="BN34" s="598"/>
      <c r="BO34" s="598"/>
      <c r="BP34" s="598"/>
      <c r="BQ34" s="598"/>
      <c r="BR34" s="598"/>
      <c r="BS34" s="598"/>
      <c r="BT34" s="598"/>
      <c r="BU34" s="598"/>
      <c r="BV34" s="181"/>
      <c r="BW34" s="597">
        <f>IF(BY34="","",MAX(C34:D43,U34:V43,AM34:AN43,BE34:BF43)+1)</f>
        <v>14</v>
      </c>
      <c r="BX34" s="597"/>
      <c r="BY34" s="598" t="str">
        <f>IF('各会計、関係団体の財政状況及び健全化判断比率'!B68="","",'各会計、関係団体の財政状況及び健全化判断比率'!B68)</f>
        <v>兵庫県後期高齢者医療広域連合（一般会計）</v>
      </c>
      <c r="BZ34" s="598"/>
      <c r="CA34" s="598"/>
      <c r="CB34" s="598"/>
      <c r="CC34" s="598"/>
      <c r="CD34" s="598"/>
      <c r="CE34" s="598"/>
      <c r="CF34" s="598"/>
      <c r="CG34" s="598"/>
      <c r="CH34" s="598"/>
      <c r="CI34" s="598"/>
      <c r="CJ34" s="598"/>
      <c r="CK34" s="598"/>
      <c r="CL34" s="598"/>
      <c r="CM34" s="598"/>
      <c r="CN34" s="181"/>
      <c r="CO34" s="597">
        <f>IF(CQ34="","",MAX(C34:D43,U34:V43,AM34:AN43,BE34:BF43,BW34:BX43)+1)</f>
        <v>16</v>
      </c>
      <c r="CP34" s="597"/>
      <c r="CQ34" s="598" t="str">
        <f>IF('各会計、関係団体の財政状況及び健全化判断比率'!BS7="","",'各会計、関係団体の財政状況及び健全化判断比率'!BS7)</f>
        <v>明石市産業振興財団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葬祭事業特別会計</v>
      </c>
      <c r="F35" s="598"/>
      <c r="G35" s="598"/>
      <c r="H35" s="598"/>
      <c r="I35" s="598"/>
      <c r="J35" s="598"/>
      <c r="K35" s="598"/>
      <c r="L35" s="598"/>
      <c r="M35" s="598"/>
      <c r="N35" s="598"/>
      <c r="O35" s="598"/>
      <c r="P35" s="598"/>
      <c r="Q35" s="598"/>
      <c r="R35" s="598"/>
      <c r="S35" s="598"/>
      <c r="T35" s="181"/>
      <c r="U35" s="597">
        <f>IF(W35="","",U34+1)</f>
        <v>9</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81"/>
      <c r="AM35" s="597">
        <f t="shared" ref="AM35:AM43" si="0">IF(AO35="","",AM34+1)</f>
        <v>12</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15</v>
      </c>
      <c r="BX35" s="597"/>
      <c r="BY35" s="598" t="str">
        <f>IF('各会計、関係団体の財政状況及び健全化判断比率'!B69="","",'各会計、関係団体の財政状況及び健全化判断比率'!B69)</f>
        <v>兵庫県後期高齢者医療広域連合（特別会計）</v>
      </c>
      <c r="BZ35" s="598"/>
      <c r="CA35" s="598"/>
      <c r="CB35" s="598"/>
      <c r="CC35" s="598"/>
      <c r="CD35" s="598"/>
      <c r="CE35" s="598"/>
      <c r="CF35" s="598"/>
      <c r="CG35" s="598"/>
      <c r="CH35" s="598"/>
      <c r="CI35" s="598"/>
      <c r="CJ35" s="598"/>
      <c r="CK35" s="598"/>
      <c r="CL35" s="598"/>
      <c r="CM35" s="598"/>
      <c r="CN35" s="181"/>
      <c r="CO35" s="597">
        <f t="shared" ref="CO35:CO43" si="3">IF(CQ35="","",CO34+1)</f>
        <v>17</v>
      </c>
      <c r="CP35" s="597"/>
      <c r="CQ35" s="598" t="str">
        <f>IF('各会計、関係団体の財政状況及び健全化判断比率'!BS8="","",'各会計、関係団体の財政状況及び健全化判断比率'!BS8)</f>
        <v>明石地域振興開発</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f>IF(E36="","",C35+1)</f>
        <v>3</v>
      </c>
      <c r="D36" s="597"/>
      <c r="E36" s="598" t="str">
        <f>IF('各会計、関係団体の財政状況及び健全化判断比率'!B9="","",'各会計、関係団体の財政状況及び健全化判断比率'!B9)</f>
        <v>公共用地取得事業特別会計</v>
      </c>
      <c r="F36" s="598"/>
      <c r="G36" s="598"/>
      <c r="H36" s="598"/>
      <c r="I36" s="598"/>
      <c r="J36" s="598"/>
      <c r="K36" s="598"/>
      <c r="L36" s="598"/>
      <c r="M36" s="598"/>
      <c r="N36" s="598"/>
      <c r="O36" s="598"/>
      <c r="P36" s="598"/>
      <c r="Q36" s="598"/>
      <c r="R36" s="598"/>
      <c r="S36" s="598"/>
      <c r="T36" s="181"/>
      <c r="U36" s="597">
        <f t="shared" ref="U36:U43" si="4">IF(W36="","",U35+1)</f>
        <v>10</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t="str">
        <f t="shared" si="2"/>
        <v/>
      </c>
      <c r="BX36" s="597"/>
      <c r="BY36" s="598" t="str">
        <f>IF('各会計、関係団体の財政状況及び健全化判断比率'!B70="","",'各会計、関係団体の財政状況及び健全化判断比率'!B70)</f>
        <v/>
      </c>
      <c r="BZ36" s="598"/>
      <c r="CA36" s="598"/>
      <c r="CB36" s="598"/>
      <c r="CC36" s="598"/>
      <c r="CD36" s="598"/>
      <c r="CE36" s="598"/>
      <c r="CF36" s="598"/>
      <c r="CG36" s="598"/>
      <c r="CH36" s="598"/>
      <c r="CI36" s="598"/>
      <c r="CJ36" s="598"/>
      <c r="CK36" s="598"/>
      <c r="CL36" s="598"/>
      <c r="CM36" s="598"/>
      <c r="CN36" s="181"/>
      <c r="CO36" s="597">
        <f t="shared" si="3"/>
        <v>18</v>
      </c>
      <c r="CP36" s="597"/>
      <c r="CQ36" s="598" t="str">
        <f>IF('各会計、関係団体の財政状況及び健全化判断比率'!BS9="","",'各会計、関係団体の財政状況及び健全化判断比率'!BS9)</f>
        <v>明石市立市民病院</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v>
      </c>
      <c r="DH36" s="599"/>
      <c r="DI36" s="208"/>
    </row>
    <row r="37" spans="1:113" ht="32.25" customHeight="1" x14ac:dyDescent="0.15">
      <c r="A37" s="181"/>
      <c r="B37" s="205"/>
      <c r="C37" s="597">
        <f>IF(E37="","",C36+1)</f>
        <v>4</v>
      </c>
      <c r="D37" s="597"/>
      <c r="E37" s="598" t="str">
        <f>IF('各会計、関係団体の財政状況及び健全化判断比率'!B10="","",'各会計、関係団体の財政状況及び健全化判断比率'!B10)</f>
        <v>石ヶ谷墓園整備事業特別会計</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t="str">
        <f t="shared" si="2"/>
        <v/>
      </c>
      <c r="BX37" s="597"/>
      <c r="BY37" s="598" t="str">
        <f>IF('各会計、関係団体の財政状況及び健全化判断比率'!B71="","",'各会計、関係団体の財政状況及び健全化判断比率'!B71)</f>
        <v/>
      </c>
      <c r="BZ37" s="598"/>
      <c r="CA37" s="598"/>
      <c r="CB37" s="598"/>
      <c r="CC37" s="598"/>
      <c r="CD37" s="598"/>
      <c r="CE37" s="598"/>
      <c r="CF37" s="598"/>
      <c r="CG37" s="598"/>
      <c r="CH37" s="598"/>
      <c r="CI37" s="598"/>
      <c r="CJ37" s="598"/>
      <c r="CK37" s="598"/>
      <c r="CL37" s="598"/>
      <c r="CM37" s="598"/>
      <c r="CN37" s="181"/>
      <c r="CO37" s="597">
        <f t="shared" si="3"/>
        <v>19</v>
      </c>
      <c r="CP37" s="597"/>
      <c r="CQ37" s="598" t="str">
        <f>IF('各会計、関係団体の財政状況及び健全化判断比率'!BS10="","",'各会計、関係団体の財政状況及び健全化判断比率'!BS10)</f>
        <v>一般財団法人あかしこども財団</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f t="shared" ref="C38:C43" si="5">IF(E38="","",C37+1)</f>
        <v>5</v>
      </c>
      <c r="D38" s="597"/>
      <c r="E38" s="598" t="str">
        <f>IF('各会計、関係団体の財政状況及び健全化判断比率'!B11="","",'各会計、関係団体の財政状況及び健全化判断比率'!B11)</f>
        <v>土地区画整理事業清算金特別会計</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f t="shared" si="5"/>
        <v>6</v>
      </c>
      <c r="D39" s="597"/>
      <c r="E39" s="598" t="str">
        <f>IF('各会計、関係団体の財政状況及び健全化判断比率'!B12="","",'各会計、関係団体の財政状況及び健全化判断比率'!B12)</f>
        <v>病院事業債管理特別会計</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f t="shared" si="5"/>
        <v>7</v>
      </c>
      <c r="D40" s="597"/>
      <c r="E40" s="598" t="str">
        <f>IF('各会計、関係団体の財政状況及び健全化判断比率'!B13="","",'各会計、関係団体の財政状況及び健全化判断比率'!B13)</f>
        <v>母子父子寡婦福祉資金貸付事業特別会計</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GaZ6kv9RzNW/oN2jJkkCVLr2HFSa2ZnktK4KQFHl3njI5eOXK/f4F4LyY7om0JtoOlEa+jwuDgLpkgaVzYVlIw==" saltValue="BkT6EXNXFKCNPgZRhqjYb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51" t="s">
        <v>538</v>
      </c>
      <c r="D34" s="1151"/>
      <c r="E34" s="1152"/>
      <c r="F34" s="32" t="s">
        <v>493</v>
      </c>
      <c r="G34" s="33" t="s">
        <v>493</v>
      </c>
      <c r="H34" s="33" t="s">
        <v>493</v>
      </c>
      <c r="I34" s="33" t="s">
        <v>539</v>
      </c>
      <c r="J34" s="34" t="s">
        <v>539</v>
      </c>
      <c r="K34" s="22"/>
      <c r="L34" s="22"/>
      <c r="M34" s="22"/>
      <c r="N34" s="22"/>
      <c r="O34" s="22"/>
      <c r="P34" s="22"/>
    </row>
    <row r="35" spans="1:16" ht="39" customHeight="1" x14ac:dyDescent="0.15">
      <c r="A35" s="22"/>
      <c r="B35" s="35"/>
      <c r="C35" s="1145" t="s">
        <v>540</v>
      </c>
      <c r="D35" s="1146"/>
      <c r="E35" s="1147"/>
      <c r="F35" s="36">
        <v>6.15</v>
      </c>
      <c r="G35" s="37">
        <v>6.65</v>
      </c>
      <c r="H35" s="37">
        <v>5.72</v>
      </c>
      <c r="I35" s="37">
        <v>6.81</v>
      </c>
      <c r="J35" s="38">
        <v>9.67</v>
      </c>
      <c r="K35" s="22"/>
      <c r="L35" s="22"/>
      <c r="M35" s="22"/>
      <c r="N35" s="22"/>
      <c r="O35" s="22"/>
      <c r="P35" s="22"/>
    </row>
    <row r="36" spans="1:16" ht="39" customHeight="1" x14ac:dyDescent="0.15">
      <c r="A36" s="22"/>
      <c r="B36" s="35"/>
      <c r="C36" s="1145" t="s">
        <v>541</v>
      </c>
      <c r="D36" s="1146"/>
      <c r="E36" s="1147"/>
      <c r="F36" s="36">
        <v>4.96</v>
      </c>
      <c r="G36" s="37">
        <v>5.15</v>
      </c>
      <c r="H36" s="37">
        <v>5.29</v>
      </c>
      <c r="I36" s="37">
        <v>5.57</v>
      </c>
      <c r="J36" s="38">
        <v>6</v>
      </c>
      <c r="K36" s="22"/>
      <c r="L36" s="22"/>
      <c r="M36" s="22"/>
      <c r="N36" s="22"/>
      <c r="O36" s="22"/>
      <c r="P36" s="22"/>
    </row>
    <row r="37" spans="1:16" ht="39" customHeight="1" x14ac:dyDescent="0.15">
      <c r="A37" s="22"/>
      <c r="B37" s="35"/>
      <c r="C37" s="1145" t="s">
        <v>542</v>
      </c>
      <c r="D37" s="1146"/>
      <c r="E37" s="1147"/>
      <c r="F37" s="36">
        <v>0.62</v>
      </c>
      <c r="G37" s="37">
        <v>2.73</v>
      </c>
      <c r="H37" s="37">
        <v>1.88</v>
      </c>
      <c r="I37" s="37">
        <v>1.08</v>
      </c>
      <c r="J37" s="38">
        <v>1.08</v>
      </c>
      <c r="K37" s="22"/>
      <c r="L37" s="22"/>
      <c r="M37" s="22"/>
      <c r="N37" s="22"/>
      <c r="O37" s="22"/>
      <c r="P37" s="22"/>
    </row>
    <row r="38" spans="1:16" ht="39" customHeight="1" x14ac:dyDescent="0.15">
      <c r="A38" s="22"/>
      <c r="B38" s="35"/>
      <c r="C38" s="1145" t="s">
        <v>543</v>
      </c>
      <c r="D38" s="1146"/>
      <c r="E38" s="1147"/>
      <c r="F38" s="36">
        <v>0.51</v>
      </c>
      <c r="G38" s="37">
        <v>0.48</v>
      </c>
      <c r="H38" s="37">
        <v>0.47</v>
      </c>
      <c r="I38" s="37">
        <v>0.49</v>
      </c>
      <c r="J38" s="38">
        <v>0.48</v>
      </c>
      <c r="K38" s="22"/>
      <c r="L38" s="22"/>
      <c r="M38" s="22"/>
      <c r="N38" s="22"/>
      <c r="O38" s="22"/>
      <c r="P38" s="22"/>
    </row>
    <row r="39" spans="1:16" ht="39" customHeight="1" x14ac:dyDescent="0.15">
      <c r="A39" s="22"/>
      <c r="B39" s="35"/>
      <c r="C39" s="1145" t="s">
        <v>544</v>
      </c>
      <c r="D39" s="1146"/>
      <c r="E39" s="1147"/>
      <c r="F39" s="36">
        <v>1.18</v>
      </c>
      <c r="G39" s="37">
        <v>1.17</v>
      </c>
      <c r="H39" s="37">
        <v>0.47</v>
      </c>
      <c r="I39" s="37">
        <v>0.51</v>
      </c>
      <c r="J39" s="38">
        <v>0.17</v>
      </c>
      <c r="K39" s="22"/>
      <c r="L39" s="22"/>
      <c r="M39" s="22"/>
      <c r="N39" s="22"/>
      <c r="O39" s="22"/>
      <c r="P39" s="22"/>
    </row>
    <row r="40" spans="1:16" ht="39" customHeight="1" x14ac:dyDescent="0.15">
      <c r="A40" s="22"/>
      <c r="B40" s="35"/>
      <c r="C40" s="1145" t="s">
        <v>545</v>
      </c>
      <c r="D40" s="1146"/>
      <c r="E40" s="1147"/>
      <c r="F40" s="36">
        <v>0.01</v>
      </c>
      <c r="G40" s="37">
        <v>0.01</v>
      </c>
      <c r="H40" s="37">
        <v>0</v>
      </c>
      <c r="I40" s="37">
        <v>0.01</v>
      </c>
      <c r="J40" s="38">
        <v>0.16</v>
      </c>
      <c r="K40" s="22"/>
      <c r="L40" s="22"/>
      <c r="M40" s="22"/>
      <c r="N40" s="22"/>
      <c r="O40" s="22"/>
      <c r="P40" s="22"/>
    </row>
    <row r="41" spans="1:16" ht="39" customHeight="1" x14ac:dyDescent="0.15">
      <c r="A41" s="22"/>
      <c r="B41" s="35"/>
      <c r="C41" s="1145" t="s">
        <v>546</v>
      </c>
      <c r="D41" s="1146"/>
      <c r="E41" s="1147"/>
      <c r="F41" s="36">
        <v>0.53</v>
      </c>
      <c r="G41" s="37">
        <v>0.03</v>
      </c>
      <c r="H41" s="37">
        <v>0.02</v>
      </c>
      <c r="I41" s="37">
        <v>0.03</v>
      </c>
      <c r="J41" s="38">
        <v>0.04</v>
      </c>
      <c r="K41" s="22"/>
      <c r="L41" s="22"/>
      <c r="M41" s="22"/>
      <c r="N41" s="22"/>
      <c r="O41" s="22"/>
      <c r="P41" s="22"/>
    </row>
    <row r="42" spans="1:16" ht="39" customHeight="1" x14ac:dyDescent="0.15">
      <c r="A42" s="22"/>
      <c r="B42" s="39"/>
      <c r="C42" s="1145" t="s">
        <v>547</v>
      </c>
      <c r="D42" s="1146"/>
      <c r="E42" s="1147"/>
      <c r="F42" s="36" t="s">
        <v>493</v>
      </c>
      <c r="G42" s="37" t="s">
        <v>493</v>
      </c>
      <c r="H42" s="37" t="s">
        <v>493</v>
      </c>
      <c r="I42" s="37" t="s">
        <v>493</v>
      </c>
      <c r="J42" s="38" t="s">
        <v>493</v>
      </c>
      <c r="K42" s="22"/>
      <c r="L42" s="22"/>
      <c r="M42" s="22"/>
      <c r="N42" s="22"/>
      <c r="O42" s="22"/>
      <c r="P42" s="22"/>
    </row>
    <row r="43" spans="1:16" ht="39" customHeight="1" thickBot="1" x14ac:dyDescent="0.2">
      <c r="A43" s="22"/>
      <c r="B43" s="40"/>
      <c r="C43" s="1148" t="s">
        <v>548</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L1yVVZQj5q1NLntva/ot4NJwMgHXnOId+Ei9ZtDoY/o8K1OR+OUnTt7Pti5YRqMXsHfk/WozXNsXjZo+72LSw==" saltValue="H9+L5WVG6NPGI/JqmgfT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11515</v>
      </c>
      <c r="L45" s="60">
        <v>11508</v>
      </c>
      <c r="M45" s="60">
        <v>11668</v>
      </c>
      <c r="N45" s="60">
        <v>12228</v>
      </c>
      <c r="O45" s="61">
        <v>12146</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493</v>
      </c>
      <c r="L46" s="64" t="s">
        <v>493</v>
      </c>
      <c r="M46" s="64" t="s">
        <v>493</v>
      </c>
      <c r="N46" s="64" t="s">
        <v>493</v>
      </c>
      <c r="O46" s="65" t="s">
        <v>493</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493</v>
      </c>
      <c r="L47" s="64" t="s">
        <v>493</v>
      </c>
      <c r="M47" s="64" t="s">
        <v>493</v>
      </c>
      <c r="N47" s="64" t="s">
        <v>493</v>
      </c>
      <c r="O47" s="65" t="s">
        <v>493</v>
      </c>
      <c r="P47" s="48"/>
      <c r="Q47" s="48"/>
      <c r="R47" s="48"/>
      <c r="S47" s="48"/>
      <c r="T47" s="48"/>
      <c r="U47" s="48"/>
    </row>
    <row r="48" spans="1:21" ht="30.75" customHeight="1" x14ac:dyDescent="0.15">
      <c r="A48" s="48"/>
      <c r="B48" s="1155"/>
      <c r="C48" s="1156"/>
      <c r="D48" s="62"/>
      <c r="E48" s="1161" t="s">
        <v>13</v>
      </c>
      <c r="F48" s="1161"/>
      <c r="G48" s="1161"/>
      <c r="H48" s="1161"/>
      <c r="I48" s="1161"/>
      <c r="J48" s="1162"/>
      <c r="K48" s="63">
        <v>1972</v>
      </c>
      <c r="L48" s="64">
        <v>1892</v>
      </c>
      <c r="M48" s="64">
        <v>1850</v>
      </c>
      <c r="N48" s="64">
        <v>1753</v>
      </c>
      <c r="O48" s="65">
        <v>1673</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493</v>
      </c>
      <c r="L49" s="64" t="s">
        <v>493</v>
      </c>
      <c r="M49" s="64" t="s">
        <v>493</v>
      </c>
      <c r="N49" s="64" t="s">
        <v>493</v>
      </c>
      <c r="O49" s="65" t="s">
        <v>493</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493</v>
      </c>
      <c r="L50" s="64" t="s">
        <v>493</v>
      </c>
      <c r="M50" s="64" t="s">
        <v>493</v>
      </c>
      <c r="N50" s="64" t="s">
        <v>493</v>
      </c>
      <c r="O50" s="65" t="s">
        <v>493</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493</v>
      </c>
      <c r="L51" s="64" t="s">
        <v>493</v>
      </c>
      <c r="M51" s="64" t="s">
        <v>493</v>
      </c>
      <c r="N51" s="64" t="s">
        <v>493</v>
      </c>
      <c r="O51" s="65" t="s">
        <v>493</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11602</v>
      </c>
      <c r="L52" s="64">
        <v>11402</v>
      </c>
      <c r="M52" s="64">
        <v>11266</v>
      </c>
      <c r="N52" s="64">
        <v>11245</v>
      </c>
      <c r="O52" s="65">
        <v>11007</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1885</v>
      </c>
      <c r="L53" s="69">
        <v>1998</v>
      </c>
      <c r="M53" s="69">
        <v>2252</v>
      </c>
      <c r="N53" s="69">
        <v>2736</v>
      </c>
      <c r="O53" s="70">
        <v>2812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59IPW41+sYKfSSK9LFd6s/r9bF/zimZ46QJ+kvpvYQRK7W/NSgrYD/51OTkEBScIQL3EmzYZgXKDQN3crZZfyw==" saltValue="7EoDAwTU/VzXuQVhEqUFV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531</v>
      </c>
      <c r="J40" s="103" t="s">
        <v>532</v>
      </c>
      <c r="K40" s="103" t="s">
        <v>533</v>
      </c>
      <c r="L40" s="103" t="s">
        <v>534</v>
      </c>
      <c r="M40" s="104" t="s">
        <v>535</v>
      </c>
    </row>
    <row r="41" spans="2:13" ht="27.75" customHeight="1" x14ac:dyDescent="0.15">
      <c r="B41" s="1184" t="s">
        <v>30</v>
      </c>
      <c r="C41" s="1185"/>
      <c r="D41" s="105"/>
      <c r="E41" s="1190" t="s">
        <v>31</v>
      </c>
      <c r="F41" s="1190"/>
      <c r="G41" s="1190"/>
      <c r="H41" s="1191"/>
      <c r="I41" s="355">
        <v>120936</v>
      </c>
      <c r="J41" s="356">
        <v>122423</v>
      </c>
      <c r="K41" s="356">
        <v>120152</v>
      </c>
      <c r="L41" s="356">
        <v>116470</v>
      </c>
      <c r="M41" s="357">
        <v>113729</v>
      </c>
    </row>
    <row r="42" spans="2:13" ht="27.75" customHeight="1" x14ac:dyDescent="0.15">
      <c r="B42" s="1186"/>
      <c r="C42" s="1187"/>
      <c r="D42" s="106"/>
      <c r="E42" s="1192" t="s">
        <v>32</v>
      </c>
      <c r="F42" s="1192"/>
      <c r="G42" s="1192"/>
      <c r="H42" s="1193"/>
      <c r="I42" s="358" t="s">
        <v>493</v>
      </c>
      <c r="J42" s="359" t="s">
        <v>493</v>
      </c>
      <c r="K42" s="359" t="s">
        <v>493</v>
      </c>
      <c r="L42" s="359" t="s">
        <v>493</v>
      </c>
      <c r="M42" s="360" t="s">
        <v>493</v>
      </c>
    </row>
    <row r="43" spans="2:13" ht="27.75" customHeight="1" x14ac:dyDescent="0.15">
      <c r="B43" s="1186"/>
      <c r="C43" s="1187"/>
      <c r="D43" s="106"/>
      <c r="E43" s="1192" t="s">
        <v>33</v>
      </c>
      <c r="F43" s="1192"/>
      <c r="G43" s="1192"/>
      <c r="H43" s="1193"/>
      <c r="I43" s="358">
        <v>18551</v>
      </c>
      <c r="J43" s="359">
        <v>16920</v>
      </c>
      <c r="K43" s="359">
        <v>15377</v>
      </c>
      <c r="L43" s="359">
        <v>14165</v>
      </c>
      <c r="M43" s="360">
        <v>13090</v>
      </c>
    </row>
    <row r="44" spans="2:13" ht="27.75" customHeight="1" x14ac:dyDescent="0.15">
      <c r="B44" s="1186"/>
      <c r="C44" s="1187"/>
      <c r="D44" s="106"/>
      <c r="E44" s="1192" t="s">
        <v>34</v>
      </c>
      <c r="F44" s="1192"/>
      <c r="G44" s="1192"/>
      <c r="H44" s="1193"/>
      <c r="I44" s="358" t="s">
        <v>493</v>
      </c>
      <c r="J44" s="359" t="s">
        <v>493</v>
      </c>
      <c r="K44" s="359" t="s">
        <v>493</v>
      </c>
      <c r="L44" s="359" t="s">
        <v>493</v>
      </c>
      <c r="M44" s="360" t="s">
        <v>493</v>
      </c>
    </row>
    <row r="45" spans="2:13" ht="27.75" customHeight="1" x14ac:dyDescent="0.15">
      <c r="B45" s="1186"/>
      <c r="C45" s="1187"/>
      <c r="D45" s="106"/>
      <c r="E45" s="1192" t="s">
        <v>35</v>
      </c>
      <c r="F45" s="1192"/>
      <c r="G45" s="1192"/>
      <c r="H45" s="1193"/>
      <c r="I45" s="358">
        <v>13835</v>
      </c>
      <c r="J45" s="359">
        <v>13840</v>
      </c>
      <c r="K45" s="359">
        <v>13893</v>
      </c>
      <c r="L45" s="359">
        <v>13735</v>
      </c>
      <c r="M45" s="360">
        <v>14231</v>
      </c>
    </row>
    <row r="46" spans="2:13" ht="27.75" customHeight="1" x14ac:dyDescent="0.15">
      <c r="B46" s="1186"/>
      <c r="C46" s="1187"/>
      <c r="D46" s="107"/>
      <c r="E46" s="1192" t="s">
        <v>36</v>
      </c>
      <c r="F46" s="1192"/>
      <c r="G46" s="1192"/>
      <c r="H46" s="1193"/>
      <c r="I46" s="358">
        <v>9</v>
      </c>
      <c r="J46" s="359">
        <v>7</v>
      </c>
      <c r="K46" s="359">
        <v>7</v>
      </c>
      <c r="L46" s="359">
        <v>4</v>
      </c>
      <c r="M46" s="360">
        <v>3</v>
      </c>
    </row>
    <row r="47" spans="2:13" ht="27.75" customHeight="1" x14ac:dyDescent="0.15">
      <c r="B47" s="1186"/>
      <c r="C47" s="1187"/>
      <c r="D47" s="108"/>
      <c r="E47" s="1194" t="s">
        <v>37</v>
      </c>
      <c r="F47" s="1195"/>
      <c r="G47" s="1195"/>
      <c r="H47" s="1196"/>
      <c r="I47" s="358" t="s">
        <v>493</v>
      </c>
      <c r="J47" s="359" t="s">
        <v>493</v>
      </c>
      <c r="K47" s="359" t="s">
        <v>493</v>
      </c>
      <c r="L47" s="359" t="s">
        <v>493</v>
      </c>
      <c r="M47" s="360" t="s">
        <v>493</v>
      </c>
    </row>
    <row r="48" spans="2:13" ht="27.75" customHeight="1" x14ac:dyDescent="0.15">
      <c r="B48" s="1186"/>
      <c r="C48" s="1187"/>
      <c r="D48" s="106"/>
      <c r="E48" s="1192" t="s">
        <v>38</v>
      </c>
      <c r="F48" s="1192"/>
      <c r="G48" s="1192"/>
      <c r="H48" s="1193"/>
      <c r="I48" s="358" t="s">
        <v>493</v>
      </c>
      <c r="J48" s="359" t="s">
        <v>493</v>
      </c>
      <c r="K48" s="359" t="s">
        <v>493</v>
      </c>
      <c r="L48" s="359" t="s">
        <v>493</v>
      </c>
      <c r="M48" s="360" t="s">
        <v>493</v>
      </c>
    </row>
    <row r="49" spans="2:13" ht="27.75" customHeight="1" x14ac:dyDescent="0.15">
      <c r="B49" s="1188"/>
      <c r="C49" s="1189"/>
      <c r="D49" s="106"/>
      <c r="E49" s="1192" t="s">
        <v>39</v>
      </c>
      <c r="F49" s="1192"/>
      <c r="G49" s="1192"/>
      <c r="H49" s="1193"/>
      <c r="I49" s="358" t="s">
        <v>493</v>
      </c>
      <c r="J49" s="359" t="s">
        <v>493</v>
      </c>
      <c r="K49" s="359" t="s">
        <v>493</v>
      </c>
      <c r="L49" s="359" t="s">
        <v>493</v>
      </c>
      <c r="M49" s="360" t="s">
        <v>493</v>
      </c>
    </row>
    <row r="50" spans="2:13" ht="27.75" customHeight="1" x14ac:dyDescent="0.15">
      <c r="B50" s="1197" t="s">
        <v>40</v>
      </c>
      <c r="C50" s="1198"/>
      <c r="D50" s="109"/>
      <c r="E50" s="1192" t="s">
        <v>41</v>
      </c>
      <c r="F50" s="1192"/>
      <c r="G50" s="1192"/>
      <c r="H50" s="1193"/>
      <c r="I50" s="358">
        <v>20195</v>
      </c>
      <c r="J50" s="359">
        <v>20704</v>
      </c>
      <c r="K50" s="359">
        <v>20891</v>
      </c>
      <c r="L50" s="359">
        <v>20870</v>
      </c>
      <c r="M50" s="360">
        <v>20309</v>
      </c>
    </row>
    <row r="51" spans="2:13" ht="27.75" customHeight="1" x14ac:dyDescent="0.15">
      <c r="B51" s="1186"/>
      <c r="C51" s="1187"/>
      <c r="D51" s="106"/>
      <c r="E51" s="1192" t="s">
        <v>42</v>
      </c>
      <c r="F51" s="1192"/>
      <c r="G51" s="1192"/>
      <c r="H51" s="1193"/>
      <c r="I51" s="358">
        <v>31398</v>
      </c>
      <c r="J51" s="359">
        <v>30853</v>
      </c>
      <c r="K51" s="359">
        <v>28729</v>
      </c>
      <c r="L51" s="359">
        <v>27061</v>
      </c>
      <c r="M51" s="360">
        <v>26373</v>
      </c>
    </row>
    <row r="52" spans="2:13" ht="27.75" customHeight="1" x14ac:dyDescent="0.15">
      <c r="B52" s="1188"/>
      <c r="C52" s="1189"/>
      <c r="D52" s="106"/>
      <c r="E52" s="1192" t="s">
        <v>43</v>
      </c>
      <c r="F52" s="1192"/>
      <c r="G52" s="1192"/>
      <c r="H52" s="1193"/>
      <c r="I52" s="358">
        <v>88381</v>
      </c>
      <c r="J52" s="359">
        <v>87539</v>
      </c>
      <c r="K52" s="359">
        <v>86648</v>
      </c>
      <c r="L52" s="359">
        <v>84168</v>
      </c>
      <c r="M52" s="360">
        <v>81311</v>
      </c>
    </row>
    <row r="53" spans="2:13" ht="27.75" customHeight="1" thickBot="1" x14ac:dyDescent="0.2">
      <c r="B53" s="1199" t="s">
        <v>19</v>
      </c>
      <c r="C53" s="1200"/>
      <c r="D53" s="110"/>
      <c r="E53" s="1201" t="s">
        <v>44</v>
      </c>
      <c r="F53" s="1201"/>
      <c r="G53" s="1201"/>
      <c r="H53" s="1202"/>
      <c r="I53" s="361">
        <v>13356</v>
      </c>
      <c r="J53" s="362">
        <v>14094</v>
      </c>
      <c r="K53" s="362">
        <v>13160</v>
      </c>
      <c r="L53" s="362">
        <v>12275</v>
      </c>
      <c r="M53" s="363">
        <v>13060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w7wlNVkSTGOHG1v8ZwW3UIka/cKRjqqur6jz9yJVqtYnRVQ8Vt3v5vFSkEXCZiCINbgDEZKAdATYBOHg3x/krA==" saltValue="Cvx1/vxZZsiLiQhj27Zcz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election sqref="A1:XFD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533</v>
      </c>
      <c r="G54" s="119" t="s">
        <v>534</v>
      </c>
      <c r="H54" s="120" t="s">
        <v>535</v>
      </c>
    </row>
    <row r="55" spans="2:8" ht="52.5" customHeight="1" x14ac:dyDescent="0.15">
      <c r="B55" s="121"/>
      <c r="C55" s="1211" t="s">
        <v>46</v>
      </c>
      <c r="D55" s="1211"/>
      <c r="E55" s="1212"/>
      <c r="F55" s="122">
        <v>10105</v>
      </c>
      <c r="G55" s="122">
        <v>9942</v>
      </c>
      <c r="H55" s="123">
        <v>9952</v>
      </c>
    </row>
    <row r="56" spans="2:8" ht="52.5" customHeight="1" x14ac:dyDescent="0.15">
      <c r="B56" s="124"/>
      <c r="C56" s="1213" t="s">
        <v>47</v>
      </c>
      <c r="D56" s="1213"/>
      <c r="E56" s="1214"/>
      <c r="F56" s="125">
        <v>1501</v>
      </c>
      <c r="G56" s="125">
        <v>1502</v>
      </c>
      <c r="H56" s="126">
        <v>1502</v>
      </c>
    </row>
    <row r="57" spans="2:8" ht="53.25" customHeight="1" x14ac:dyDescent="0.15">
      <c r="B57" s="124"/>
      <c r="C57" s="1215" t="s">
        <v>48</v>
      </c>
      <c r="D57" s="1215"/>
      <c r="E57" s="1216"/>
      <c r="F57" s="127">
        <v>3629</v>
      </c>
      <c r="G57" s="127">
        <v>3875</v>
      </c>
      <c r="H57" s="128">
        <v>4045</v>
      </c>
    </row>
    <row r="58" spans="2:8" ht="45.75" customHeight="1" x14ac:dyDescent="0.15">
      <c r="B58" s="129"/>
      <c r="C58" s="1203" t="s">
        <v>561</v>
      </c>
      <c r="D58" s="1204"/>
      <c r="E58" s="1205"/>
      <c r="F58" s="130">
        <v>1612</v>
      </c>
      <c r="G58" s="130">
        <v>1612</v>
      </c>
      <c r="H58" s="131">
        <v>1612</v>
      </c>
    </row>
    <row r="59" spans="2:8" ht="45.75" customHeight="1" x14ac:dyDescent="0.15">
      <c r="B59" s="129"/>
      <c r="C59" s="1203" t="s">
        <v>562</v>
      </c>
      <c r="D59" s="1204"/>
      <c r="E59" s="1205"/>
      <c r="F59" s="130">
        <v>840</v>
      </c>
      <c r="G59" s="130">
        <v>1050</v>
      </c>
      <c r="H59" s="131">
        <v>1250</v>
      </c>
    </row>
    <row r="60" spans="2:8" ht="45.75" customHeight="1" x14ac:dyDescent="0.15">
      <c r="B60" s="129"/>
      <c r="C60" s="1203" t="s">
        <v>565</v>
      </c>
      <c r="D60" s="1204"/>
      <c r="E60" s="1205"/>
      <c r="F60" s="130">
        <v>489</v>
      </c>
      <c r="G60" s="130">
        <v>567</v>
      </c>
      <c r="H60" s="131">
        <v>520</v>
      </c>
    </row>
    <row r="61" spans="2:8" ht="45.75" customHeight="1" x14ac:dyDescent="0.15">
      <c r="B61" s="129"/>
      <c r="C61" s="1203" t="s">
        <v>563</v>
      </c>
      <c r="D61" s="1204"/>
      <c r="E61" s="1205"/>
      <c r="F61" s="130">
        <v>456</v>
      </c>
      <c r="G61" s="130">
        <v>456</v>
      </c>
      <c r="H61" s="131">
        <v>456</v>
      </c>
    </row>
    <row r="62" spans="2:8" ht="45.75" customHeight="1" thickBot="1" x14ac:dyDescent="0.2">
      <c r="B62" s="132"/>
      <c r="C62" s="1206" t="s">
        <v>564</v>
      </c>
      <c r="D62" s="1207"/>
      <c r="E62" s="1208"/>
      <c r="F62" s="133">
        <v>90</v>
      </c>
      <c r="G62" s="133">
        <v>90</v>
      </c>
      <c r="H62" s="134">
        <v>90</v>
      </c>
    </row>
    <row r="63" spans="2:8" ht="52.5" customHeight="1" thickBot="1" x14ac:dyDescent="0.2">
      <c r="B63" s="135"/>
      <c r="C63" s="1209" t="s">
        <v>49</v>
      </c>
      <c r="D63" s="1209"/>
      <c r="E63" s="1210"/>
      <c r="F63" s="136">
        <v>15235</v>
      </c>
      <c r="G63" s="136">
        <v>15319</v>
      </c>
      <c r="H63" s="137">
        <v>15498</v>
      </c>
    </row>
    <row r="64" spans="2:8" x14ac:dyDescent="0.15"/>
  </sheetData>
  <sheetProtection algorithmName="SHA-512" hashValue="eA/T7OBHz1tzD2fyzYY0qU22II3oUh9tieCo8aKc08QA8Fw184xAgf9ZWptV6WX93lcPQ14MIwHMTmjHgDit+A==" saltValue="jvuQP0gzYKZ+EWUrfw/C0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530</v>
      </c>
      <c r="G2" s="151"/>
      <c r="H2" s="152"/>
    </row>
    <row r="3" spans="1:8" x14ac:dyDescent="0.15">
      <c r="A3" s="148" t="s">
        <v>523</v>
      </c>
      <c r="B3" s="153"/>
      <c r="C3" s="154"/>
      <c r="D3" s="155">
        <v>26150</v>
      </c>
      <c r="E3" s="156"/>
      <c r="F3" s="157">
        <v>51849</v>
      </c>
      <c r="G3" s="158"/>
      <c r="H3" s="159"/>
    </row>
    <row r="4" spans="1:8" x14ac:dyDescent="0.15">
      <c r="A4" s="160"/>
      <c r="B4" s="161"/>
      <c r="C4" s="162"/>
      <c r="D4" s="163">
        <v>13386</v>
      </c>
      <c r="E4" s="164"/>
      <c r="F4" s="165">
        <v>26326</v>
      </c>
      <c r="G4" s="166"/>
      <c r="H4" s="167"/>
    </row>
    <row r="5" spans="1:8" x14ac:dyDescent="0.15">
      <c r="A5" s="148" t="s">
        <v>525</v>
      </c>
      <c r="B5" s="153"/>
      <c r="C5" s="154"/>
      <c r="D5" s="155">
        <v>34621</v>
      </c>
      <c r="E5" s="156"/>
      <c r="F5" s="157">
        <v>52191</v>
      </c>
      <c r="G5" s="158"/>
      <c r="H5" s="159"/>
    </row>
    <row r="6" spans="1:8" x14ac:dyDescent="0.15">
      <c r="A6" s="160"/>
      <c r="B6" s="161"/>
      <c r="C6" s="162"/>
      <c r="D6" s="163">
        <v>15379</v>
      </c>
      <c r="E6" s="164"/>
      <c r="F6" s="165">
        <v>26807</v>
      </c>
      <c r="G6" s="166"/>
      <c r="H6" s="167"/>
    </row>
    <row r="7" spans="1:8" x14ac:dyDescent="0.15">
      <c r="A7" s="148" t="s">
        <v>526</v>
      </c>
      <c r="B7" s="153"/>
      <c r="C7" s="154"/>
      <c r="D7" s="155">
        <v>28142</v>
      </c>
      <c r="E7" s="156"/>
      <c r="F7" s="157">
        <v>48105</v>
      </c>
      <c r="G7" s="158"/>
      <c r="H7" s="159"/>
    </row>
    <row r="8" spans="1:8" x14ac:dyDescent="0.15">
      <c r="A8" s="160"/>
      <c r="B8" s="161"/>
      <c r="C8" s="162"/>
      <c r="D8" s="163">
        <v>15506</v>
      </c>
      <c r="E8" s="164"/>
      <c r="F8" s="165">
        <v>24072</v>
      </c>
      <c r="G8" s="166"/>
      <c r="H8" s="167"/>
    </row>
    <row r="9" spans="1:8" x14ac:dyDescent="0.15">
      <c r="A9" s="148" t="s">
        <v>527</v>
      </c>
      <c r="B9" s="153"/>
      <c r="C9" s="154"/>
      <c r="D9" s="155">
        <v>28994</v>
      </c>
      <c r="E9" s="156"/>
      <c r="F9" s="157">
        <v>47446</v>
      </c>
      <c r="G9" s="158"/>
      <c r="H9" s="159"/>
    </row>
    <row r="10" spans="1:8" x14ac:dyDescent="0.15">
      <c r="A10" s="160"/>
      <c r="B10" s="161"/>
      <c r="C10" s="162"/>
      <c r="D10" s="163">
        <v>16294</v>
      </c>
      <c r="E10" s="164"/>
      <c r="F10" s="165">
        <v>24371</v>
      </c>
      <c r="G10" s="166"/>
      <c r="H10" s="167"/>
    </row>
    <row r="11" spans="1:8" x14ac:dyDescent="0.15">
      <c r="A11" s="148" t="s">
        <v>528</v>
      </c>
      <c r="B11" s="153"/>
      <c r="C11" s="154"/>
      <c r="D11" s="155">
        <v>33104</v>
      </c>
      <c r="E11" s="156"/>
      <c r="F11" s="157">
        <v>48387</v>
      </c>
      <c r="G11" s="158"/>
      <c r="H11" s="159"/>
    </row>
    <row r="12" spans="1:8" x14ac:dyDescent="0.15">
      <c r="A12" s="160"/>
      <c r="B12" s="161"/>
      <c r="C12" s="168"/>
      <c r="D12" s="163">
        <v>21682</v>
      </c>
      <c r="E12" s="164"/>
      <c r="F12" s="165">
        <v>25592</v>
      </c>
      <c r="G12" s="166"/>
      <c r="H12" s="167"/>
    </row>
    <row r="13" spans="1:8" x14ac:dyDescent="0.15">
      <c r="A13" s="148"/>
      <c r="B13" s="153"/>
      <c r="C13" s="169"/>
      <c r="D13" s="170">
        <v>30202</v>
      </c>
      <c r="E13" s="171"/>
      <c r="F13" s="172">
        <v>49596</v>
      </c>
      <c r="G13" s="173"/>
      <c r="H13" s="159"/>
    </row>
    <row r="14" spans="1:8" x14ac:dyDescent="0.15">
      <c r="A14" s="160"/>
      <c r="B14" s="161"/>
      <c r="C14" s="162"/>
      <c r="D14" s="163">
        <v>16449</v>
      </c>
      <c r="E14" s="164"/>
      <c r="F14" s="165">
        <v>25434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1.1399999999999999</v>
      </c>
      <c r="C19" s="174">
        <f>ROUND(VALUE(SUBSTITUTE(実質収支比率等に係る経年分析!G$48,"▲","-")),2)</f>
        <v>3.22</v>
      </c>
      <c r="D19" s="174">
        <f>ROUND(VALUE(SUBSTITUTE(実質収支比率等に係る経年分析!H$48,"▲","-")),2)</f>
        <v>2.36</v>
      </c>
      <c r="E19" s="174">
        <f>ROUND(VALUE(SUBSTITUTE(実質収支比率等に係る経年分析!I$48,"▲","-")),2)</f>
        <v>1.58</v>
      </c>
      <c r="F19" s="174">
        <f>ROUND(VALUE(SUBSTITUTE(実質収支比率等に係る経年分析!J$48,"▲","-")),2)</f>
        <v>1.57</v>
      </c>
    </row>
    <row r="20" spans="1:11" x14ac:dyDescent="0.15">
      <c r="A20" s="174" t="s">
        <v>53</v>
      </c>
      <c r="B20" s="174">
        <f>ROUND(VALUE(SUBSTITUTE(実質収支比率等に係る経年分析!F$47,"▲","-")),2)</f>
        <v>15.05</v>
      </c>
      <c r="C20" s="174">
        <f>ROUND(VALUE(SUBSTITUTE(実質収支比率等に係る経年分析!G$47,"▲","-")),2)</f>
        <v>14.7</v>
      </c>
      <c r="D20" s="174">
        <f>ROUND(VALUE(SUBSTITUTE(実質収支比率等に係る経年分析!H$47,"▲","-")),2)</f>
        <v>14.98</v>
      </c>
      <c r="E20" s="174">
        <f>ROUND(VALUE(SUBSTITUTE(実質収支比率等に係る経年分析!I$47,"▲","-")),2)</f>
        <v>15.05</v>
      </c>
      <c r="F20" s="174">
        <f>ROUND(VALUE(SUBSTITUTE(実質収支比率等に係る経年分析!J$47,"▲","-")),2)</f>
        <v>14.65</v>
      </c>
    </row>
    <row r="21" spans="1:11" x14ac:dyDescent="0.15">
      <c r="A21" s="174" t="s">
        <v>54</v>
      </c>
      <c r="B21" s="174">
        <f>IF(ISNUMBER(VALUE(SUBSTITUTE(実質収支比率等に係る経年分析!F$49,"▲","-"))),ROUND(VALUE(SUBSTITUTE(実質収支比率等に係る経年分析!F$49,"▲","-")),2),NA())</f>
        <v>-0.83</v>
      </c>
      <c r="C21" s="174">
        <f>IF(ISNUMBER(VALUE(SUBSTITUTE(実質収支比率等に係る経年分析!G$49,"▲","-"))),ROUND(VALUE(SUBSTITUTE(実質収支比率等に係る経年分析!G$49,"▲","-")),2),NA())</f>
        <v>2.4300000000000002</v>
      </c>
      <c r="D21" s="174">
        <f>IF(ISNUMBER(VALUE(SUBSTITUTE(実質収支比率等に係る経年分析!H$49,"▲","-"))),ROUND(VALUE(SUBSTITUTE(実質収支比率等に係る経年分析!H$49,"▲","-")),2),NA())</f>
        <v>0.64</v>
      </c>
      <c r="E21" s="174">
        <f>IF(ISNUMBER(VALUE(SUBSTITUTE(実質収支比率等に係る経年分析!I$49,"▲","-"))),ROUND(VALUE(SUBSTITUTE(実質収支比率等に係る経年分析!I$49,"▲","-")),2),NA())</f>
        <v>-1.08</v>
      </c>
      <c r="F21" s="174">
        <f>IF(ISNUMBER(VALUE(SUBSTITUTE(実質収支比率等に係る経年分析!J$49,"▲","-"))),ROUND(VALUE(SUBSTITUTE(実質収支比率等に係る経年分析!J$49,"▲","-")),2),NA())</f>
        <v>0.05</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国民健康保険事業特別会計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0.53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0.04</v>
      </c>
    </row>
    <row r="30" spans="1:11" x14ac:dyDescent="0.15">
      <c r="A30" s="175" t="str">
        <f>IF(連結実質赤字比率に係る赤字・黒字の構成分析!C$40="",NA(),連結実質赤字比率に係る赤字・黒字の構成分析!C$40)</f>
        <v>後期高齢者医療事業特別会計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0.16</v>
      </c>
    </row>
    <row r="31" spans="1:11" x14ac:dyDescent="0.15">
      <c r="A31" s="175" t="str">
        <f>IF(連結実質赤字比率に係る赤字・黒字の構成分析!C$39="",NA(),連結実質赤字比率に係る赤字・黒字の構成分析!C$39)</f>
        <v>介護保険事業特別会計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1.18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1.17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0.51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0.17</v>
      </c>
    </row>
    <row r="32" spans="1:11" x14ac:dyDescent="0.15">
      <c r="A32" s="175" t="str">
        <f>IF(連結実質赤字比率に係る赤字・黒字の構成分析!C$38="",NA(),連結実質赤字比率に係る赤字・黒字の構成分析!C$38)</f>
        <v>石ヶ谷墓園整備事業特別会計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0.48</v>
      </c>
    </row>
    <row r="33" spans="1:16" x14ac:dyDescent="0.15">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2.73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1.88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1.08</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4.96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5.15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5.29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5.57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6.15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6.65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5.72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6.81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9.67</v>
      </c>
    </row>
    <row r="36" spans="1:16" x14ac:dyDescent="0.15">
      <c r="A36" s="175" t="str">
        <f>IF(連結実質赤字比率に係る赤字・黒字の構成分析!C$34="",NA(),連結実質赤字比率に係る赤字・黒字の構成分析!C$34)</f>
        <v>土地区画整理事業清算金特別会計</v>
      </c>
      <c r="B36" s="175" t="e">
        <f>IF(ROUND(VALUE(SUBSTITUTE(連結実質赤字比率に係る赤字・黒字の構成分析!F$34,"▲", "-")), 2) &lt; 0, ABS(ROUND(VALUE(SUBSTITUTE(連結実質赤字比率に係る赤字・黒字の構成分析!F$34,"▲", "-")), 2)), NA())</f>
        <v>#VALUE!</v>
      </c>
      <c r="C36" s="175" t="e">
        <f>IF(ROUND(VALUE(SUBSTITUTE(連結実質赤字比率に係る赤字・黒字の構成分析!F$34,"▲", "-")), 2) &gt;= 0, ABS(ROUND(VALUE(SUBSTITUTE(連結実質赤字比率に係る赤字・黒字の構成分析!F$34,"▲", "-")), 2)), NA())</f>
        <v>#VALUE!</v>
      </c>
      <c r="D36" s="175" t="e">
        <f>IF(ROUND(VALUE(SUBSTITUTE(連結実質赤字比率に係る赤字・黒字の構成分析!G$34,"▲", "-")), 2) &lt; 0, ABS(ROUND(VALUE(SUBSTITUTE(連結実質赤字比率に係る赤字・黒字の構成分析!G$34,"▲", "-")), 2)), NA())</f>
        <v>#VALUE!</v>
      </c>
      <c r="E36" s="175" t="e">
        <f>IF(ROUND(VALUE(SUBSTITUTE(連結実質赤字比率に係る赤字・黒字の構成分析!G$34,"▲", "-")), 2) &gt;= 0, ABS(ROUND(VALUE(SUBSTITUTE(連結実質赤字比率に係る赤字・黒字の構成分析!G$34,"▲", "-")), 2)), NA())</f>
        <v>#VALUE!</v>
      </c>
      <c r="F36" s="175" t="e">
        <f>IF(ROUND(VALUE(SUBSTITUTE(連結実質赤字比率に係る赤字・黒字の構成分析!H$34,"▲", "-")), 2) &lt; 0, ABS(ROUND(VALUE(SUBSTITUTE(連結実質赤字比率に係る赤字・黒字の構成分析!H$34,"▲", "-")), 2)), NA())</f>
        <v>#VALUE!</v>
      </c>
      <c r="G36" s="175" t="e">
        <f>IF(ROUND(VALUE(SUBSTITUTE(連結実質赤字比率に係る赤字・黒字の構成分析!H$34,"▲", "-")), 2) &gt;= 0, ABS(ROUND(VALUE(SUBSTITUTE(連結実質赤字比率に係る赤字・黒字の構成分析!H$34,"▲", "-")), 2)), NA())</f>
        <v>#VALUE!</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0</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0</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11602</v>
      </c>
      <c r="E42" s="176"/>
      <c r="F42" s="176"/>
      <c r="G42" s="176">
        <f>'実質公債費比率（分子）の構造'!L$52</f>
        <v>11402</v>
      </c>
      <c r="H42" s="176"/>
      <c r="I42" s="176"/>
      <c r="J42" s="176">
        <f>'実質公債費比率（分子）の構造'!M$52</f>
        <v>11266</v>
      </c>
      <c r="K42" s="176"/>
      <c r="L42" s="176"/>
      <c r="M42" s="176">
        <f>'実質公債費比率（分子）の構造'!N$52</f>
        <v>11245</v>
      </c>
      <c r="N42" s="176"/>
      <c r="O42" s="176"/>
      <c r="P42" s="176">
        <f>'実質公債費比率（分子）の構造'!O$52</f>
        <v>11007</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1972</v>
      </c>
      <c r="C46" s="176"/>
      <c r="D46" s="176"/>
      <c r="E46" s="176">
        <f>'実質公債費比率（分子）の構造'!L$48</f>
        <v>1892</v>
      </c>
      <c r="F46" s="176"/>
      <c r="G46" s="176"/>
      <c r="H46" s="176">
        <f>'実質公債費比率（分子）の構造'!M$48</f>
        <v>1850</v>
      </c>
      <c r="I46" s="176"/>
      <c r="J46" s="176"/>
      <c r="K46" s="176">
        <f>'実質公債費比率（分子）の構造'!N$48</f>
        <v>1753</v>
      </c>
      <c r="L46" s="176"/>
      <c r="M46" s="176"/>
      <c r="N46" s="176">
        <f>'実質公債費比率（分子）の構造'!O$48</f>
        <v>1673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11515</v>
      </c>
      <c r="C49" s="176"/>
      <c r="D49" s="176"/>
      <c r="E49" s="176">
        <f>'実質公債費比率（分子）の構造'!L$45</f>
        <v>11508</v>
      </c>
      <c r="F49" s="176"/>
      <c r="G49" s="176"/>
      <c r="H49" s="176">
        <f>'実質公債費比率（分子）の構造'!M$45</f>
        <v>11668</v>
      </c>
      <c r="I49" s="176"/>
      <c r="J49" s="176"/>
      <c r="K49" s="176">
        <f>'実質公債費比率（分子）の構造'!N$45</f>
        <v>12228</v>
      </c>
      <c r="L49" s="176"/>
      <c r="M49" s="176"/>
      <c r="N49" s="176">
        <f>'実質公債費比率（分子）の構造'!O$45</f>
        <v>12146</v>
      </c>
      <c r="O49" s="176"/>
      <c r="P49" s="176"/>
    </row>
    <row r="50" spans="1:16" x14ac:dyDescent="0.15">
      <c r="A50" s="176" t="s">
        <v>67</v>
      </c>
      <c r="B50" s="176" t="e">
        <f>NA()</f>
        <v>#N/A</v>
      </c>
      <c r="C50" s="176">
        <f>IF(ISNUMBER('実質公債費比率（分子）の構造'!K$53),'実質公債費比率（分子）の構造'!K$53,NA())</f>
        <v>1885</v>
      </c>
      <c r="D50" s="176" t="e">
        <f>NA()</f>
        <v>#N/A</v>
      </c>
      <c r="E50" s="176" t="e">
        <f>NA()</f>
        <v>#N/A</v>
      </c>
      <c r="F50" s="176">
        <f>IF(ISNUMBER('実質公債費比率（分子）の構造'!L$53),'実質公債費比率（分子）の構造'!L$53,NA())</f>
        <v>1998</v>
      </c>
      <c r="G50" s="176" t="e">
        <f>NA()</f>
        <v>#N/A</v>
      </c>
      <c r="H50" s="176" t="e">
        <f>NA()</f>
        <v>#N/A</v>
      </c>
      <c r="I50" s="176">
        <f>IF(ISNUMBER('実質公債費比率（分子）の構造'!M$53),'実質公債費比率（分子）の構造'!M$53,NA())</f>
        <v>2252</v>
      </c>
      <c r="J50" s="176" t="e">
        <f>NA()</f>
        <v>#N/A</v>
      </c>
      <c r="K50" s="176" t="e">
        <f>NA()</f>
        <v>#N/A</v>
      </c>
      <c r="L50" s="176">
        <f>IF(ISNUMBER('実質公債費比率（分子）の構造'!N$53),'実質公債費比率（分子）の構造'!N$53,NA())</f>
        <v>2736</v>
      </c>
      <c r="M50" s="176" t="e">
        <f>NA()</f>
        <v>#N/A</v>
      </c>
      <c r="N50" s="176" t="e">
        <f>NA()</f>
        <v>#N/A</v>
      </c>
      <c r="O50" s="176">
        <f>IF(ISNUMBER('実質公債費比率（分子）の構造'!O$53),'実質公債費比率（分子）の構造'!O$53,NA())</f>
        <v>2812</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88381</v>
      </c>
      <c r="E56" s="175"/>
      <c r="F56" s="175"/>
      <c r="G56" s="175">
        <f>'将来負担比率（分子）の構造'!J$52</f>
        <v>87539</v>
      </c>
      <c r="H56" s="175"/>
      <c r="I56" s="175"/>
      <c r="J56" s="175">
        <f>'将来負担比率（分子）の構造'!K$52</f>
        <v>86648</v>
      </c>
      <c r="K56" s="175"/>
      <c r="L56" s="175"/>
      <c r="M56" s="175">
        <f>'将来負担比率（分子）の構造'!L$52</f>
        <v>84168</v>
      </c>
      <c r="N56" s="175"/>
      <c r="O56" s="175"/>
      <c r="P56" s="175">
        <f>'将来負担比率（分子）の構造'!M$52</f>
        <v>81311</v>
      </c>
    </row>
    <row r="57" spans="1:16" x14ac:dyDescent="0.15">
      <c r="A57" s="175" t="s">
        <v>42</v>
      </c>
      <c r="B57" s="175"/>
      <c r="C57" s="175"/>
      <c r="D57" s="175">
        <f>'将来負担比率（分子）の構造'!I$51</f>
        <v>31398</v>
      </c>
      <c r="E57" s="175"/>
      <c r="F57" s="175"/>
      <c r="G57" s="175">
        <f>'将来負担比率（分子）の構造'!J$51</f>
        <v>30853</v>
      </c>
      <c r="H57" s="175"/>
      <c r="I57" s="175"/>
      <c r="J57" s="175">
        <f>'将来負担比率（分子）の構造'!K$51</f>
        <v>28729</v>
      </c>
      <c r="K57" s="175"/>
      <c r="L57" s="175"/>
      <c r="M57" s="175">
        <f>'将来負担比率（分子）の構造'!L$51</f>
        <v>27061</v>
      </c>
      <c r="N57" s="175"/>
      <c r="O57" s="175"/>
      <c r="P57" s="175">
        <f>'将来負担比率（分子）の構造'!M$51</f>
        <v>26373</v>
      </c>
    </row>
    <row r="58" spans="1:16" x14ac:dyDescent="0.15">
      <c r="A58" s="175" t="s">
        <v>41</v>
      </c>
      <c r="B58" s="175"/>
      <c r="C58" s="175"/>
      <c r="D58" s="175">
        <f>'将来負担比率（分子）の構造'!I$50</f>
        <v>20195</v>
      </c>
      <c r="E58" s="175"/>
      <c r="F58" s="175"/>
      <c r="G58" s="175">
        <f>'将来負担比率（分子）の構造'!J$50</f>
        <v>20704</v>
      </c>
      <c r="H58" s="175"/>
      <c r="I58" s="175"/>
      <c r="J58" s="175">
        <f>'将来負担比率（分子）の構造'!K$50</f>
        <v>20891</v>
      </c>
      <c r="K58" s="175"/>
      <c r="L58" s="175"/>
      <c r="M58" s="175">
        <f>'将来負担比率（分子）の構造'!L$50</f>
        <v>20870</v>
      </c>
      <c r="N58" s="175"/>
      <c r="O58" s="175"/>
      <c r="P58" s="175">
        <f>'将来負担比率（分子）の構造'!M$50</f>
        <v>20309</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9</v>
      </c>
      <c r="C61" s="175"/>
      <c r="D61" s="175"/>
      <c r="E61" s="175">
        <f>'将来負担比率（分子）の構造'!J$46</f>
        <v>7</v>
      </c>
      <c r="F61" s="175"/>
      <c r="G61" s="175"/>
      <c r="H61" s="175">
        <f>'将来負担比率（分子）の構造'!K$46</f>
        <v>7</v>
      </c>
      <c r="I61" s="175"/>
      <c r="J61" s="175"/>
      <c r="K61" s="175">
        <f>'将来負担比率（分子）の構造'!L$46</f>
        <v>4</v>
      </c>
      <c r="L61" s="175"/>
      <c r="M61" s="175"/>
      <c r="N61" s="175">
        <f>'将来負担比率（分子）の構造'!M$46</f>
        <v>3</v>
      </c>
      <c r="O61" s="175"/>
      <c r="P61" s="175"/>
    </row>
    <row r="62" spans="1:16" x14ac:dyDescent="0.15">
      <c r="A62" s="175" t="s">
        <v>35</v>
      </c>
      <c r="B62" s="175">
        <f>'将来負担比率（分子）の構造'!I$45</f>
        <v>13835</v>
      </c>
      <c r="C62" s="175"/>
      <c r="D62" s="175"/>
      <c r="E62" s="175">
        <f>'将来負担比率（分子）の構造'!J$45</f>
        <v>13840</v>
      </c>
      <c r="F62" s="175"/>
      <c r="G62" s="175"/>
      <c r="H62" s="175">
        <f>'将来負担比率（分子）の構造'!K$45</f>
        <v>13893</v>
      </c>
      <c r="I62" s="175"/>
      <c r="J62" s="175"/>
      <c r="K62" s="175">
        <f>'将来負担比率（分子）の構造'!L$45</f>
        <v>13735</v>
      </c>
      <c r="L62" s="175"/>
      <c r="M62" s="175"/>
      <c r="N62" s="175">
        <f>'将来負担比率（分子）の構造'!M$45</f>
        <v>14231</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18551</v>
      </c>
      <c r="C64" s="175"/>
      <c r="D64" s="175"/>
      <c r="E64" s="175">
        <f>'将来負担比率（分子）の構造'!J$43</f>
        <v>16920</v>
      </c>
      <c r="F64" s="175"/>
      <c r="G64" s="175"/>
      <c r="H64" s="175">
        <f>'将来負担比率（分子）の構造'!K$43</f>
        <v>15377</v>
      </c>
      <c r="I64" s="175"/>
      <c r="J64" s="175"/>
      <c r="K64" s="175">
        <f>'将来負担比率（分子）の構造'!L$43</f>
        <v>14165</v>
      </c>
      <c r="L64" s="175"/>
      <c r="M64" s="175"/>
      <c r="N64" s="175">
        <f>'将来負担比率（分子）の構造'!M$43</f>
        <v>13090</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120936</v>
      </c>
      <c r="C66" s="175"/>
      <c r="D66" s="175"/>
      <c r="E66" s="175">
        <f>'将来負担比率（分子）の構造'!J$41</f>
        <v>122423</v>
      </c>
      <c r="F66" s="175"/>
      <c r="G66" s="175"/>
      <c r="H66" s="175">
        <f>'将来負担比率（分子）の構造'!K$41</f>
        <v>120152</v>
      </c>
      <c r="I66" s="175"/>
      <c r="J66" s="175"/>
      <c r="K66" s="175">
        <f>'将来負担比率（分子）の構造'!L$41</f>
        <v>116470</v>
      </c>
      <c r="L66" s="175"/>
      <c r="M66" s="175"/>
      <c r="N66" s="175">
        <f>'将来負担比率（分子）の構造'!M$41</f>
        <v>113729</v>
      </c>
      <c r="O66" s="175"/>
      <c r="P66" s="175"/>
    </row>
    <row r="67" spans="1:16" x14ac:dyDescent="0.15">
      <c r="A67" s="175" t="s">
        <v>71</v>
      </c>
      <c r="B67" s="175" t="e">
        <f>NA()</f>
        <v>#N/A</v>
      </c>
      <c r="C67" s="175">
        <f>IF(ISNUMBER('将来負担比率（分子）の構造'!I$53), IF('将来負担比率（分子）の構造'!I$53 &lt; 0, 0, '将来負担比率（分子）の構造'!I$53), NA())</f>
        <v>13356</v>
      </c>
      <c r="D67" s="175" t="e">
        <f>NA()</f>
        <v>#N/A</v>
      </c>
      <c r="E67" s="175" t="e">
        <f>NA()</f>
        <v>#N/A</v>
      </c>
      <c r="F67" s="175">
        <f>IF(ISNUMBER('将来負担比率（分子）の構造'!J$53), IF('将来負担比率（分子）の構造'!J$53 &lt; 0, 0, '将来負担比率（分子）の構造'!J$53), NA())</f>
        <v>14094</v>
      </c>
      <c r="G67" s="175" t="e">
        <f>NA()</f>
        <v>#N/A</v>
      </c>
      <c r="H67" s="175" t="e">
        <f>NA()</f>
        <v>#N/A</v>
      </c>
      <c r="I67" s="175">
        <f>IF(ISNUMBER('将来負担比率（分子）の構造'!K$53), IF('将来負担比率（分子）の構造'!K$53 &lt; 0, 0, '将来負担比率（分子）の構造'!K$53), NA())</f>
        <v>13160</v>
      </c>
      <c r="J67" s="175" t="e">
        <f>NA()</f>
        <v>#N/A</v>
      </c>
      <c r="K67" s="175" t="e">
        <f>NA()</f>
        <v>#N/A</v>
      </c>
      <c r="L67" s="175">
        <f>IF(ISNUMBER('将来負担比率（分子）の構造'!L$53), IF('将来負担比率（分子）の構造'!L$53 &lt; 0, 0, '将来負担比率（分子）の構造'!L$53), NA())</f>
        <v>12275</v>
      </c>
      <c r="M67" s="175" t="e">
        <f>NA()</f>
        <v>#N/A</v>
      </c>
      <c r="N67" s="175" t="e">
        <f>NA()</f>
        <v>#N/A</v>
      </c>
      <c r="O67" s="175">
        <f>IF(ISNUMBER('将来負担比率（分子）の構造'!M$53), IF('将来負担比率（分子）の構造'!M$53 &lt; 0, 0, '将来負担比率（分子）の構造'!M$53), NA())</f>
        <v>13060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10105</v>
      </c>
      <c r="C72" s="179">
        <f>基金残高に係る経年分析!G55</f>
        <v>9942</v>
      </c>
      <c r="D72" s="179">
        <f>基金残高に係る経年分析!H55</f>
        <v>9952</v>
      </c>
    </row>
    <row r="73" spans="1:16" x14ac:dyDescent="0.15">
      <c r="A73" s="178" t="s">
        <v>74</v>
      </c>
      <c r="B73" s="179">
        <f>基金残高に係る経年分析!F56</f>
        <v>1501</v>
      </c>
      <c r="C73" s="179">
        <f>基金残高に係る経年分析!G56</f>
        <v>1502</v>
      </c>
      <c r="D73" s="179">
        <f>基金残高に係る経年分析!H56</f>
        <v>1502</v>
      </c>
    </row>
    <row r="74" spans="1:16" x14ac:dyDescent="0.15">
      <c r="A74" s="178" t="s">
        <v>75</v>
      </c>
      <c r="B74" s="179">
        <f>基金残高に係る経年分析!F57</f>
        <v>3629</v>
      </c>
      <c r="C74" s="179">
        <f>基金残高に係る経年分析!G57</f>
        <v>3875</v>
      </c>
      <c r="D74" s="179">
        <f>基金残高に係る経年分析!H57</f>
        <v>4045</v>
      </c>
    </row>
  </sheetData>
  <sheetProtection algorithmName="SHA-512" hashValue="8rxqJw9+nJSbc5Cq7+C7yx4+/5m5w9NpX3mOP1hjZg3wpF/6QlwQ7XTa5t5O+6kFyL1qsjYCWg4JsgbIP376Mg==" saltValue="paOWAg5usOcToCBG9iWz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201</v>
      </c>
      <c r="DI1" s="603"/>
      <c r="DJ1" s="603"/>
      <c r="DK1" s="603"/>
      <c r="DL1" s="603"/>
      <c r="DM1" s="603"/>
      <c r="DN1" s="604"/>
      <c r="DO1" s="214"/>
      <c r="DP1" s="602" t="s">
        <v>202</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214</v>
      </c>
      <c r="C5" s="610"/>
      <c r="D5" s="610"/>
      <c r="E5" s="610"/>
      <c r="F5" s="610"/>
      <c r="G5" s="610"/>
      <c r="H5" s="610"/>
      <c r="I5" s="610"/>
      <c r="J5" s="610"/>
      <c r="K5" s="610"/>
      <c r="L5" s="610"/>
      <c r="M5" s="610"/>
      <c r="N5" s="610"/>
      <c r="O5" s="610"/>
      <c r="P5" s="610"/>
      <c r="Q5" s="611"/>
      <c r="R5" s="612">
        <v>46355381</v>
      </c>
      <c r="S5" s="613"/>
      <c r="T5" s="613"/>
      <c r="U5" s="613"/>
      <c r="V5" s="613"/>
      <c r="W5" s="613"/>
      <c r="X5" s="613"/>
      <c r="Y5" s="614"/>
      <c r="Z5" s="615">
        <v>35.6</v>
      </c>
      <c r="AA5" s="615"/>
      <c r="AB5" s="615"/>
      <c r="AC5" s="615"/>
      <c r="AD5" s="616">
        <v>42770236</v>
      </c>
      <c r="AE5" s="616"/>
      <c r="AF5" s="616"/>
      <c r="AG5" s="616"/>
      <c r="AH5" s="616"/>
      <c r="AI5" s="616"/>
      <c r="AJ5" s="616"/>
      <c r="AK5" s="616"/>
      <c r="AL5" s="617">
        <v>62.2</v>
      </c>
      <c r="AM5" s="618"/>
      <c r="AN5" s="618"/>
      <c r="AO5" s="619"/>
      <c r="AP5" s="609" t="s">
        <v>215</v>
      </c>
      <c r="AQ5" s="610"/>
      <c r="AR5" s="610"/>
      <c r="AS5" s="610"/>
      <c r="AT5" s="610"/>
      <c r="AU5" s="610"/>
      <c r="AV5" s="610"/>
      <c r="AW5" s="610"/>
      <c r="AX5" s="610"/>
      <c r="AY5" s="610"/>
      <c r="AZ5" s="610"/>
      <c r="BA5" s="610"/>
      <c r="BB5" s="610"/>
      <c r="BC5" s="610"/>
      <c r="BD5" s="610"/>
      <c r="BE5" s="610"/>
      <c r="BF5" s="611"/>
      <c r="BG5" s="623">
        <v>41103139</v>
      </c>
      <c r="BH5" s="624"/>
      <c r="BI5" s="624"/>
      <c r="BJ5" s="624"/>
      <c r="BK5" s="624"/>
      <c r="BL5" s="624"/>
      <c r="BM5" s="624"/>
      <c r="BN5" s="625"/>
      <c r="BO5" s="626">
        <v>88.7</v>
      </c>
      <c r="BP5" s="626"/>
      <c r="BQ5" s="626"/>
      <c r="BR5" s="626"/>
      <c r="BS5" s="627">
        <v>877825</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15">
      <c r="B6" s="620" t="s">
        <v>219</v>
      </c>
      <c r="C6" s="621"/>
      <c r="D6" s="621"/>
      <c r="E6" s="621"/>
      <c r="F6" s="621"/>
      <c r="G6" s="621"/>
      <c r="H6" s="621"/>
      <c r="I6" s="621"/>
      <c r="J6" s="621"/>
      <c r="K6" s="621"/>
      <c r="L6" s="621"/>
      <c r="M6" s="621"/>
      <c r="N6" s="621"/>
      <c r="O6" s="621"/>
      <c r="P6" s="621"/>
      <c r="Q6" s="622"/>
      <c r="R6" s="623">
        <v>534291</v>
      </c>
      <c r="S6" s="624"/>
      <c r="T6" s="624"/>
      <c r="U6" s="624"/>
      <c r="V6" s="624"/>
      <c r="W6" s="624"/>
      <c r="X6" s="624"/>
      <c r="Y6" s="625"/>
      <c r="Z6" s="626">
        <v>0.4</v>
      </c>
      <c r="AA6" s="626"/>
      <c r="AB6" s="626"/>
      <c r="AC6" s="626"/>
      <c r="AD6" s="627">
        <v>534291</v>
      </c>
      <c r="AE6" s="627"/>
      <c r="AF6" s="627"/>
      <c r="AG6" s="627"/>
      <c r="AH6" s="627"/>
      <c r="AI6" s="627"/>
      <c r="AJ6" s="627"/>
      <c r="AK6" s="627"/>
      <c r="AL6" s="628">
        <v>0.8</v>
      </c>
      <c r="AM6" s="629"/>
      <c r="AN6" s="629"/>
      <c r="AO6" s="630"/>
      <c r="AP6" s="620" t="s">
        <v>220</v>
      </c>
      <c r="AQ6" s="621"/>
      <c r="AR6" s="621"/>
      <c r="AS6" s="621"/>
      <c r="AT6" s="621"/>
      <c r="AU6" s="621"/>
      <c r="AV6" s="621"/>
      <c r="AW6" s="621"/>
      <c r="AX6" s="621"/>
      <c r="AY6" s="621"/>
      <c r="AZ6" s="621"/>
      <c r="BA6" s="621"/>
      <c r="BB6" s="621"/>
      <c r="BC6" s="621"/>
      <c r="BD6" s="621"/>
      <c r="BE6" s="621"/>
      <c r="BF6" s="622"/>
      <c r="BG6" s="623">
        <v>41103139</v>
      </c>
      <c r="BH6" s="624"/>
      <c r="BI6" s="624"/>
      <c r="BJ6" s="624"/>
      <c r="BK6" s="624"/>
      <c r="BL6" s="624"/>
      <c r="BM6" s="624"/>
      <c r="BN6" s="625"/>
      <c r="BO6" s="626">
        <v>88.7</v>
      </c>
      <c r="BP6" s="626"/>
      <c r="BQ6" s="626"/>
      <c r="BR6" s="626"/>
      <c r="BS6" s="627">
        <v>877825</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535694</v>
      </c>
      <c r="CS6" s="624"/>
      <c r="CT6" s="624"/>
      <c r="CU6" s="624"/>
      <c r="CV6" s="624"/>
      <c r="CW6" s="624"/>
      <c r="CX6" s="624"/>
      <c r="CY6" s="625"/>
      <c r="CZ6" s="617">
        <v>0.4</v>
      </c>
      <c r="DA6" s="618"/>
      <c r="DB6" s="618"/>
      <c r="DC6" s="634"/>
      <c r="DD6" s="632" t="s">
        <v>122</v>
      </c>
      <c r="DE6" s="624"/>
      <c r="DF6" s="624"/>
      <c r="DG6" s="624"/>
      <c r="DH6" s="624"/>
      <c r="DI6" s="624"/>
      <c r="DJ6" s="624"/>
      <c r="DK6" s="624"/>
      <c r="DL6" s="624"/>
      <c r="DM6" s="624"/>
      <c r="DN6" s="624"/>
      <c r="DO6" s="624"/>
      <c r="DP6" s="625"/>
      <c r="DQ6" s="632">
        <v>535694</v>
      </c>
      <c r="DR6" s="624"/>
      <c r="DS6" s="624"/>
      <c r="DT6" s="624"/>
      <c r="DU6" s="624"/>
      <c r="DV6" s="624"/>
      <c r="DW6" s="624"/>
      <c r="DX6" s="624"/>
      <c r="DY6" s="624"/>
      <c r="DZ6" s="624"/>
      <c r="EA6" s="624"/>
      <c r="EB6" s="624"/>
      <c r="EC6" s="633"/>
    </row>
    <row r="7" spans="2:143" ht="11.25" customHeight="1" x14ac:dyDescent="0.15">
      <c r="B7" s="620" t="s">
        <v>222</v>
      </c>
      <c r="C7" s="621"/>
      <c r="D7" s="621"/>
      <c r="E7" s="621"/>
      <c r="F7" s="621"/>
      <c r="G7" s="621"/>
      <c r="H7" s="621"/>
      <c r="I7" s="621"/>
      <c r="J7" s="621"/>
      <c r="K7" s="621"/>
      <c r="L7" s="621"/>
      <c r="M7" s="621"/>
      <c r="N7" s="621"/>
      <c r="O7" s="621"/>
      <c r="P7" s="621"/>
      <c r="Q7" s="622"/>
      <c r="R7" s="623">
        <v>23747</v>
      </c>
      <c r="S7" s="624"/>
      <c r="T7" s="624"/>
      <c r="U7" s="624"/>
      <c r="V7" s="624"/>
      <c r="W7" s="624"/>
      <c r="X7" s="624"/>
      <c r="Y7" s="625"/>
      <c r="Z7" s="626">
        <v>0</v>
      </c>
      <c r="AA7" s="626"/>
      <c r="AB7" s="626"/>
      <c r="AC7" s="626"/>
      <c r="AD7" s="627">
        <v>23747</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21145773</v>
      </c>
      <c r="BH7" s="624"/>
      <c r="BI7" s="624"/>
      <c r="BJ7" s="624"/>
      <c r="BK7" s="624"/>
      <c r="BL7" s="624"/>
      <c r="BM7" s="624"/>
      <c r="BN7" s="625"/>
      <c r="BO7" s="626">
        <v>45.6</v>
      </c>
      <c r="BP7" s="626"/>
      <c r="BQ7" s="626"/>
      <c r="BR7" s="626"/>
      <c r="BS7" s="627">
        <v>877825</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9833584</v>
      </c>
      <c r="CS7" s="624"/>
      <c r="CT7" s="624"/>
      <c r="CU7" s="624"/>
      <c r="CV7" s="624"/>
      <c r="CW7" s="624"/>
      <c r="CX7" s="624"/>
      <c r="CY7" s="625"/>
      <c r="CZ7" s="626">
        <v>7.6</v>
      </c>
      <c r="DA7" s="626"/>
      <c r="DB7" s="626"/>
      <c r="DC7" s="626"/>
      <c r="DD7" s="632">
        <v>754459</v>
      </c>
      <c r="DE7" s="624"/>
      <c r="DF7" s="624"/>
      <c r="DG7" s="624"/>
      <c r="DH7" s="624"/>
      <c r="DI7" s="624"/>
      <c r="DJ7" s="624"/>
      <c r="DK7" s="624"/>
      <c r="DL7" s="624"/>
      <c r="DM7" s="624"/>
      <c r="DN7" s="624"/>
      <c r="DO7" s="624"/>
      <c r="DP7" s="625"/>
      <c r="DQ7" s="632">
        <v>7978281</v>
      </c>
      <c r="DR7" s="624"/>
      <c r="DS7" s="624"/>
      <c r="DT7" s="624"/>
      <c r="DU7" s="624"/>
      <c r="DV7" s="624"/>
      <c r="DW7" s="624"/>
      <c r="DX7" s="624"/>
      <c r="DY7" s="624"/>
      <c r="DZ7" s="624"/>
      <c r="EA7" s="624"/>
      <c r="EB7" s="624"/>
      <c r="EC7" s="633"/>
    </row>
    <row r="8" spans="2:143" ht="11.25" customHeight="1" x14ac:dyDescent="0.15">
      <c r="B8" s="620" t="s">
        <v>225</v>
      </c>
      <c r="C8" s="621"/>
      <c r="D8" s="621"/>
      <c r="E8" s="621"/>
      <c r="F8" s="621"/>
      <c r="G8" s="621"/>
      <c r="H8" s="621"/>
      <c r="I8" s="621"/>
      <c r="J8" s="621"/>
      <c r="K8" s="621"/>
      <c r="L8" s="621"/>
      <c r="M8" s="621"/>
      <c r="N8" s="621"/>
      <c r="O8" s="621"/>
      <c r="P8" s="621"/>
      <c r="Q8" s="622"/>
      <c r="R8" s="623">
        <v>434898</v>
      </c>
      <c r="S8" s="624"/>
      <c r="T8" s="624"/>
      <c r="U8" s="624"/>
      <c r="V8" s="624"/>
      <c r="W8" s="624"/>
      <c r="X8" s="624"/>
      <c r="Y8" s="625"/>
      <c r="Z8" s="626">
        <v>0.3</v>
      </c>
      <c r="AA8" s="626"/>
      <c r="AB8" s="626"/>
      <c r="AC8" s="626"/>
      <c r="AD8" s="627">
        <v>434898</v>
      </c>
      <c r="AE8" s="627"/>
      <c r="AF8" s="627"/>
      <c r="AG8" s="627"/>
      <c r="AH8" s="627"/>
      <c r="AI8" s="627"/>
      <c r="AJ8" s="627"/>
      <c r="AK8" s="627"/>
      <c r="AL8" s="628">
        <v>0.6</v>
      </c>
      <c r="AM8" s="629"/>
      <c r="AN8" s="629"/>
      <c r="AO8" s="630"/>
      <c r="AP8" s="620" t="s">
        <v>226</v>
      </c>
      <c r="AQ8" s="621"/>
      <c r="AR8" s="621"/>
      <c r="AS8" s="621"/>
      <c r="AT8" s="621"/>
      <c r="AU8" s="621"/>
      <c r="AV8" s="621"/>
      <c r="AW8" s="621"/>
      <c r="AX8" s="621"/>
      <c r="AY8" s="621"/>
      <c r="AZ8" s="621"/>
      <c r="BA8" s="621"/>
      <c r="BB8" s="621"/>
      <c r="BC8" s="621"/>
      <c r="BD8" s="621"/>
      <c r="BE8" s="621"/>
      <c r="BF8" s="622"/>
      <c r="BG8" s="623">
        <v>519004</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67374409</v>
      </c>
      <c r="CS8" s="624"/>
      <c r="CT8" s="624"/>
      <c r="CU8" s="624"/>
      <c r="CV8" s="624"/>
      <c r="CW8" s="624"/>
      <c r="CX8" s="624"/>
      <c r="CY8" s="625"/>
      <c r="CZ8" s="626">
        <v>52.3</v>
      </c>
      <c r="DA8" s="626"/>
      <c r="DB8" s="626"/>
      <c r="DC8" s="626"/>
      <c r="DD8" s="632">
        <v>533352</v>
      </c>
      <c r="DE8" s="624"/>
      <c r="DF8" s="624"/>
      <c r="DG8" s="624"/>
      <c r="DH8" s="624"/>
      <c r="DI8" s="624"/>
      <c r="DJ8" s="624"/>
      <c r="DK8" s="624"/>
      <c r="DL8" s="624"/>
      <c r="DM8" s="624"/>
      <c r="DN8" s="624"/>
      <c r="DO8" s="624"/>
      <c r="DP8" s="625"/>
      <c r="DQ8" s="632">
        <v>33575284</v>
      </c>
      <c r="DR8" s="624"/>
      <c r="DS8" s="624"/>
      <c r="DT8" s="624"/>
      <c r="DU8" s="624"/>
      <c r="DV8" s="624"/>
      <c r="DW8" s="624"/>
      <c r="DX8" s="624"/>
      <c r="DY8" s="624"/>
      <c r="DZ8" s="624"/>
      <c r="EA8" s="624"/>
      <c r="EB8" s="624"/>
      <c r="EC8" s="633"/>
    </row>
    <row r="9" spans="2:143" ht="11.25" customHeight="1" x14ac:dyDescent="0.15">
      <c r="B9" s="620" t="s">
        <v>228</v>
      </c>
      <c r="C9" s="621"/>
      <c r="D9" s="621"/>
      <c r="E9" s="621"/>
      <c r="F9" s="621"/>
      <c r="G9" s="621"/>
      <c r="H9" s="621"/>
      <c r="I9" s="621"/>
      <c r="J9" s="621"/>
      <c r="K9" s="621"/>
      <c r="L9" s="621"/>
      <c r="M9" s="621"/>
      <c r="N9" s="621"/>
      <c r="O9" s="621"/>
      <c r="P9" s="621"/>
      <c r="Q9" s="622"/>
      <c r="R9" s="623">
        <v>463895</v>
      </c>
      <c r="S9" s="624"/>
      <c r="T9" s="624"/>
      <c r="U9" s="624"/>
      <c r="V9" s="624"/>
      <c r="W9" s="624"/>
      <c r="X9" s="624"/>
      <c r="Y9" s="625"/>
      <c r="Z9" s="626">
        <v>0.4</v>
      </c>
      <c r="AA9" s="626"/>
      <c r="AB9" s="626"/>
      <c r="AC9" s="626"/>
      <c r="AD9" s="627">
        <v>463895</v>
      </c>
      <c r="AE9" s="627"/>
      <c r="AF9" s="627"/>
      <c r="AG9" s="627"/>
      <c r="AH9" s="627"/>
      <c r="AI9" s="627"/>
      <c r="AJ9" s="627"/>
      <c r="AK9" s="627"/>
      <c r="AL9" s="628">
        <v>0.7</v>
      </c>
      <c r="AM9" s="629"/>
      <c r="AN9" s="629"/>
      <c r="AO9" s="630"/>
      <c r="AP9" s="620" t="s">
        <v>229</v>
      </c>
      <c r="AQ9" s="621"/>
      <c r="AR9" s="621"/>
      <c r="AS9" s="621"/>
      <c r="AT9" s="621"/>
      <c r="AU9" s="621"/>
      <c r="AV9" s="621"/>
      <c r="AW9" s="621"/>
      <c r="AX9" s="621"/>
      <c r="AY9" s="621"/>
      <c r="AZ9" s="621"/>
      <c r="BA9" s="621"/>
      <c r="BB9" s="621"/>
      <c r="BC9" s="621"/>
      <c r="BD9" s="621"/>
      <c r="BE9" s="621"/>
      <c r="BF9" s="622"/>
      <c r="BG9" s="623">
        <v>16850618</v>
      </c>
      <c r="BH9" s="624"/>
      <c r="BI9" s="624"/>
      <c r="BJ9" s="624"/>
      <c r="BK9" s="624"/>
      <c r="BL9" s="624"/>
      <c r="BM9" s="624"/>
      <c r="BN9" s="625"/>
      <c r="BO9" s="626">
        <v>36.4</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9995206</v>
      </c>
      <c r="CS9" s="624"/>
      <c r="CT9" s="624"/>
      <c r="CU9" s="624"/>
      <c r="CV9" s="624"/>
      <c r="CW9" s="624"/>
      <c r="CX9" s="624"/>
      <c r="CY9" s="625"/>
      <c r="CZ9" s="626">
        <v>7.8</v>
      </c>
      <c r="DA9" s="626"/>
      <c r="DB9" s="626"/>
      <c r="DC9" s="626"/>
      <c r="DD9" s="632">
        <v>723416</v>
      </c>
      <c r="DE9" s="624"/>
      <c r="DF9" s="624"/>
      <c r="DG9" s="624"/>
      <c r="DH9" s="624"/>
      <c r="DI9" s="624"/>
      <c r="DJ9" s="624"/>
      <c r="DK9" s="624"/>
      <c r="DL9" s="624"/>
      <c r="DM9" s="624"/>
      <c r="DN9" s="624"/>
      <c r="DO9" s="624"/>
      <c r="DP9" s="625"/>
      <c r="DQ9" s="632">
        <v>6933245</v>
      </c>
      <c r="DR9" s="624"/>
      <c r="DS9" s="624"/>
      <c r="DT9" s="624"/>
      <c r="DU9" s="624"/>
      <c r="DV9" s="624"/>
      <c r="DW9" s="624"/>
      <c r="DX9" s="624"/>
      <c r="DY9" s="624"/>
      <c r="DZ9" s="624"/>
      <c r="EA9" s="624"/>
      <c r="EB9" s="624"/>
      <c r="EC9" s="633"/>
    </row>
    <row r="10" spans="2:143" ht="11.25" customHeight="1" x14ac:dyDescent="0.15">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742542</v>
      </c>
      <c r="BH10" s="624"/>
      <c r="BI10" s="624"/>
      <c r="BJ10" s="624"/>
      <c r="BK10" s="624"/>
      <c r="BL10" s="624"/>
      <c r="BM10" s="624"/>
      <c r="BN10" s="625"/>
      <c r="BO10" s="626">
        <v>1.6</v>
      </c>
      <c r="BP10" s="626"/>
      <c r="BQ10" s="626"/>
      <c r="BR10" s="626"/>
      <c r="BS10" s="627">
        <v>123728</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v>129441</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102666</v>
      </c>
      <c r="DR10" s="624"/>
      <c r="DS10" s="624"/>
      <c r="DT10" s="624"/>
      <c r="DU10" s="624"/>
      <c r="DV10" s="624"/>
      <c r="DW10" s="624"/>
      <c r="DX10" s="624"/>
      <c r="DY10" s="624"/>
      <c r="DZ10" s="624"/>
      <c r="EA10" s="624"/>
      <c r="EB10" s="624"/>
      <c r="EC10" s="633"/>
    </row>
    <row r="11" spans="2:143" ht="11.25" customHeight="1" x14ac:dyDescent="0.15">
      <c r="B11" s="620" t="s">
        <v>234</v>
      </c>
      <c r="C11" s="621"/>
      <c r="D11" s="621"/>
      <c r="E11" s="621"/>
      <c r="F11" s="621"/>
      <c r="G11" s="621"/>
      <c r="H11" s="621"/>
      <c r="I11" s="621"/>
      <c r="J11" s="621"/>
      <c r="K11" s="621"/>
      <c r="L11" s="621"/>
      <c r="M11" s="621"/>
      <c r="N11" s="621"/>
      <c r="O11" s="621"/>
      <c r="P11" s="621"/>
      <c r="Q11" s="622"/>
      <c r="R11" s="623">
        <v>6806898</v>
      </c>
      <c r="S11" s="624"/>
      <c r="T11" s="624"/>
      <c r="U11" s="624"/>
      <c r="V11" s="624"/>
      <c r="W11" s="624"/>
      <c r="X11" s="624"/>
      <c r="Y11" s="625"/>
      <c r="Z11" s="628">
        <v>5.2</v>
      </c>
      <c r="AA11" s="629"/>
      <c r="AB11" s="629"/>
      <c r="AC11" s="635"/>
      <c r="AD11" s="632">
        <v>6806898</v>
      </c>
      <c r="AE11" s="624"/>
      <c r="AF11" s="624"/>
      <c r="AG11" s="624"/>
      <c r="AH11" s="624"/>
      <c r="AI11" s="624"/>
      <c r="AJ11" s="624"/>
      <c r="AK11" s="625"/>
      <c r="AL11" s="628">
        <v>9.9</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3033609</v>
      </c>
      <c r="BH11" s="624"/>
      <c r="BI11" s="624"/>
      <c r="BJ11" s="624"/>
      <c r="BK11" s="624"/>
      <c r="BL11" s="624"/>
      <c r="BM11" s="624"/>
      <c r="BN11" s="625"/>
      <c r="BO11" s="626">
        <v>6.5</v>
      </c>
      <c r="BP11" s="626"/>
      <c r="BQ11" s="626"/>
      <c r="BR11" s="626"/>
      <c r="BS11" s="627">
        <v>754097</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569120</v>
      </c>
      <c r="CS11" s="624"/>
      <c r="CT11" s="624"/>
      <c r="CU11" s="624"/>
      <c r="CV11" s="624"/>
      <c r="CW11" s="624"/>
      <c r="CX11" s="624"/>
      <c r="CY11" s="625"/>
      <c r="CZ11" s="626">
        <v>0.4</v>
      </c>
      <c r="DA11" s="626"/>
      <c r="DB11" s="626"/>
      <c r="DC11" s="626"/>
      <c r="DD11" s="632">
        <v>298724</v>
      </c>
      <c r="DE11" s="624"/>
      <c r="DF11" s="624"/>
      <c r="DG11" s="624"/>
      <c r="DH11" s="624"/>
      <c r="DI11" s="624"/>
      <c r="DJ11" s="624"/>
      <c r="DK11" s="624"/>
      <c r="DL11" s="624"/>
      <c r="DM11" s="624"/>
      <c r="DN11" s="624"/>
      <c r="DO11" s="624"/>
      <c r="DP11" s="625"/>
      <c r="DQ11" s="632">
        <v>277850</v>
      </c>
      <c r="DR11" s="624"/>
      <c r="DS11" s="624"/>
      <c r="DT11" s="624"/>
      <c r="DU11" s="624"/>
      <c r="DV11" s="624"/>
      <c r="DW11" s="624"/>
      <c r="DX11" s="624"/>
      <c r="DY11" s="624"/>
      <c r="DZ11" s="624"/>
      <c r="EA11" s="624"/>
      <c r="EB11" s="624"/>
      <c r="EC11" s="633"/>
    </row>
    <row r="12" spans="2:143" ht="11.25" customHeight="1" x14ac:dyDescent="0.15">
      <c r="B12" s="620" t="s">
        <v>237</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17706379</v>
      </c>
      <c r="BH12" s="624"/>
      <c r="BI12" s="624"/>
      <c r="BJ12" s="624"/>
      <c r="BK12" s="624"/>
      <c r="BL12" s="624"/>
      <c r="BM12" s="624"/>
      <c r="BN12" s="625"/>
      <c r="BO12" s="626">
        <v>38.200000000000003</v>
      </c>
      <c r="BP12" s="626"/>
      <c r="BQ12" s="626"/>
      <c r="BR12" s="626"/>
      <c r="BS12" s="627" t="s">
        <v>122</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1076148</v>
      </c>
      <c r="CS12" s="624"/>
      <c r="CT12" s="624"/>
      <c r="CU12" s="624"/>
      <c r="CV12" s="624"/>
      <c r="CW12" s="624"/>
      <c r="CX12" s="624"/>
      <c r="CY12" s="625"/>
      <c r="CZ12" s="626">
        <v>0.8</v>
      </c>
      <c r="DA12" s="626"/>
      <c r="DB12" s="626"/>
      <c r="DC12" s="626"/>
      <c r="DD12" s="632" t="s">
        <v>122</v>
      </c>
      <c r="DE12" s="624"/>
      <c r="DF12" s="624"/>
      <c r="DG12" s="624"/>
      <c r="DH12" s="624"/>
      <c r="DI12" s="624"/>
      <c r="DJ12" s="624"/>
      <c r="DK12" s="624"/>
      <c r="DL12" s="624"/>
      <c r="DM12" s="624"/>
      <c r="DN12" s="624"/>
      <c r="DO12" s="624"/>
      <c r="DP12" s="625"/>
      <c r="DQ12" s="632">
        <v>915965</v>
      </c>
      <c r="DR12" s="624"/>
      <c r="DS12" s="624"/>
      <c r="DT12" s="624"/>
      <c r="DU12" s="624"/>
      <c r="DV12" s="624"/>
      <c r="DW12" s="624"/>
      <c r="DX12" s="624"/>
      <c r="DY12" s="624"/>
      <c r="DZ12" s="624"/>
      <c r="EA12" s="624"/>
      <c r="EB12" s="624"/>
      <c r="EC12" s="633"/>
    </row>
    <row r="13" spans="2:143" ht="11.25" customHeight="1" x14ac:dyDescent="0.15">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17523795</v>
      </c>
      <c r="BH13" s="624"/>
      <c r="BI13" s="624"/>
      <c r="BJ13" s="624"/>
      <c r="BK13" s="624"/>
      <c r="BL13" s="624"/>
      <c r="BM13" s="624"/>
      <c r="BN13" s="625"/>
      <c r="BO13" s="626">
        <v>37.799999999999997</v>
      </c>
      <c r="BP13" s="626"/>
      <c r="BQ13" s="626"/>
      <c r="BR13" s="626"/>
      <c r="BS13" s="627" t="s">
        <v>122</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9586277</v>
      </c>
      <c r="CS13" s="624"/>
      <c r="CT13" s="624"/>
      <c r="CU13" s="624"/>
      <c r="CV13" s="624"/>
      <c r="CW13" s="624"/>
      <c r="CX13" s="624"/>
      <c r="CY13" s="625"/>
      <c r="CZ13" s="626">
        <v>7.4</v>
      </c>
      <c r="DA13" s="626"/>
      <c r="DB13" s="626"/>
      <c r="DC13" s="626"/>
      <c r="DD13" s="632">
        <v>4486338</v>
      </c>
      <c r="DE13" s="624"/>
      <c r="DF13" s="624"/>
      <c r="DG13" s="624"/>
      <c r="DH13" s="624"/>
      <c r="DI13" s="624"/>
      <c r="DJ13" s="624"/>
      <c r="DK13" s="624"/>
      <c r="DL13" s="624"/>
      <c r="DM13" s="624"/>
      <c r="DN13" s="624"/>
      <c r="DO13" s="624"/>
      <c r="DP13" s="625"/>
      <c r="DQ13" s="632">
        <v>4889594</v>
      </c>
      <c r="DR13" s="624"/>
      <c r="DS13" s="624"/>
      <c r="DT13" s="624"/>
      <c r="DU13" s="624"/>
      <c r="DV13" s="624"/>
      <c r="DW13" s="624"/>
      <c r="DX13" s="624"/>
      <c r="DY13" s="624"/>
      <c r="DZ13" s="624"/>
      <c r="EA13" s="624"/>
      <c r="EB13" s="624"/>
      <c r="EC13" s="633"/>
    </row>
    <row r="14" spans="2:143" ht="11.25" customHeight="1" x14ac:dyDescent="0.15">
      <c r="B14" s="620" t="s">
        <v>243</v>
      </c>
      <c r="C14" s="621"/>
      <c r="D14" s="621"/>
      <c r="E14" s="621"/>
      <c r="F14" s="621"/>
      <c r="G14" s="621"/>
      <c r="H14" s="621"/>
      <c r="I14" s="621"/>
      <c r="J14" s="621"/>
      <c r="K14" s="621"/>
      <c r="L14" s="621"/>
      <c r="M14" s="621"/>
      <c r="N14" s="621"/>
      <c r="O14" s="621"/>
      <c r="P14" s="621"/>
      <c r="Q14" s="622"/>
      <c r="R14" s="623">
        <v>5168</v>
      </c>
      <c r="S14" s="624"/>
      <c r="T14" s="624"/>
      <c r="U14" s="624"/>
      <c r="V14" s="624"/>
      <c r="W14" s="624"/>
      <c r="X14" s="624"/>
      <c r="Y14" s="625"/>
      <c r="Z14" s="626">
        <v>0</v>
      </c>
      <c r="AA14" s="626"/>
      <c r="AB14" s="626"/>
      <c r="AC14" s="626"/>
      <c r="AD14" s="627">
        <v>5168</v>
      </c>
      <c r="AE14" s="627"/>
      <c r="AF14" s="627"/>
      <c r="AG14" s="627"/>
      <c r="AH14" s="627"/>
      <c r="AI14" s="627"/>
      <c r="AJ14" s="627"/>
      <c r="AK14" s="627"/>
      <c r="AL14" s="628">
        <v>0</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533750</v>
      </c>
      <c r="BH14" s="624"/>
      <c r="BI14" s="624"/>
      <c r="BJ14" s="624"/>
      <c r="BK14" s="624"/>
      <c r="BL14" s="624"/>
      <c r="BM14" s="624"/>
      <c r="BN14" s="625"/>
      <c r="BO14" s="626">
        <v>1.2</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3244263</v>
      </c>
      <c r="CS14" s="624"/>
      <c r="CT14" s="624"/>
      <c r="CU14" s="624"/>
      <c r="CV14" s="624"/>
      <c r="CW14" s="624"/>
      <c r="CX14" s="624"/>
      <c r="CY14" s="625"/>
      <c r="CZ14" s="626">
        <v>2.5</v>
      </c>
      <c r="DA14" s="626"/>
      <c r="DB14" s="626"/>
      <c r="DC14" s="626"/>
      <c r="DD14" s="632">
        <v>659614</v>
      </c>
      <c r="DE14" s="624"/>
      <c r="DF14" s="624"/>
      <c r="DG14" s="624"/>
      <c r="DH14" s="624"/>
      <c r="DI14" s="624"/>
      <c r="DJ14" s="624"/>
      <c r="DK14" s="624"/>
      <c r="DL14" s="624"/>
      <c r="DM14" s="624"/>
      <c r="DN14" s="624"/>
      <c r="DO14" s="624"/>
      <c r="DP14" s="625"/>
      <c r="DQ14" s="632">
        <v>2485251</v>
      </c>
      <c r="DR14" s="624"/>
      <c r="DS14" s="624"/>
      <c r="DT14" s="624"/>
      <c r="DU14" s="624"/>
      <c r="DV14" s="624"/>
      <c r="DW14" s="624"/>
      <c r="DX14" s="624"/>
      <c r="DY14" s="624"/>
      <c r="DZ14" s="624"/>
      <c r="EA14" s="624"/>
      <c r="EB14" s="624"/>
      <c r="EC14" s="633"/>
    </row>
    <row r="15" spans="2:143" ht="11.25" customHeight="1" x14ac:dyDescent="0.15">
      <c r="B15" s="620" t="s">
        <v>246</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1717237</v>
      </c>
      <c r="BH15" s="624"/>
      <c r="BI15" s="624"/>
      <c r="BJ15" s="624"/>
      <c r="BK15" s="624"/>
      <c r="BL15" s="624"/>
      <c r="BM15" s="624"/>
      <c r="BN15" s="625"/>
      <c r="BO15" s="626">
        <v>3.7</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14275012</v>
      </c>
      <c r="CS15" s="624"/>
      <c r="CT15" s="624"/>
      <c r="CU15" s="624"/>
      <c r="CV15" s="624"/>
      <c r="CW15" s="624"/>
      <c r="CX15" s="624"/>
      <c r="CY15" s="625"/>
      <c r="CZ15" s="626">
        <v>11.1</v>
      </c>
      <c r="DA15" s="626"/>
      <c r="DB15" s="626"/>
      <c r="DC15" s="626"/>
      <c r="DD15" s="632">
        <v>2698944</v>
      </c>
      <c r="DE15" s="624"/>
      <c r="DF15" s="624"/>
      <c r="DG15" s="624"/>
      <c r="DH15" s="624"/>
      <c r="DI15" s="624"/>
      <c r="DJ15" s="624"/>
      <c r="DK15" s="624"/>
      <c r="DL15" s="624"/>
      <c r="DM15" s="624"/>
      <c r="DN15" s="624"/>
      <c r="DO15" s="624"/>
      <c r="DP15" s="625"/>
      <c r="DQ15" s="632">
        <v>10752925</v>
      </c>
      <c r="DR15" s="624"/>
      <c r="DS15" s="624"/>
      <c r="DT15" s="624"/>
      <c r="DU15" s="624"/>
      <c r="DV15" s="624"/>
      <c r="DW15" s="624"/>
      <c r="DX15" s="624"/>
      <c r="DY15" s="624"/>
      <c r="DZ15" s="624"/>
      <c r="EA15" s="624"/>
      <c r="EB15" s="624"/>
      <c r="EC15" s="633"/>
    </row>
    <row r="16" spans="2:143" ht="11.25" customHeight="1" x14ac:dyDescent="0.15">
      <c r="B16" s="620" t="s">
        <v>249</v>
      </c>
      <c r="C16" s="621"/>
      <c r="D16" s="621"/>
      <c r="E16" s="621"/>
      <c r="F16" s="621"/>
      <c r="G16" s="621"/>
      <c r="H16" s="621"/>
      <c r="I16" s="621"/>
      <c r="J16" s="621"/>
      <c r="K16" s="621"/>
      <c r="L16" s="621"/>
      <c r="M16" s="621"/>
      <c r="N16" s="621"/>
      <c r="O16" s="621"/>
      <c r="P16" s="621"/>
      <c r="Q16" s="622"/>
      <c r="R16" s="623">
        <v>94082</v>
      </c>
      <c r="S16" s="624"/>
      <c r="T16" s="624"/>
      <c r="U16" s="624"/>
      <c r="V16" s="624"/>
      <c r="W16" s="624"/>
      <c r="X16" s="624"/>
      <c r="Y16" s="625"/>
      <c r="Z16" s="626">
        <v>0.1</v>
      </c>
      <c r="AA16" s="626"/>
      <c r="AB16" s="626"/>
      <c r="AC16" s="626"/>
      <c r="AD16" s="627">
        <v>94082</v>
      </c>
      <c r="AE16" s="627"/>
      <c r="AF16" s="627"/>
      <c r="AG16" s="627"/>
      <c r="AH16" s="627"/>
      <c r="AI16" s="627"/>
      <c r="AJ16" s="627"/>
      <c r="AK16" s="627"/>
      <c r="AL16" s="628">
        <v>0.1</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252</v>
      </c>
      <c r="C17" s="621"/>
      <c r="D17" s="621"/>
      <c r="E17" s="621"/>
      <c r="F17" s="621"/>
      <c r="G17" s="621"/>
      <c r="H17" s="621"/>
      <c r="I17" s="621"/>
      <c r="J17" s="621"/>
      <c r="K17" s="621"/>
      <c r="L17" s="621"/>
      <c r="M17" s="621"/>
      <c r="N17" s="621"/>
      <c r="O17" s="621"/>
      <c r="P17" s="621"/>
      <c r="Q17" s="622"/>
      <c r="R17" s="623">
        <v>565741</v>
      </c>
      <c r="S17" s="624"/>
      <c r="T17" s="624"/>
      <c r="U17" s="624"/>
      <c r="V17" s="624"/>
      <c r="W17" s="624"/>
      <c r="X17" s="624"/>
      <c r="Y17" s="625"/>
      <c r="Z17" s="626">
        <v>0.4</v>
      </c>
      <c r="AA17" s="626"/>
      <c r="AB17" s="626"/>
      <c r="AC17" s="626"/>
      <c r="AD17" s="627">
        <v>565741</v>
      </c>
      <c r="AE17" s="627"/>
      <c r="AF17" s="627"/>
      <c r="AG17" s="627"/>
      <c r="AH17" s="627"/>
      <c r="AI17" s="627"/>
      <c r="AJ17" s="627"/>
      <c r="AK17" s="627"/>
      <c r="AL17" s="628">
        <v>0.8</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12265352</v>
      </c>
      <c r="CS17" s="624"/>
      <c r="CT17" s="624"/>
      <c r="CU17" s="624"/>
      <c r="CV17" s="624"/>
      <c r="CW17" s="624"/>
      <c r="CX17" s="624"/>
      <c r="CY17" s="625"/>
      <c r="CZ17" s="626">
        <v>9.5</v>
      </c>
      <c r="DA17" s="626"/>
      <c r="DB17" s="626"/>
      <c r="DC17" s="626"/>
      <c r="DD17" s="632" t="s">
        <v>122</v>
      </c>
      <c r="DE17" s="624"/>
      <c r="DF17" s="624"/>
      <c r="DG17" s="624"/>
      <c r="DH17" s="624"/>
      <c r="DI17" s="624"/>
      <c r="DJ17" s="624"/>
      <c r="DK17" s="624"/>
      <c r="DL17" s="624"/>
      <c r="DM17" s="624"/>
      <c r="DN17" s="624"/>
      <c r="DO17" s="624"/>
      <c r="DP17" s="625"/>
      <c r="DQ17" s="632">
        <v>11906467</v>
      </c>
      <c r="DR17" s="624"/>
      <c r="DS17" s="624"/>
      <c r="DT17" s="624"/>
      <c r="DU17" s="624"/>
      <c r="DV17" s="624"/>
      <c r="DW17" s="624"/>
      <c r="DX17" s="624"/>
      <c r="DY17" s="624"/>
      <c r="DZ17" s="624"/>
      <c r="EA17" s="624"/>
      <c r="EB17" s="624"/>
      <c r="EC17" s="633"/>
    </row>
    <row r="18" spans="2:133" ht="11.25" customHeight="1" x14ac:dyDescent="0.15">
      <c r="B18" s="620" t="s">
        <v>255</v>
      </c>
      <c r="C18" s="621"/>
      <c r="D18" s="621"/>
      <c r="E18" s="621"/>
      <c r="F18" s="621"/>
      <c r="G18" s="621"/>
      <c r="H18" s="621"/>
      <c r="I18" s="621"/>
      <c r="J18" s="621"/>
      <c r="K18" s="621"/>
      <c r="L18" s="621"/>
      <c r="M18" s="621"/>
      <c r="N18" s="621"/>
      <c r="O18" s="621"/>
      <c r="P18" s="621"/>
      <c r="Q18" s="622"/>
      <c r="R18" s="623">
        <v>444790</v>
      </c>
      <c r="S18" s="624"/>
      <c r="T18" s="624"/>
      <c r="U18" s="624"/>
      <c r="V18" s="624"/>
      <c r="W18" s="624"/>
      <c r="X18" s="624"/>
      <c r="Y18" s="625"/>
      <c r="Z18" s="626">
        <v>0.3</v>
      </c>
      <c r="AA18" s="626"/>
      <c r="AB18" s="626"/>
      <c r="AC18" s="626"/>
      <c r="AD18" s="627">
        <v>444790</v>
      </c>
      <c r="AE18" s="627"/>
      <c r="AF18" s="627"/>
      <c r="AG18" s="627"/>
      <c r="AH18" s="627"/>
      <c r="AI18" s="627"/>
      <c r="AJ18" s="627"/>
      <c r="AK18" s="627"/>
      <c r="AL18" s="628">
        <v>0.6</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258</v>
      </c>
      <c r="C19" s="621"/>
      <c r="D19" s="621"/>
      <c r="E19" s="621"/>
      <c r="F19" s="621"/>
      <c r="G19" s="621"/>
      <c r="H19" s="621"/>
      <c r="I19" s="621"/>
      <c r="J19" s="621"/>
      <c r="K19" s="621"/>
      <c r="L19" s="621"/>
      <c r="M19" s="621"/>
      <c r="N19" s="621"/>
      <c r="O19" s="621"/>
      <c r="P19" s="621"/>
      <c r="Q19" s="622"/>
      <c r="R19" s="623">
        <v>432088</v>
      </c>
      <c r="S19" s="624"/>
      <c r="T19" s="624"/>
      <c r="U19" s="624"/>
      <c r="V19" s="624"/>
      <c r="W19" s="624"/>
      <c r="X19" s="624"/>
      <c r="Y19" s="625"/>
      <c r="Z19" s="626">
        <v>0.3</v>
      </c>
      <c r="AA19" s="626"/>
      <c r="AB19" s="626"/>
      <c r="AC19" s="626"/>
      <c r="AD19" s="627">
        <v>432088</v>
      </c>
      <c r="AE19" s="627"/>
      <c r="AF19" s="627"/>
      <c r="AG19" s="627"/>
      <c r="AH19" s="627"/>
      <c r="AI19" s="627"/>
      <c r="AJ19" s="627"/>
      <c r="AK19" s="627"/>
      <c r="AL19" s="628">
        <v>0.6</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v>5252242</v>
      </c>
      <c r="BH19" s="624"/>
      <c r="BI19" s="624"/>
      <c r="BJ19" s="624"/>
      <c r="BK19" s="624"/>
      <c r="BL19" s="624"/>
      <c r="BM19" s="624"/>
      <c r="BN19" s="625"/>
      <c r="BO19" s="626">
        <v>11.3</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261</v>
      </c>
      <c r="C20" s="637"/>
      <c r="D20" s="637"/>
      <c r="E20" s="637"/>
      <c r="F20" s="637"/>
      <c r="G20" s="637"/>
      <c r="H20" s="637"/>
      <c r="I20" s="637"/>
      <c r="J20" s="637"/>
      <c r="K20" s="637"/>
      <c r="L20" s="637"/>
      <c r="M20" s="637"/>
      <c r="N20" s="637"/>
      <c r="O20" s="637"/>
      <c r="P20" s="637"/>
      <c r="Q20" s="638"/>
      <c r="R20" s="623">
        <v>12702</v>
      </c>
      <c r="S20" s="624"/>
      <c r="T20" s="624"/>
      <c r="U20" s="624"/>
      <c r="V20" s="624"/>
      <c r="W20" s="624"/>
      <c r="X20" s="624"/>
      <c r="Y20" s="625"/>
      <c r="Z20" s="626">
        <v>0</v>
      </c>
      <c r="AA20" s="626"/>
      <c r="AB20" s="626"/>
      <c r="AC20" s="626"/>
      <c r="AD20" s="627">
        <v>12702</v>
      </c>
      <c r="AE20" s="627"/>
      <c r="AF20" s="627"/>
      <c r="AG20" s="627"/>
      <c r="AH20" s="627"/>
      <c r="AI20" s="627"/>
      <c r="AJ20" s="627"/>
      <c r="AK20" s="627"/>
      <c r="AL20" s="628">
        <v>0</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v>5252242</v>
      </c>
      <c r="BH20" s="624"/>
      <c r="BI20" s="624"/>
      <c r="BJ20" s="624"/>
      <c r="BK20" s="624"/>
      <c r="BL20" s="624"/>
      <c r="BM20" s="624"/>
      <c r="BN20" s="625"/>
      <c r="BO20" s="626">
        <v>11.3</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128884506</v>
      </c>
      <c r="CS20" s="624"/>
      <c r="CT20" s="624"/>
      <c r="CU20" s="624"/>
      <c r="CV20" s="624"/>
      <c r="CW20" s="624"/>
      <c r="CX20" s="624"/>
      <c r="CY20" s="625"/>
      <c r="CZ20" s="626">
        <v>100</v>
      </c>
      <c r="DA20" s="626"/>
      <c r="DB20" s="626"/>
      <c r="DC20" s="626"/>
      <c r="DD20" s="632">
        <v>10154847</v>
      </c>
      <c r="DE20" s="624"/>
      <c r="DF20" s="624"/>
      <c r="DG20" s="624"/>
      <c r="DH20" s="624"/>
      <c r="DI20" s="624"/>
      <c r="DJ20" s="624"/>
      <c r="DK20" s="624"/>
      <c r="DL20" s="624"/>
      <c r="DM20" s="624"/>
      <c r="DN20" s="624"/>
      <c r="DO20" s="624"/>
      <c r="DP20" s="625"/>
      <c r="DQ20" s="632">
        <v>80353222</v>
      </c>
      <c r="DR20" s="624"/>
      <c r="DS20" s="624"/>
      <c r="DT20" s="624"/>
      <c r="DU20" s="624"/>
      <c r="DV20" s="624"/>
      <c r="DW20" s="624"/>
      <c r="DX20" s="624"/>
      <c r="DY20" s="624"/>
      <c r="DZ20" s="624"/>
      <c r="EA20" s="624"/>
      <c r="EB20" s="624"/>
      <c r="EC20" s="633"/>
    </row>
    <row r="21" spans="2:133" ht="11.25" customHeight="1" x14ac:dyDescent="0.15">
      <c r="B21" s="620" t="s">
        <v>264</v>
      </c>
      <c r="C21" s="621"/>
      <c r="D21" s="621"/>
      <c r="E21" s="621"/>
      <c r="F21" s="621"/>
      <c r="G21" s="621"/>
      <c r="H21" s="621"/>
      <c r="I21" s="621"/>
      <c r="J21" s="621"/>
      <c r="K21" s="621"/>
      <c r="L21" s="621"/>
      <c r="M21" s="621"/>
      <c r="N21" s="621"/>
      <c r="O21" s="621"/>
      <c r="P21" s="621"/>
      <c r="Q21" s="622"/>
      <c r="R21" s="623">
        <v>16337972</v>
      </c>
      <c r="S21" s="624"/>
      <c r="T21" s="624"/>
      <c r="U21" s="624"/>
      <c r="V21" s="624"/>
      <c r="W21" s="624"/>
      <c r="X21" s="624"/>
      <c r="Y21" s="625"/>
      <c r="Z21" s="626">
        <v>12.5</v>
      </c>
      <c r="AA21" s="626"/>
      <c r="AB21" s="626"/>
      <c r="AC21" s="626"/>
      <c r="AD21" s="627">
        <v>15949247</v>
      </c>
      <c r="AE21" s="627"/>
      <c r="AF21" s="627"/>
      <c r="AG21" s="627"/>
      <c r="AH21" s="627"/>
      <c r="AI21" s="627"/>
      <c r="AJ21" s="627"/>
      <c r="AK21" s="627"/>
      <c r="AL21" s="628">
        <v>23.2</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v>533</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266</v>
      </c>
      <c r="C22" s="621"/>
      <c r="D22" s="621"/>
      <c r="E22" s="621"/>
      <c r="F22" s="621"/>
      <c r="G22" s="621"/>
      <c r="H22" s="621"/>
      <c r="I22" s="621"/>
      <c r="J22" s="621"/>
      <c r="K22" s="621"/>
      <c r="L22" s="621"/>
      <c r="M22" s="621"/>
      <c r="N22" s="621"/>
      <c r="O22" s="621"/>
      <c r="P22" s="621"/>
      <c r="Q22" s="622"/>
      <c r="R22" s="623">
        <v>15949247</v>
      </c>
      <c r="S22" s="624"/>
      <c r="T22" s="624"/>
      <c r="U22" s="624"/>
      <c r="V22" s="624"/>
      <c r="W22" s="624"/>
      <c r="X22" s="624"/>
      <c r="Y22" s="625"/>
      <c r="Z22" s="626">
        <v>12.2</v>
      </c>
      <c r="AA22" s="626"/>
      <c r="AB22" s="626"/>
      <c r="AC22" s="626"/>
      <c r="AD22" s="627">
        <v>15949247</v>
      </c>
      <c r="AE22" s="627"/>
      <c r="AF22" s="627"/>
      <c r="AG22" s="627"/>
      <c r="AH22" s="627"/>
      <c r="AI22" s="627"/>
      <c r="AJ22" s="627"/>
      <c r="AK22" s="627"/>
      <c r="AL22" s="628">
        <v>23.2</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v>1666564</v>
      </c>
      <c r="BH22" s="624"/>
      <c r="BI22" s="624"/>
      <c r="BJ22" s="624"/>
      <c r="BK22" s="624"/>
      <c r="BL22" s="624"/>
      <c r="BM22" s="624"/>
      <c r="BN22" s="625"/>
      <c r="BO22" s="626">
        <v>3.6</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269</v>
      </c>
      <c r="C23" s="621"/>
      <c r="D23" s="621"/>
      <c r="E23" s="621"/>
      <c r="F23" s="621"/>
      <c r="G23" s="621"/>
      <c r="H23" s="621"/>
      <c r="I23" s="621"/>
      <c r="J23" s="621"/>
      <c r="K23" s="621"/>
      <c r="L23" s="621"/>
      <c r="M23" s="621"/>
      <c r="N23" s="621"/>
      <c r="O23" s="621"/>
      <c r="P23" s="621"/>
      <c r="Q23" s="622"/>
      <c r="R23" s="623">
        <v>388725</v>
      </c>
      <c r="S23" s="624"/>
      <c r="T23" s="624"/>
      <c r="U23" s="624"/>
      <c r="V23" s="624"/>
      <c r="W23" s="624"/>
      <c r="X23" s="624"/>
      <c r="Y23" s="625"/>
      <c r="Z23" s="626">
        <v>0.3</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v>3585145</v>
      </c>
      <c r="BH23" s="624"/>
      <c r="BI23" s="624"/>
      <c r="BJ23" s="624"/>
      <c r="BK23" s="624"/>
      <c r="BL23" s="624"/>
      <c r="BM23" s="624"/>
      <c r="BN23" s="625"/>
      <c r="BO23" s="626">
        <v>7.7</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x14ac:dyDescent="0.15">
      <c r="B24" s="620" t="s">
        <v>276</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79778509</v>
      </c>
      <c r="CS24" s="613"/>
      <c r="CT24" s="613"/>
      <c r="CU24" s="613"/>
      <c r="CV24" s="613"/>
      <c r="CW24" s="613"/>
      <c r="CX24" s="613"/>
      <c r="CY24" s="614"/>
      <c r="CZ24" s="617">
        <v>61.9</v>
      </c>
      <c r="DA24" s="618"/>
      <c r="DB24" s="618"/>
      <c r="DC24" s="634"/>
      <c r="DD24" s="658">
        <v>48624277</v>
      </c>
      <c r="DE24" s="613"/>
      <c r="DF24" s="613"/>
      <c r="DG24" s="613"/>
      <c r="DH24" s="613"/>
      <c r="DI24" s="613"/>
      <c r="DJ24" s="613"/>
      <c r="DK24" s="614"/>
      <c r="DL24" s="658">
        <v>43074746</v>
      </c>
      <c r="DM24" s="613"/>
      <c r="DN24" s="613"/>
      <c r="DO24" s="613"/>
      <c r="DP24" s="613"/>
      <c r="DQ24" s="613"/>
      <c r="DR24" s="613"/>
      <c r="DS24" s="613"/>
      <c r="DT24" s="613"/>
      <c r="DU24" s="613"/>
      <c r="DV24" s="614"/>
      <c r="DW24" s="617">
        <v>61.1</v>
      </c>
      <c r="DX24" s="618"/>
      <c r="DY24" s="618"/>
      <c r="DZ24" s="618"/>
      <c r="EA24" s="618"/>
      <c r="EB24" s="618"/>
      <c r="EC24" s="619"/>
    </row>
    <row r="25" spans="2:133" ht="11.25" customHeight="1" x14ac:dyDescent="0.15">
      <c r="B25" s="620" t="s">
        <v>279</v>
      </c>
      <c r="C25" s="621"/>
      <c r="D25" s="621"/>
      <c r="E25" s="621"/>
      <c r="F25" s="621"/>
      <c r="G25" s="621"/>
      <c r="H25" s="621"/>
      <c r="I25" s="621"/>
      <c r="J25" s="621"/>
      <c r="K25" s="621"/>
      <c r="L25" s="621"/>
      <c r="M25" s="621"/>
      <c r="N25" s="621"/>
      <c r="O25" s="621"/>
      <c r="P25" s="621"/>
      <c r="Q25" s="622"/>
      <c r="R25" s="623">
        <v>72066863</v>
      </c>
      <c r="S25" s="624"/>
      <c r="T25" s="624"/>
      <c r="U25" s="624"/>
      <c r="V25" s="624"/>
      <c r="W25" s="624"/>
      <c r="X25" s="624"/>
      <c r="Y25" s="625"/>
      <c r="Z25" s="626">
        <v>55.3</v>
      </c>
      <c r="AA25" s="626"/>
      <c r="AB25" s="626"/>
      <c r="AC25" s="626"/>
      <c r="AD25" s="627">
        <v>68092993</v>
      </c>
      <c r="AE25" s="627"/>
      <c r="AF25" s="627"/>
      <c r="AG25" s="627"/>
      <c r="AH25" s="627"/>
      <c r="AI25" s="627"/>
      <c r="AJ25" s="627"/>
      <c r="AK25" s="627"/>
      <c r="AL25" s="628">
        <v>99</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20109182</v>
      </c>
      <c r="CS25" s="655"/>
      <c r="CT25" s="655"/>
      <c r="CU25" s="655"/>
      <c r="CV25" s="655"/>
      <c r="CW25" s="655"/>
      <c r="CX25" s="655"/>
      <c r="CY25" s="656"/>
      <c r="CZ25" s="628">
        <v>15.6</v>
      </c>
      <c r="DA25" s="653"/>
      <c r="DB25" s="653"/>
      <c r="DC25" s="657"/>
      <c r="DD25" s="632">
        <v>18784870</v>
      </c>
      <c r="DE25" s="655"/>
      <c r="DF25" s="655"/>
      <c r="DG25" s="655"/>
      <c r="DH25" s="655"/>
      <c r="DI25" s="655"/>
      <c r="DJ25" s="655"/>
      <c r="DK25" s="656"/>
      <c r="DL25" s="632">
        <v>17702947</v>
      </c>
      <c r="DM25" s="655"/>
      <c r="DN25" s="655"/>
      <c r="DO25" s="655"/>
      <c r="DP25" s="655"/>
      <c r="DQ25" s="655"/>
      <c r="DR25" s="655"/>
      <c r="DS25" s="655"/>
      <c r="DT25" s="655"/>
      <c r="DU25" s="655"/>
      <c r="DV25" s="656"/>
      <c r="DW25" s="628">
        <v>25.1</v>
      </c>
      <c r="DX25" s="653"/>
      <c r="DY25" s="653"/>
      <c r="DZ25" s="653"/>
      <c r="EA25" s="653"/>
      <c r="EB25" s="653"/>
      <c r="EC25" s="654"/>
    </row>
    <row r="26" spans="2:133" ht="11.25" customHeight="1" x14ac:dyDescent="0.15">
      <c r="B26" s="620" t="s">
        <v>282</v>
      </c>
      <c r="C26" s="621"/>
      <c r="D26" s="621"/>
      <c r="E26" s="621"/>
      <c r="F26" s="621"/>
      <c r="G26" s="621"/>
      <c r="H26" s="621"/>
      <c r="I26" s="621"/>
      <c r="J26" s="621"/>
      <c r="K26" s="621"/>
      <c r="L26" s="621"/>
      <c r="M26" s="621"/>
      <c r="N26" s="621"/>
      <c r="O26" s="621"/>
      <c r="P26" s="621"/>
      <c r="Q26" s="622"/>
      <c r="R26" s="623">
        <v>34902</v>
      </c>
      <c r="S26" s="624"/>
      <c r="T26" s="624"/>
      <c r="U26" s="624"/>
      <c r="V26" s="624"/>
      <c r="W26" s="624"/>
      <c r="X26" s="624"/>
      <c r="Y26" s="625"/>
      <c r="Z26" s="626">
        <v>0</v>
      </c>
      <c r="AA26" s="626"/>
      <c r="AB26" s="626"/>
      <c r="AC26" s="626"/>
      <c r="AD26" s="627">
        <v>34902</v>
      </c>
      <c r="AE26" s="627"/>
      <c r="AF26" s="627"/>
      <c r="AG26" s="627"/>
      <c r="AH26" s="627"/>
      <c r="AI26" s="627"/>
      <c r="AJ26" s="627"/>
      <c r="AK26" s="627"/>
      <c r="AL26" s="628">
        <v>0.1</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14631874</v>
      </c>
      <c r="CS26" s="624"/>
      <c r="CT26" s="624"/>
      <c r="CU26" s="624"/>
      <c r="CV26" s="624"/>
      <c r="CW26" s="624"/>
      <c r="CX26" s="624"/>
      <c r="CY26" s="625"/>
      <c r="CZ26" s="628">
        <v>11.4</v>
      </c>
      <c r="DA26" s="653"/>
      <c r="DB26" s="653"/>
      <c r="DC26" s="657"/>
      <c r="DD26" s="632">
        <v>13529722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285</v>
      </c>
      <c r="C27" s="621"/>
      <c r="D27" s="621"/>
      <c r="E27" s="621"/>
      <c r="F27" s="621"/>
      <c r="G27" s="621"/>
      <c r="H27" s="621"/>
      <c r="I27" s="621"/>
      <c r="J27" s="621"/>
      <c r="K27" s="621"/>
      <c r="L27" s="621"/>
      <c r="M27" s="621"/>
      <c r="N27" s="621"/>
      <c r="O27" s="621"/>
      <c r="P27" s="621"/>
      <c r="Q27" s="622"/>
      <c r="R27" s="623">
        <v>320718</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46355381</v>
      </c>
      <c r="BH27" s="624"/>
      <c r="BI27" s="624"/>
      <c r="BJ27" s="624"/>
      <c r="BK27" s="624"/>
      <c r="BL27" s="624"/>
      <c r="BM27" s="624"/>
      <c r="BN27" s="625"/>
      <c r="BO27" s="626">
        <v>100</v>
      </c>
      <c r="BP27" s="626"/>
      <c r="BQ27" s="626"/>
      <c r="BR27" s="626"/>
      <c r="BS27" s="627">
        <v>877825</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47403975</v>
      </c>
      <c r="CS27" s="655"/>
      <c r="CT27" s="655"/>
      <c r="CU27" s="655"/>
      <c r="CV27" s="655"/>
      <c r="CW27" s="655"/>
      <c r="CX27" s="655"/>
      <c r="CY27" s="656"/>
      <c r="CZ27" s="628">
        <v>36.799999999999997</v>
      </c>
      <c r="DA27" s="653"/>
      <c r="DB27" s="653"/>
      <c r="DC27" s="657"/>
      <c r="DD27" s="632">
        <v>17932940</v>
      </c>
      <c r="DE27" s="655"/>
      <c r="DF27" s="655"/>
      <c r="DG27" s="655"/>
      <c r="DH27" s="655"/>
      <c r="DI27" s="655"/>
      <c r="DJ27" s="655"/>
      <c r="DK27" s="656"/>
      <c r="DL27" s="632">
        <v>14032985</v>
      </c>
      <c r="DM27" s="655"/>
      <c r="DN27" s="655"/>
      <c r="DO27" s="655"/>
      <c r="DP27" s="655"/>
      <c r="DQ27" s="655"/>
      <c r="DR27" s="655"/>
      <c r="DS27" s="655"/>
      <c r="DT27" s="655"/>
      <c r="DU27" s="655"/>
      <c r="DV27" s="656"/>
      <c r="DW27" s="628">
        <v>19.899999999999999</v>
      </c>
      <c r="DX27" s="653"/>
      <c r="DY27" s="653"/>
      <c r="DZ27" s="653"/>
      <c r="EA27" s="653"/>
      <c r="EB27" s="653"/>
      <c r="EC27" s="654"/>
    </row>
    <row r="28" spans="2:133" ht="11.25" customHeight="1" x14ac:dyDescent="0.15">
      <c r="B28" s="620" t="s">
        <v>288</v>
      </c>
      <c r="C28" s="621"/>
      <c r="D28" s="621"/>
      <c r="E28" s="621"/>
      <c r="F28" s="621"/>
      <c r="G28" s="621"/>
      <c r="H28" s="621"/>
      <c r="I28" s="621"/>
      <c r="J28" s="621"/>
      <c r="K28" s="621"/>
      <c r="L28" s="621"/>
      <c r="M28" s="621"/>
      <c r="N28" s="621"/>
      <c r="O28" s="621"/>
      <c r="P28" s="621"/>
      <c r="Q28" s="622"/>
      <c r="R28" s="623">
        <v>1852419</v>
      </c>
      <c r="S28" s="624"/>
      <c r="T28" s="624"/>
      <c r="U28" s="624"/>
      <c r="V28" s="624"/>
      <c r="W28" s="624"/>
      <c r="X28" s="624"/>
      <c r="Y28" s="625"/>
      <c r="Z28" s="626">
        <v>1.4</v>
      </c>
      <c r="AA28" s="626"/>
      <c r="AB28" s="626"/>
      <c r="AC28" s="626"/>
      <c r="AD28" s="627">
        <v>481123</v>
      </c>
      <c r="AE28" s="627"/>
      <c r="AF28" s="627"/>
      <c r="AG28" s="627"/>
      <c r="AH28" s="627"/>
      <c r="AI28" s="627"/>
      <c r="AJ28" s="627"/>
      <c r="AK28" s="627"/>
      <c r="AL28" s="628">
        <v>0.7</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12265352</v>
      </c>
      <c r="CS28" s="624"/>
      <c r="CT28" s="624"/>
      <c r="CU28" s="624"/>
      <c r="CV28" s="624"/>
      <c r="CW28" s="624"/>
      <c r="CX28" s="624"/>
      <c r="CY28" s="625"/>
      <c r="CZ28" s="628">
        <v>9.5</v>
      </c>
      <c r="DA28" s="653"/>
      <c r="DB28" s="653"/>
      <c r="DC28" s="657"/>
      <c r="DD28" s="632">
        <v>11906467</v>
      </c>
      <c r="DE28" s="624"/>
      <c r="DF28" s="624"/>
      <c r="DG28" s="624"/>
      <c r="DH28" s="624"/>
      <c r="DI28" s="624"/>
      <c r="DJ28" s="624"/>
      <c r="DK28" s="625"/>
      <c r="DL28" s="632">
        <v>11338814</v>
      </c>
      <c r="DM28" s="624"/>
      <c r="DN28" s="624"/>
      <c r="DO28" s="624"/>
      <c r="DP28" s="624"/>
      <c r="DQ28" s="624"/>
      <c r="DR28" s="624"/>
      <c r="DS28" s="624"/>
      <c r="DT28" s="624"/>
      <c r="DU28" s="624"/>
      <c r="DV28" s="625"/>
      <c r="DW28" s="628">
        <v>16.100000000000001</v>
      </c>
      <c r="DX28" s="653"/>
      <c r="DY28" s="653"/>
      <c r="DZ28" s="653"/>
      <c r="EA28" s="653"/>
      <c r="EB28" s="653"/>
      <c r="EC28" s="654"/>
    </row>
    <row r="29" spans="2:133" ht="11.25" customHeight="1" x14ac:dyDescent="0.15">
      <c r="B29" s="620" t="s">
        <v>290</v>
      </c>
      <c r="C29" s="621"/>
      <c r="D29" s="621"/>
      <c r="E29" s="621"/>
      <c r="F29" s="621"/>
      <c r="G29" s="621"/>
      <c r="H29" s="621"/>
      <c r="I29" s="621"/>
      <c r="J29" s="621"/>
      <c r="K29" s="621"/>
      <c r="L29" s="621"/>
      <c r="M29" s="621"/>
      <c r="N29" s="621"/>
      <c r="O29" s="621"/>
      <c r="P29" s="621"/>
      <c r="Q29" s="622"/>
      <c r="R29" s="623">
        <v>442309</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291</v>
      </c>
      <c r="CE29" s="660"/>
      <c r="CF29" s="620" t="s">
        <v>66</v>
      </c>
      <c r="CG29" s="621"/>
      <c r="CH29" s="621"/>
      <c r="CI29" s="621"/>
      <c r="CJ29" s="621"/>
      <c r="CK29" s="621"/>
      <c r="CL29" s="621"/>
      <c r="CM29" s="621"/>
      <c r="CN29" s="621"/>
      <c r="CO29" s="621"/>
      <c r="CP29" s="621"/>
      <c r="CQ29" s="622"/>
      <c r="CR29" s="623">
        <v>12264153</v>
      </c>
      <c r="CS29" s="655"/>
      <c r="CT29" s="655"/>
      <c r="CU29" s="655"/>
      <c r="CV29" s="655"/>
      <c r="CW29" s="655"/>
      <c r="CX29" s="655"/>
      <c r="CY29" s="656"/>
      <c r="CZ29" s="628">
        <v>9.5</v>
      </c>
      <c r="DA29" s="653"/>
      <c r="DB29" s="653"/>
      <c r="DC29" s="657"/>
      <c r="DD29" s="632">
        <v>11905268</v>
      </c>
      <c r="DE29" s="655"/>
      <c r="DF29" s="655"/>
      <c r="DG29" s="655"/>
      <c r="DH29" s="655"/>
      <c r="DI29" s="655"/>
      <c r="DJ29" s="655"/>
      <c r="DK29" s="656"/>
      <c r="DL29" s="632">
        <v>11337615</v>
      </c>
      <c r="DM29" s="655"/>
      <c r="DN29" s="655"/>
      <c r="DO29" s="655"/>
      <c r="DP29" s="655"/>
      <c r="DQ29" s="655"/>
      <c r="DR29" s="655"/>
      <c r="DS29" s="655"/>
      <c r="DT29" s="655"/>
      <c r="DU29" s="655"/>
      <c r="DV29" s="656"/>
      <c r="DW29" s="628">
        <v>16.100000000000001</v>
      </c>
      <c r="DX29" s="653"/>
      <c r="DY29" s="653"/>
      <c r="DZ29" s="653"/>
      <c r="EA29" s="653"/>
      <c r="EB29" s="653"/>
      <c r="EC29" s="654"/>
    </row>
    <row r="30" spans="2:133" ht="11.25" customHeight="1" x14ac:dyDescent="0.15">
      <c r="B30" s="620" t="s">
        <v>292</v>
      </c>
      <c r="C30" s="621"/>
      <c r="D30" s="621"/>
      <c r="E30" s="621"/>
      <c r="F30" s="621"/>
      <c r="G30" s="621"/>
      <c r="H30" s="621"/>
      <c r="I30" s="621"/>
      <c r="J30" s="621"/>
      <c r="K30" s="621"/>
      <c r="L30" s="621"/>
      <c r="M30" s="621"/>
      <c r="N30" s="621"/>
      <c r="O30" s="621"/>
      <c r="P30" s="621"/>
      <c r="Q30" s="622"/>
      <c r="R30" s="623">
        <v>32350117</v>
      </c>
      <c r="S30" s="624"/>
      <c r="T30" s="624"/>
      <c r="U30" s="624"/>
      <c r="V30" s="624"/>
      <c r="W30" s="624"/>
      <c r="X30" s="624"/>
      <c r="Y30" s="625"/>
      <c r="Z30" s="626">
        <v>24.8</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65"/>
      <c r="BI30" s="665"/>
      <c r="BJ30" s="665"/>
      <c r="BK30" s="665"/>
      <c r="BL30" s="665"/>
      <c r="BM30" s="665"/>
      <c r="BN30" s="665"/>
      <c r="BO30" s="665"/>
      <c r="BP30" s="665"/>
      <c r="BQ30" s="666"/>
      <c r="BR30" s="605" t="s">
        <v>294</v>
      </c>
      <c r="BS30" s="665"/>
      <c r="BT30" s="665"/>
      <c r="BU30" s="665"/>
      <c r="BV30" s="665"/>
      <c r="BW30" s="665"/>
      <c r="BX30" s="665"/>
      <c r="BY30" s="665"/>
      <c r="BZ30" s="665"/>
      <c r="CA30" s="665"/>
      <c r="CB30" s="666"/>
      <c r="CD30" s="661"/>
      <c r="CE30" s="662"/>
      <c r="CF30" s="620" t="s">
        <v>295</v>
      </c>
      <c r="CG30" s="621"/>
      <c r="CH30" s="621"/>
      <c r="CI30" s="621"/>
      <c r="CJ30" s="621"/>
      <c r="CK30" s="621"/>
      <c r="CL30" s="621"/>
      <c r="CM30" s="621"/>
      <c r="CN30" s="621"/>
      <c r="CO30" s="621"/>
      <c r="CP30" s="621"/>
      <c r="CQ30" s="622"/>
      <c r="CR30" s="623">
        <v>11782317</v>
      </c>
      <c r="CS30" s="624"/>
      <c r="CT30" s="624"/>
      <c r="CU30" s="624"/>
      <c r="CV30" s="624"/>
      <c r="CW30" s="624"/>
      <c r="CX30" s="624"/>
      <c r="CY30" s="625"/>
      <c r="CZ30" s="628">
        <v>9.1</v>
      </c>
      <c r="DA30" s="653"/>
      <c r="DB30" s="653"/>
      <c r="DC30" s="657"/>
      <c r="DD30" s="632">
        <v>11438251</v>
      </c>
      <c r="DE30" s="624"/>
      <c r="DF30" s="624"/>
      <c r="DG30" s="624"/>
      <c r="DH30" s="624"/>
      <c r="DI30" s="624"/>
      <c r="DJ30" s="624"/>
      <c r="DK30" s="625"/>
      <c r="DL30" s="632">
        <v>10870598</v>
      </c>
      <c r="DM30" s="624"/>
      <c r="DN30" s="624"/>
      <c r="DO30" s="624"/>
      <c r="DP30" s="624"/>
      <c r="DQ30" s="624"/>
      <c r="DR30" s="624"/>
      <c r="DS30" s="624"/>
      <c r="DT30" s="624"/>
      <c r="DU30" s="624"/>
      <c r="DV30" s="625"/>
      <c r="DW30" s="628">
        <v>15.4</v>
      </c>
      <c r="DX30" s="653"/>
      <c r="DY30" s="653"/>
      <c r="DZ30" s="653"/>
      <c r="EA30" s="653"/>
      <c r="EB30" s="653"/>
      <c r="EC30" s="654"/>
    </row>
    <row r="31" spans="2:133" ht="11.25" customHeight="1" x14ac:dyDescent="0.15">
      <c r="B31" s="636" t="s">
        <v>296</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297</v>
      </c>
      <c r="AQ31" s="670"/>
      <c r="AR31" s="670"/>
      <c r="AS31" s="670"/>
      <c r="AT31" s="675" t="s">
        <v>298</v>
      </c>
      <c r="AU31" s="218"/>
      <c r="AV31" s="218"/>
      <c r="AW31" s="218"/>
      <c r="AX31" s="609" t="s">
        <v>176</v>
      </c>
      <c r="AY31" s="610"/>
      <c r="AZ31" s="610"/>
      <c r="BA31" s="610"/>
      <c r="BB31" s="610"/>
      <c r="BC31" s="610"/>
      <c r="BD31" s="610"/>
      <c r="BE31" s="610"/>
      <c r="BF31" s="611"/>
      <c r="BG31" s="679">
        <v>99.5</v>
      </c>
      <c r="BH31" s="667"/>
      <c r="BI31" s="667"/>
      <c r="BJ31" s="667"/>
      <c r="BK31" s="667"/>
      <c r="BL31" s="667"/>
      <c r="BM31" s="618">
        <v>97.9</v>
      </c>
      <c r="BN31" s="667"/>
      <c r="BO31" s="667"/>
      <c r="BP31" s="667"/>
      <c r="BQ31" s="668"/>
      <c r="BR31" s="679">
        <v>99.4</v>
      </c>
      <c r="BS31" s="667"/>
      <c r="BT31" s="667"/>
      <c r="BU31" s="667"/>
      <c r="BV31" s="667"/>
      <c r="BW31" s="667"/>
      <c r="BX31" s="618">
        <v>97.6</v>
      </c>
      <c r="BY31" s="667"/>
      <c r="BZ31" s="667"/>
      <c r="CA31" s="667"/>
      <c r="CB31" s="668"/>
      <c r="CD31" s="661"/>
      <c r="CE31" s="662"/>
      <c r="CF31" s="620" t="s">
        <v>299</v>
      </c>
      <c r="CG31" s="621"/>
      <c r="CH31" s="621"/>
      <c r="CI31" s="621"/>
      <c r="CJ31" s="621"/>
      <c r="CK31" s="621"/>
      <c r="CL31" s="621"/>
      <c r="CM31" s="621"/>
      <c r="CN31" s="621"/>
      <c r="CO31" s="621"/>
      <c r="CP31" s="621"/>
      <c r="CQ31" s="622"/>
      <c r="CR31" s="623">
        <v>481836</v>
      </c>
      <c r="CS31" s="655"/>
      <c r="CT31" s="655"/>
      <c r="CU31" s="655"/>
      <c r="CV31" s="655"/>
      <c r="CW31" s="655"/>
      <c r="CX31" s="655"/>
      <c r="CY31" s="656"/>
      <c r="CZ31" s="628">
        <v>0.4</v>
      </c>
      <c r="DA31" s="653"/>
      <c r="DB31" s="653"/>
      <c r="DC31" s="657"/>
      <c r="DD31" s="632">
        <v>467017</v>
      </c>
      <c r="DE31" s="655"/>
      <c r="DF31" s="655"/>
      <c r="DG31" s="655"/>
      <c r="DH31" s="655"/>
      <c r="DI31" s="655"/>
      <c r="DJ31" s="655"/>
      <c r="DK31" s="656"/>
      <c r="DL31" s="632">
        <v>467017</v>
      </c>
      <c r="DM31" s="655"/>
      <c r="DN31" s="655"/>
      <c r="DO31" s="655"/>
      <c r="DP31" s="655"/>
      <c r="DQ31" s="655"/>
      <c r="DR31" s="655"/>
      <c r="DS31" s="655"/>
      <c r="DT31" s="655"/>
      <c r="DU31" s="655"/>
      <c r="DV31" s="656"/>
      <c r="DW31" s="628">
        <v>0.7</v>
      </c>
      <c r="DX31" s="653"/>
      <c r="DY31" s="653"/>
      <c r="DZ31" s="653"/>
      <c r="EA31" s="653"/>
      <c r="EB31" s="653"/>
      <c r="EC31" s="654"/>
    </row>
    <row r="32" spans="2:133" ht="11.25" customHeight="1" x14ac:dyDescent="0.15">
      <c r="B32" s="620" t="s">
        <v>300</v>
      </c>
      <c r="C32" s="621"/>
      <c r="D32" s="621"/>
      <c r="E32" s="621"/>
      <c r="F32" s="621"/>
      <c r="G32" s="621"/>
      <c r="H32" s="621"/>
      <c r="I32" s="621"/>
      <c r="J32" s="621"/>
      <c r="K32" s="621"/>
      <c r="L32" s="621"/>
      <c r="M32" s="621"/>
      <c r="N32" s="621"/>
      <c r="O32" s="621"/>
      <c r="P32" s="621"/>
      <c r="Q32" s="622"/>
      <c r="R32" s="623">
        <v>9624272</v>
      </c>
      <c r="S32" s="624"/>
      <c r="T32" s="624"/>
      <c r="U32" s="624"/>
      <c r="V32" s="624"/>
      <c r="W32" s="624"/>
      <c r="X32" s="624"/>
      <c r="Y32" s="625"/>
      <c r="Z32" s="626">
        <v>7.4</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301</v>
      </c>
      <c r="AX32" s="620" t="s">
        <v>302</v>
      </c>
      <c r="AY32" s="621"/>
      <c r="AZ32" s="621"/>
      <c r="BA32" s="621"/>
      <c r="BB32" s="621"/>
      <c r="BC32" s="621"/>
      <c r="BD32" s="621"/>
      <c r="BE32" s="621"/>
      <c r="BF32" s="622"/>
      <c r="BG32" s="680">
        <v>99.4</v>
      </c>
      <c r="BH32" s="655"/>
      <c r="BI32" s="655"/>
      <c r="BJ32" s="655"/>
      <c r="BK32" s="655"/>
      <c r="BL32" s="655"/>
      <c r="BM32" s="629">
        <v>97.8</v>
      </c>
      <c r="BN32" s="655"/>
      <c r="BO32" s="655"/>
      <c r="BP32" s="655"/>
      <c r="BQ32" s="678"/>
      <c r="BR32" s="680">
        <v>99.4</v>
      </c>
      <c r="BS32" s="655"/>
      <c r="BT32" s="655"/>
      <c r="BU32" s="655"/>
      <c r="BV32" s="655"/>
      <c r="BW32" s="655"/>
      <c r="BX32" s="629">
        <v>97.5</v>
      </c>
      <c r="BY32" s="655"/>
      <c r="BZ32" s="655"/>
      <c r="CA32" s="655"/>
      <c r="CB32" s="678"/>
      <c r="CD32" s="663"/>
      <c r="CE32" s="664"/>
      <c r="CF32" s="620" t="s">
        <v>303</v>
      </c>
      <c r="CG32" s="621"/>
      <c r="CH32" s="621"/>
      <c r="CI32" s="621"/>
      <c r="CJ32" s="621"/>
      <c r="CK32" s="621"/>
      <c r="CL32" s="621"/>
      <c r="CM32" s="621"/>
      <c r="CN32" s="621"/>
      <c r="CO32" s="621"/>
      <c r="CP32" s="621"/>
      <c r="CQ32" s="622"/>
      <c r="CR32" s="623">
        <v>1199</v>
      </c>
      <c r="CS32" s="624"/>
      <c r="CT32" s="624"/>
      <c r="CU32" s="624"/>
      <c r="CV32" s="624"/>
      <c r="CW32" s="624"/>
      <c r="CX32" s="624"/>
      <c r="CY32" s="625"/>
      <c r="CZ32" s="628">
        <v>0</v>
      </c>
      <c r="DA32" s="653"/>
      <c r="DB32" s="653"/>
      <c r="DC32" s="657"/>
      <c r="DD32" s="632">
        <v>1199</v>
      </c>
      <c r="DE32" s="624"/>
      <c r="DF32" s="624"/>
      <c r="DG32" s="624"/>
      <c r="DH32" s="624"/>
      <c r="DI32" s="624"/>
      <c r="DJ32" s="624"/>
      <c r="DK32" s="625"/>
      <c r="DL32" s="632">
        <v>1199</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304</v>
      </c>
      <c r="C33" s="621"/>
      <c r="D33" s="621"/>
      <c r="E33" s="621"/>
      <c r="F33" s="621"/>
      <c r="G33" s="621"/>
      <c r="H33" s="621"/>
      <c r="I33" s="621"/>
      <c r="J33" s="621"/>
      <c r="K33" s="621"/>
      <c r="L33" s="621"/>
      <c r="M33" s="621"/>
      <c r="N33" s="621"/>
      <c r="O33" s="621"/>
      <c r="P33" s="621"/>
      <c r="Q33" s="622"/>
      <c r="R33" s="623">
        <v>428731</v>
      </c>
      <c r="S33" s="624"/>
      <c r="T33" s="624"/>
      <c r="U33" s="624"/>
      <c r="V33" s="624"/>
      <c r="W33" s="624"/>
      <c r="X33" s="624"/>
      <c r="Y33" s="625"/>
      <c r="Z33" s="626">
        <v>0.3</v>
      </c>
      <c r="AA33" s="626"/>
      <c r="AB33" s="626"/>
      <c r="AC33" s="626"/>
      <c r="AD33" s="627">
        <v>11943</v>
      </c>
      <c r="AE33" s="627"/>
      <c r="AF33" s="627"/>
      <c r="AG33" s="627"/>
      <c r="AH33" s="627"/>
      <c r="AI33" s="627"/>
      <c r="AJ33" s="627"/>
      <c r="AK33" s="627"/>
      <c r="AL33" s="628">
        <v>0</v>
      </c>
      <c r="AM33" s="629"/>
      <c r="AN33" s="629"/>
      <c r="AO33" s="630"/>
      <c r="AP33" s="673"/>
      <c r="AQ33" s="674"/>
      <c r="AR33" s="674"/>
      <c r="AS33" s="674"/>
      <c r="AT33" s="677"/>
      <c r="AU33" s="219"/>
      <c r="AV33" s="219"/>
      <c r="AW33" s="219"/>
      <c r="AX33" s="644" t="s">
        <v>305</v>
      </c>
      <c r="AY33" s="645"/>
      <c r="AZ33" s="645"/>
      <c r="BA33" s="645"/>
      <c r="BB33" s="645"/>
      <c r="BC33" s="645"/>
      <c r="BD33" s="645"/>
      <c r="BE33" s="645"/>
      <c r="BF33" s="646"/>
      <c r="BG33" s="681">
        <v>99.4</v>
      </c>
      <c r="BH33" s="682"/>
      <c r="BI33" s="682"/>
      <c r="BJ33" s="682"/>
      <c r="BK33" s="682"/>
      <c r="BL33" s="682"/>
      <c r="BM33" s="683">
        <v>97.8</v>
      </c>
      <c r="BN33" s="682"/>
      <c r="BO33" s="682"/>
      <c r="BP33" s="682"/>
      <c r="BQ33" s="684"/>
      <c r="BR33" s="681">
        <v>99.4</v>
      </c>
      <c r="BS33" s="682"/>
      <c r="BT33" s="682"/>
      <c r="BU33" s="682"/>
      <c r="BV33" s="682"/>
      <c r="BW33" s="682"/>
      <c r="BX33" s="683">
        <v>97.5</v>
      </c>
      <c r="BY33" s="682"/>
      <c r="BZ33" s="682"/>
      <c r="CA33" s="682"/>
      <c r="CB33" s="684"/>
      <c r="CD33" s="620" t="s">
        <v>306</v>
      </c>
      <c r="CE33" s="621"/>
      <c r="CF33" s="621"/>
      <c r="CG33" s="621"/>
      <c r="CH33" s="621"/>
      <c r="CI33" s="621"/>
      <c r="CJ33" s="621"/>
      <c r="CK33" s="621"/>
      <c r="CL33" s="621"/>
      <c r="CM33" s="621"/>
      <c r="CN33" s="621"/>
      <c r="CO33" s="621"/>
      <c r="CP33" s="621"/>
      <c r="CQ33" s="622"/>
      <c r="CR33" s="623">
        <v>38951150</v>
      </c>
      <c r="CS33" s="655"/>
      <c r="CT33" s="655"/>
      <c r="CU33" s="655"/>
      <c r="CV33" s="655"/>
      <c r="CW33" s="655"/>
      <c r="CX33" s="655"/>
      <c r="CY33" s="656"/>
      <c r="CZ33" s="628">
        <v>30.2</v>
      </c>
      <c r="DA33" s="653"/>
      <c r="DB33" s="653"/>
      <c r="DC33" s="657"/>
      <c r="DD33" s="632">
        <v>30382273</v>
      </c>
      <c r="DE33" s="655"/>
      <c r="DF33" s="655"/>
      <c r="DG33" s="655"/>
      <c r="DH33" s="655"/>
      <c r="DI33" s="655"/>
      <c r="DJ33" s="655"/>
      <c r="DK33" s="656"/>
      <c r="DL33" s="632">
        <v>22098571</v>
      </c>
      <c r="DM33" s="655"/>
      <c r="DN33" s="655"/>
      <c r="DO33" s="655"/>
      <c r="DP33" s="655"/>
      <c r="DQ33" s="655"/>
      <c r="DR33" s="655"/>
      <c r="DS33" s="655"/>
      <c r="DT33" s="655"/>
      <c r="DU33" s="655"/>
      <c r="DV33" s="656"/>
      <c r="DW33" s="628">
        <v>31.4</v>
      </c>
      <c r="DX33" s="653"/>
      <c r="DY33" s="653"/>
      <c r="DZ33" s="653"/>
      <c r="EA33" s="653"/>
      <c r="EB33" s="653"/>
      <c r="EC33" s="654"/>
    </row>
    <row r="34" spans="2:133" ht="11.25" customHeight="1" x14ac:dyDescent="0.15">
      <c r="B34" s="620" t="s">
        <v>307</v>
      </c>
      <c r="C34" s="621"/>
      <c r="D34" s="621"/>
      <c r="E34" s="621"/>
      <c r="F34" s="621"/>
      <c r="G34" s="621"/>
      <c r="H34" s="621"/>
      <c r="I34" s="621"/>
      <c r="J34" s="621"/>
      <c r="K34" s="621"/>
      <c r="L34" s="621"/>
      <c r="M34" s="621"/>
      <c r="N34" s="621"/>
      <c r="O34" s="621"/>
      <c r="P34" s="621"/>
      <c r="Q34" s="622"/>
      <c r="R34" s="623">
        <v>755254</v>
      </c>
      <c r="S34" s="624"/>
      <c r="T34" s="624"/>
      <c r="U34" s="624"/>
      <c r="V34" s="624"/>
      <c r="W34" s="624"/>
      <c r="X34" s="624"/>
      <c r="Y34" s="625"/>
      <c r="Z34" s="626">
        <v>0.6</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308</v>
      </c>
      <c r="CE34" s="621"/>
      <c r="CF34" s="621"/>
      <c r="CG34" s="621"/>
      <c r="CH34" s="621"/>
      <c r="CI34" s="621"/>
      <c r="CJ34" s="621"/>
      <c r="CK34" s="621"/>
      <c r="CL34" s="621"/>
      <c r="CM34" s="621"/>
      <c r="CN34" s="621"/>
      <c r="CO34" s="621"/>
      <c r="CP34" s="621"/>
      <c r="CQ34" s="622"/>
      <c r="CR34" s="623">
        <v>16024905</v>
      </c>
      <c r="CS34" s="624"/>
      <c r="CT34" s="624"/>
      <c r="CU34" s="624"/>
      <c r="CV34" s="624"/>
      <c r="CW34" s="624"/>
      <c r="CX34" s="624"/>
      <c r="CY34" s="625"/>
      <c r="CZ34" s="628">
        <v>12.4</v>
      </c>
      <c r="DA34" s="653"/>
      <c r="DB34" s="653"/>
      <c r="DC34" s="657"/>
      <c r="DD34" s="632">
        <v>10879466</v>
      </c>
      <c r="DE34" s="624"/>
      <c r="DF34" s="624"/>
      <c r="DG34" s="624"/>
      <c r="DH34" s="624"/>
      <c r="DI34" s="624"/>
      <c r="DJ34" s="624"/>
      <c r="DK34" s="625"/>
      <c r="DL34" s="632">
        <v>7976702</v>
      </c>
      <c r="DM34" s="624"/>
      <c r="DN34" s="624"/>
      <c r="DO34" s="624"/>
      <c r="DP34" s="624"/>
      <c r="DQ34" s="624"/>
      <c r="DR34" s="624"/>
      <c r="DS34" s="624"/>
      <c r="DT34" s="624"/>
      <c r="DU34" s="624"/>
      <c r="DV34" s="625"/>
      <c r="DW34" s="628">
        <v>11.3</v>
      </c>
      <c r="DX34" s="653"/>
      <c r="DY34" s="653"/>
      <c r="DZ34" s="653"/>
      <c r="EA34" s="653"/>
      <c r="EB34" s="653"/>
      <c r="EC34" s="654"/>
    </row>
    <row r="35" spans="2:133" ht="11.25" customHeight="1" x14ac:dyDescent="0.15">
      <c r="B35" s="620" t="s">
        <v>309</v>
      </c>
      <c r="C35" s="621"/>
      <c r="D35" s="621"/>
      <c r="E35" s="621"/>
      <c r="F35" s="621"/>
      <c r="G35" s="621"/>
      <c r="H35" s="621"/>
      <c r="I35" s="621"/>
      <c r="J35" s="621"/>
      <c r="K35" s="621"/>
      <c r="L35" s="621"/>
      <c r="M35" s="621"/>
      <c r="N35" s="621"/>
      <c r="O35" s="621"/>
      <c r="P35" s="621"/>
      <c r="Q35" s="622"/>
      <c r="R35" s="623">
        <v>517449</v>
      </c>
      <c r="S35" s="624"/>
      <c r="T35" s="624"/>
      <c r="U35" s="624"/>
      <c r="V35" s="624"/>
      <c r="W35" s="624"/>
      <c r="X35" s="624"/>
      <c r="Y35" s="625"/>
      <c r="Z35" s="626">
        <v>0.4</v>
      </c>
      <c r="AA35" s="626"/>
      <c r="AB35" s="626"/>
      <c r="AC35" s="626"/>
      <c r="AD35" s="627" t="s">
        <v>122</v>
      </c>
      <c r="AE35" s="627"/>
      <c r="AF35" s="627"/>
      <c r="AG35" s="627"/>
      <c r="AH35" s="627"/>
      <c r="AI35" s="627"/>
      <c r="AJ35" s="627"/>
      <c r="AK35" s="627"/>
      <c r="AL35" s="628" t="s">
        <v>122</v>
      </c>
      <c r="AM35" s="629"/>
      <c r="AN35" s="629"/>
      <c r="AO35" s="630"/>
      <c r="AP35" s="222"/>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2122321</v>
      </c>
      <c r="CS35" s="655"/>
      <c r="CT35" s="655"/>
      <c r="CU35" s="655"/>
      <c r="CV35" s="655"/>
      <c r="CW35" s="655"/>
      <c r="CX35" s="655"/>
      <c r="CY35" s="656"/>
      <c r="CZ35" s="628">
        <v>1.6</v>
      </c>
      <c r="DA35" s="653"/>
      <c r="DB35" s="653"/>
      <c r="DC35" s="657"/>
      <c r="DD35" s="632">
        <v>1957548</v>
      </c>
      <c r="DE35" s="655"/>
      <c r="DF35" s="655"/>
      <c r="DG35" s="655"/>
      <c r="DH35" s="655"/>
      <c r="DI35" s="655"/>
      <c r="DJ35" s="655"/>
      <c r="DK35" s="656"/>
      <c r="DL35" s="632">
        <v>1957548</v>
      </c>
      <c r="DM35" s="655"/>
      <c r="DN35" s="655"/>
      <c r="DO35" s="655"/>
      <c r="DP35" s="655"/>
      <c r="DQ35" s="655"/>
      <c r="DR35" s="655"/>
      <c r="DS35" s="655"/>
      <c r="DT35" s="655"/>
      <c r="DU35" s="655"/>
      <c r="DV35" s="656"/>
      <c r="DW35" s="628">
        <v>2.8</v>
      </c>
      <c r="DX35" s="653"/>
      <c r="DY35" s="653"/>
      <c r="DZ35" s="653"/>
      <c r="EA35" s="653"/>
      <c r="EB35" s="653"/>
      <c r="EC35" s="654"/>
    </row>
    <row r="36" spans="2:133" ht="11.25" customHeight="1" x14ac:dyDescent="0.15">
      <c r="B36" s="620" t="s">
        <v>313</v>
      </c>
      <c r="C36" s="621"/>
      <c r="D36" s="621"/>
      <c r="E36" s="621"/>
      <c r="F36" s="621"/>
      <c r="G36" s="621"/>
      <c r="H36" s="621"/>
      <c r="I36" s="621"/>
      <c r="J36" s="621"/>
      <c r="K36" s="621"/>
      <c r="L36" s="621"/>
      <c r="M36" s="621"/>
      <c r="N36" s="621"/>
      <c r="O36" s="621"/>
      <c r="P36" s="621"/>
      <c r="Q36" s="622"/>
      <c r="R36" s="623">
        <v>1301957</v>
      </c>
      <c r="S36" s="624"/>
      <c r="T36" s="624"/>
      <c r="U36" s="624"/>
      <c r="V36" s="624"/>
      <c r="W36" s="624"/>
      <c r="X36" s="624"/>
      <c r="Y36" s="625"/>
      <c r="Z36" s="626">
        <v>1</v>
      </c>
      <c r="AA36" s="626"/>
      <c r="AB36" s="626"/>
      <c r="AC36" s="626"/>
      <c r="AD36" s="627" t="s">
        <v>122</v>
      </c>
      <c r="AE36" s="627"/>
      <c r="AF36" s="627"/>
      <c r="AG36" s="627"/>
      <c r="AH36" s="627"/>
      <c r="AI36" s="627"/>
      <c r="AJ36" s="627"/>
      <c r="AK36" s="627"/>
      <c r="AL36" s="628" t="s">
        <v>122</v>
      </c>
      <c r="AM36" s="629"/>
      <c r="AN36" s="629"/>
      <c r="AO36" s="630"/>
      <c r="AP36" s="222"/>
      <c r="AQ36" s="689" t="s">
        <v>314</v>
      </c>
      <c r="AR36" s="690"/>
      <c r="AS36" s="690"/>
      <c r="AT36" s="690"/>
      <c r="AU36" s="690"/>
      <c r="AV36" s="690"/>
      <c r="AW36" s="690"/>
      <c r="AX36" s="690"/>
      <c r="AY36" s="691"/>
      <c r="AZ36" s="612">
        <v>13782358</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28062</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8600283</v>
      </c>
      <c r="CS36" s="624"/>
      <c r="CT36" s="624"/>
      <c r="CU36" s="624"/>
      <c r="CV36" s="624"/>
      <c r="CW36" s="624"/>
      <c r="CX36" s="624"/>
      <c r="CY36" s="625"/>
      <c r="CZ36" s="628">
        <v>6.7</v>
      </c>
      <c r="DA36" s="653"/>
      <c r="DB36" s="653"/>
      <c r="DC36" s="657"/>
      <c r="DD36" s="632">
        <v>7606280</v>
      </c>
      <c r="DE36" s="624"/>
      <c r="DF36" s="624"/>
      <c r="DG36" s="624"/>
      <c r="DH36" s="624"/>
      <c r="DI36" s="624"/>
      <c r="DJ36" s="624"/>
      <c r="DK36" s="625"/>
      <c r="DL36" s="632">
        <v>3909780</v>
      </c>
      <c r="DM36" s="624"/>
      <c r="DN36" s="624"/>
      <c r="DO36" s="624"/>
      <c r="DP36" s="624"/>
      <c r="DQ36" s="624"/>
      <c r="DR36" s="624"/>
      <c r="DS36" s="624"/>
      <c r="DT36" s="624"/>
      <c r="DU36" s="624"/>
      <c r="DV36" s="625"/>
      <c r="DW36" s="628">
        <v>5.5</v>
      </c>
      <c r="DX36" s="653"/>
      <c r="DY36" s="653"/>
      <c r="DZ36" s="653"/>
      <c r="EA36" s="653"/>
      <c r="EB36" s="653"/>
      <c r="EC36" s="654"/>
    </row>
    <row r="37" spans="2:133" ht="11.25" customHeight="1" x14ac:dyDescent="0.15">
      <c r="B37" s="620" t="s">
        <v>317</v>
      </c>
      <c r="C37" s="621"/>
      <c r="D37" s="621"/>
      <c r="E37" s="621"/>
      <c r="F37" s="621"/>
      <c r="G37" s="621"/>
      <c r="H37" s="621"/>
      <c r="I37" s="621"/>
      <c r="J37" s="621"/>
      <c r="K37" s="621"/>
      <c r="L37" s="621"/>
      <c r="M37" s="621"/>
      <c r="N37" s="621"/>
      <c r="O37" s="621"/>
      <c r="P37" s="621"/>
      <c r="Q37" s="622"/>
      <c r="R37" s="623">
        <v>1690470</v>
      </c>
      <c r="S37" s="624"/>
      <c r="T37" s="624"/>
      <c r="U37" s="624"/>
      <c r="V37" s="624"/>
      <c r="W37" s="624"/>
      <c r="X37" s="624"/>
      <c r="Y37" s="625"/>
      <c r="Z37" s="626">
        <v>1.3</v>
      </c>
      <c r="AA37" s="626"/>
      <c r="AB37" s="626"/>
      <c r="AC37" s="626"/>
      <c r="AD37" s="627">
        <v>141065</v>
      </c>
      <c r="AE37" s="627"/>
      <c r="AF37" s="627"/>
      <c r="AG37" s="627"/>
      <c r="AH37" s="627"/>
      <c r="AI37" s="627"/>
      <c r="AJ37" s="627"/>
      <c r="AK37" s="627"/>
      <c r="AL37" s="628">
        <v>0.2</v>
      </c>
      <c r="AM37" s="629"/>
      <c r="AN37" s="629"/>
      <c r="AO37" s="630"/>
      <c r="AQ37" s="686" t="s">
        <v>318</v>
      </c>
      <c r="AR37" s="687"/>
      <c r="AS37" s="687"/>
      <c r="AT37" s="687"/>
      <c r="AU37" s="687"/>
      <c r="AV37" s="687"/>
      <c r="AW37" s="687"/>
      <c r="AX37" s="687"/>
      <c r="AY37" s="688"/>
      <c r="AZ37" s="623">
        <v>2333000</v>
      </c>
      <c r="BA37" s="624"/>
      <c r="BB37" s="624"/>
      <c r="BC37" s="624"/>
      <c r="BD37" s="655"/>
      <c r="BE37" s="655"/>
      <c r="BF37" s="678"/>
      <c r="BG37" s="620" t="s">
        <v>319</v>
      </c>
      <c r="BH37" s="621"/>
      <c r="BI37" s="621"/>
      <c r="BJ37" s="621"/>
      <c r="BK37" s="621"/>
      <c r="BL37" s="621"/>
      <c r="BM37" s="621"/>
      <c r="BN37" s="621"/>
      <c r="BO37" s="621"/>
      <c r="BP37" s="621"/>
      <c r="BQ37" s="621"/>
      <c r="BR37" s="621"/>
      <c r="BS37" s="621"/>
      <c r="BT37" s="621"/>
      <c r="BU37" s="622"/>
      <c r="BV37" s="623">
        <v>-761584</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22495</v>
      </c>
      <c r="CS37" s="655"/>
      <c r="CT37" s="655"/>
      <c r="CU37" s="655"/>
      <c r="CV37" s="655"/>
      <c r="CW37" s="655"/>
      <c r="CX37" s="655"/>
      <c r="CY37" s="656"/>
      <c r="CZ37" s="628">
        <v>0</v>
      </c>
      <c r="DA37" s="653"/>
      <c r="DB37" s="653"/>
      <c r="DC37" s="657"/>
      <c r="DD37" s="632">
        <v>22495</v>
      </c>
      <c r="DE37" s="655"/>
      <c r="DF37" s="655"/>
      <c r="DG37" s="655"/>
      <c r="DH37" s="655"/>
      <c r="DI37" s="655"/>
      <c r="DJ37" s="655"/>
      <c r="DK37" s="656"/>
      <c r="DL37" s="632" t="s">
        <v>122</v>
      </c>
      <c r="DM37" s="655"/>
      <c r="DN37" s="655"/>
      <c r="DO37" s="655"/>
      <c r="DP37" s="655"/>
      <c r="DQ37" s="655"/>
      <c r="DR37" s="655"/>
      <c r="DS37" s="655"/>
      <c r="DT37" s="655"/>
      <c r="DU37" s="655"/>
      <c r="DV37" s="656"/>
      <c r="DW37" s="628" t="s">
        <v>122</v>
      </c>
      <c r="DX37" s="653"/>
      <c r="DY37" s="653"/>
      <c r="DZ37" s="653"/>
      <c r="EA37" s="653"/>
      <c r="EB37" s="653"/>
      <c r="EC37" s="654"/>
    </row>
    <row r="38" spans="2:133" ht="11.25" customHeight="1" x14ac:dyDescent="0.15">
      <c r="B38" s="620" t="s">
        <v>321</v>
      </c>
      <c r="C38" s="621"/>
      <c r="D38" s="621"/>
      <c r="E38" s="621"/>
      <c r="F38" s="621"/>
      <c r="G38" s="621"/>
      <c r="H38" s="621"/>
      <c r="I38" s="621"/>
      <c r="J38" s="621"/>
      <c r="K38" s="621"/>
      <c r="L38" s="621"/>
      <c r="M38" s="621"/>
      <c r="N38" s="621"/>
      <c r="O38" s="621"/>
      <c r="P38" s="621"/>
      <c r="Q38" s="622"/>
      <c r="R38" s="623">
        <v>8841650</v>
      </c>
      <c r="S38" s="624"/>
      <c r="T38" s="624"/>
      <c r="U38" s="624"/>
      <c r="V38" s="624"/>
      <c r="W38" s="624"/>
      <c r="X38" s="624"/>
      <c r="Y38" s="625"/>
      <c r="Z38" s="626">
        <v>6.8</v>
      </c>
      <c r="AA38" s="626"/>
      <c r="AB38" s="626"/>
      <c r="AC38" s="626"/>
      <c r="AD38" s="627" t="s">
        <v>122</v>
      </c>
      <c r="AE38" s="627"/>
      <c r="AF38" s="627"/>
      <c r="AG38" s="627"/>
      <c r="AH38" s="627"/>
      <c r="AI38" s="627"/>
      <c r="AJ38" s="627"/>
      <c r="AK38" s="627"/>
      <c r="AL38" s="628" t="s">
        <v>122</v>
      </c>
      <c r="AM38" s="629"/>
      <c r="AN38" s="629"/>
      <c r="AO38" s="630"/>
      <c r="AQ38" s="686" t="s">
        <v>322</v>
      </c>
      <c r="AR38" s="687"/>
      <c r="AS38" s="687"/>
      <c r="AT38" s="687"/>
      <c r="AU38" s="687"/>
      <c r="AV38" s="687"/>
      <c r="AW38" s="687"/>
      <c r="AX38" s="687"/>
      <c r="AY38" s="688"/>
      <c r="AZ38" s="623">
        <v>185074</v>
      </c>
      <c r="BA38" s="624"/>
      <c r="BB38" s="624"/>
      <c r="BC38" s="624"/>
      <c r="BD38" s="655"/>
      <c r="BE38" s="655"/>
      <c r="BF38" s="678"/>
      <c r="BG38" s="620" t="s">
        <v>323</v>
      </c>
      <c r="BH38" s="621"/>
      <c r="BI38" s="621"/>
      <c r="BJ38" s="621"/>
      <c r="BK38" s="621"/>
      <c r="BL38" s="621"/>
      <c r="BM38" s="621"/>
      <c r="BN38" s="621"/>
      <c r="BO38" s="621"/>
      <c r="BP38" s="621"/>
      <c r="BQ38" s="621"/>
      <c r="BR38" s="621"/>
      <c r="BS38" s="621"/>
      <c r="BT38" s="621"/>
      <c r="BU38" s="622"/>
      <c r="BV38" s="623">
        <v>34452</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11264284</v>
      </c>
      <c r="CS38" s="624"/>
      <c r="CT38" s="624"/>
      <c r="CU38" s="624"/>
      <c r="CV38" s="624"/>
      <c r="CW38" s="624"/>
      <c r="CX38" s="624"/>
      <c r="CY38" s="625"/>
      <c r="CZ38" s="628">
        <v>8.6999999999999993</v>
      </c>
      <c r="DA38" s="653"/>
      <c r="DB38" s="653"/>
      <c r="DC38" s="657"/>
      <c r="DD38" s="632">
        <v>9158307</v>
      </c>
      <c r="DE38" s="624"/>
      <c r="DF38" s="624"/>
      <c r="DG38" s="624"/>
      <c r="DH38" s="624"/>
      <c r="DI38" s="624"/>
      <c r="DJ38" s="624"/>
      <c r="DK38" s="625"/>
      <c r="DL38" s="632">
        <v>8251947</v>
      </c>
      <c r="DM38" s="624"/>
      <c r="DN38" s="624"/>
      <c r="DO38" s="624"/>
      <c r="DP38" s="624"/>
      <c r="DQ38" s="624"/>
      <c r="DR38" s="624"/>
      <c r="DS38" s="624"/>
      <c r="DT38" s="624"/>
      <c r="DU38" s="624"/>
      <c r="DV38" s="625"/>
      <c r="DW38" s="628">
        <v>11.7</v>
      </c>
      <c r="DX38" s="653"/>
      <c r="DY38" s="653"/>
      <c r="DZ38" s="653"/>
      <c r="EA38" s="653"/>
      <c r="EB38" s="653"/>
      <c r="EC38" s="654"/>
    </row>
    <row r="39" spans="2:133" ht="11.25" customHeight="1" x14ac:dyDescent="0.15">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326</v>
      </c>
      <c r="AR39" s="687"/>
      <c r="AS39" s="687"/>
      <c r="AT39" s="687"/>
      <c r="AU39" s="687"/>
      <c r="AV39" s="687"/>
      <c r="AW39" s="687"/>
      <c r="AX39" s="687"/>
      <c r="AY39" s="688"/>
      <c r="AZ39" s="623">
        <v>27261</v>
      </c>
      <c r="BA39" s="624"/>
      <c r="BB39" s="624"/>
      <c r="BC39" s="624"/>
      <c r="BD39" s="655"/>
      <c r="BE39" s="655"/>
      <c r="BF39" s="678"/>
      <c r="BG39" s="620" t="s">
        <v>327</v>
      </c>
      <c r="BH39" s="621"/>
      <c r="BI39" s="621"/>
      <c r="BJ39" s="621"/>
      <c r="BK39" s="621"/>
      <c r="BL39" s="621"/>
      <c r="BM39" s="621"/>
      <c r="BN39" s="621"/>
      <c r="BO39" s="621"/>
      <c r="BP39" s="621"/>
      <c r="BQ39" s="621"/>
      <c r="BR39" s="621"/>
      <c r="BS39" s="621"/>
      <c r="BT39" s="621"/>
      <c r="BU39" s="622"/>
      <c r="BV39" s="623">
        <v>50845</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589693</v>
      </c>
      <c r="CS39" s="655"/>
      <c r="CT39" s="655"/>
      <c r="CU39" s="655"/>
      <c r="CV39" s="655"/>
      <c r="CW39" s="655"/>
      <c r="CX39" s="655"/>
      <c r="CY39" s="656"/>
      <c r="CZ39" s="628">
        <v>0.5</v>
      </c>
      <c r="DA39" s="653"/>
      <c r="DB39" s="653"/>
      <c r="DC39" s="657"/>
      <c r="DD39" s="632">
        <v>556565</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329</v>
      </c>
      <c r="C40" s="621"/>
      <c r="D40" s="621"/>
      <c r="E40" s="621"/>
      <c r="F40" s="621"/>
      <c r="G40" s="621"/>
      <c r="H40" s="621"/>
      <c r="I40" s="621"/>
      <c r="J40" s="621"/>
      <c r="K40" s="621"/>
      <c r="L40" s="621"/>
      <c r="M40" s="621"/>
      <c r="N40" s="621"/>
      <c r="O40" s="621"/>
      <c r="P40" s="621"/>
      <c r="Q40" s="622"/>
      <c r="R40" s="623">
        <v>1722350</v>
      </c>
      <c r="S40" s="624"/>
      <c r="T40" s="624"/>
      <c r="U40" s="624"/>
      <c r="V40" s="624"/>
      <c r="W40" s="624"/>
      <c r="X40" s="624"/>
      <c r="Y40" s="625"/>
      <c r="Z40" s="626">
        <v>1.3</v>
      </c>
      <c r="AA40" s="626"/>
      <c r="AB40" s="626"/>
      <c r="AC40" s="626"/>
      <c r="AD40" s="627" t="s">
        <v>122</v>
      </c>
      <c r="AE40" s="627"/>
      <c r="AF40" s="627"/>
      <c r="AG40" s="627"/>
      <c r="AH40" s="627"/>
      <c r="AI40" s="627"/>
      <c r="AJ40" s="627"/>
      <c r="AK40" s="627"/>
      <c r="AL40" s="628" t="s">
        <v>122</v>
      </c>
      <c r="AM40" s="629"/>
      <c r="AN40" s="629"/>
      <c r="AO40" s="630"/>
      <c r="AQ40" s="686" t="s">
        <v>330</v>
      </c>
      <c r="AR40" s="687"/>
      <c r="AS40" s="687"/>
      <c r="AT40" s="687"/>
      <c r="AU40" s="687"/>
      <c r="AV40" s="687"/>
      <c r="AW40" s="687"/>
      <c r="AX40" s="687"/>
      <c r="AY40" s="688"/>
      <c r="AZ40" s="623" t="s">
        <v>122</v>
      </c>
      <c r="BA40" s="624"/>
      <c r="BB40" s="624"/>
      <c r="BC40" s="624"/>
      <c r="BD40" s="655"/>
      <c r="BE40" s="655"/>
      <c r="BF40" s="678"/>
      <c r="BG40" s="671" t="s">
        <v>331</v>
      </c>
      <c r="BH40" s="672"/>
      <c r="BI40" s="672"/>
      <c r="BJ40" s="672"/>
      <c r="BK40" s="672"/>
      <c r="BL40" s="223"/>
      <c r="BM40" s="621" t="s">
        <v>332</v>
      </c>
      <c r="BN40" s="621"/>
      <c r="BO40" s="621"/>
      <c r="BP40" s="621"/>
      <c r="BQ40" s="621"/>
      <c r="BR40" s="621"/>
      <c r="BS40" s="621"/>
      <c r="BT40" s="621"/>
      <c r="BU40" s="622"/>
      <c r="BV40" s="623">
        <v>92</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349664</v>
      </c>
      <c r="CS40" s="624"/>
      <c r="CT40" s="624"/>
      <c r="CU40" s="624"/>
      <c r="CV40" s="624"/>
      <c r="CW40" s="624"/>
      <c r="CX40" s="624"/>
      <c r="CY40" s="625"/>
      <c r="CZ40" s="628">
        <v>0.3</v>
      </c>
      <c r="DA40" s="653"/>
      <c r="DB40" s="653"/>
      <c r="DC40" s="657"/>
      <c r="DD40" s="632">
        <v>224107</v>
      </c>
      <c r="DE40" s="624"/>
      <c r="DF40" s="624"/>
      <c r="DG40" s="624"/>
      <c r="DH40" s="624"/>
      <c r="DI40" s="624"/>
      <c r="DJ40" s="624"/>
      <c r="DK40" s="625"/>
      <c r="DL40" s="632">
        <v>2594</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15">
      <c r="B41" s="644" t="s">
        <v>334</v>
      </c>
      <c r="C41" s="645"/>
      <c r="D41" s="645"/>
      <c r="E41" s="645"/>
      <c r="F41" s="645"/>
      <c r="G41" s="645"/>
      <c r="H41" s="645"/>
      <c r="I41" s="645"/>
      <c r="J41" s="645"/>
      <c r="K41" s="645"/>
      <c r="L41" s="645"/>
      <c r="M41" s="645"/>
      <c r="N41" s="645"/>
      <c r="O41" s="645"/>
      <c r="P41" s="645"/>
      <c r="Q41" s="646"/>
      <c r="R41" s="695">
        <v>130227111</v>
      </c>
      <c r="S41" s="696"/>
      <c r="T41" s="696"/>
      <c r="U41" s="696"/>
      <c r="V41" s="696"/>
      <c r="W41" s="696"/>
      <c r="X41" s="696"/>
      <c r="Y41" s="700"/>
      <c r="Z41" s="701">
        <v>100</v>
      </c>
      <c r="AA41" s="701"/>
      <c r="AB41" s="701"/>
      <c r="AC41" s="701"/>
      <c r="AD41" s="702">
        <v>68762026</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2900076</v>
      </c>
      <c r="BA41" s="624"/>
      <c r="BB41" s="624"/>
      <c r="BC41" s="624"/>
      <c r="BD41" s="655"/>
      <c r="BE41" s="655"/>
      <c r="BF41" s="678"/>
      <c r="BG41" s="671"/>
      <c r="BH41" s="672"/>
      <c r="BI41" s="672"/>
      <c r="BJ41" s="672"/>
      <c r="BK41" s="672"/>
      <c r="BL41" s="223"/>
      <c r="BM41" s="621" t="s">
        <v>336</v>
      </c>
      <c r="BN41" s="621"/>
      <c r="BO41" s="621"/>
      <c r="BP41" s="621"/>
      <c r="BQ41" s="621"/>
      <c r="BR41" s="621"/>
      <c r="BS41" s="621"/>
      <c r="BT41" s="621"/>
      <c r="BU41" s="622"/>
      <c r="BV41" s="623" t="s">
        <v>122</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338</v>
      </c>
      <c r="AR42" s="693"/>
      <c r="AS42" s="693"/>
      <c r="AT42" s="693"/>
      <c r="AU42" s="693"/>
      <c r="AV42" s="693"/>
      <c r="AW42" s="693"/>
      <c r="AX42" s="693"/>
      <c r="AY42" s="694"/>
      <c r="AZ42" s="695">
        <v>8336947</v>
      </c>
      <c r="BA42" s="696"/>
      <c r="BB42" s="696"/>
      <c r="BC42" s="696"/>
      <c r="BD42" s="682"/>
      <c r="BE42" s="682"/>
      <c r="BF42" s="684"/>
      <c r="BG42" s="673"/>
      <c r="BH42" s="674"/>
      <c r="BI42" s="674"/>
      <c r="BJ42" s="674"/>
      <c r="BK42" s="674"/>
      <c r="BL42" s="224"/>
      <c r="BM42" s="645" t="s">
        <v>339</v>
      </c>
      <c r="BN42" s="645"/>
      <c r="BO42" s="645"/>
      <c r="BP42" s="645"/>
      <c r="BQ42" s="645"/>
      <c r="BR42" s="645"/>
      <c r="BS42" s="645"/>
      <c r="BT42" s="645"/>
      <c r="BU42" s="646"/>
      <c r="BV42" s="695">
        <v>391</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10154847</v>
      </c>
      <c r="CS42" s="655"/>
      <c r="CT42" s="655"/>
      <c r="CU42" s="655"/>
      <c r="CV42" s="655"/>
      <c r="CW42" s="655"/>
      <c r="CX42" s="655"/>
      <c r="CY42" s="656"/>
      <c r="CZ42" s="628">
        <v>7.9</v>
      </c>
      <c r="DA42" s="653"/>
      <c r="DB42" s="653"/>
      <c r="DC42" s="657"/>
      <c r="DD42" s="632">
        <v>1346672</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341</v>
      </c>
      <c r="CD43" s="620" t="s">
        <v>342</v>
      </c>
      <c r="CE43" s="621"/>
      <c r="CF43" s="621"/>
      <c r="CG43" s="621"/>
      <c r="CH43" s="621"/>
      <c r="CI43" s="621"/>
      <c r="CJ43" s="621"/>
      <c r="CK43" s="621"/>
      <c r="CL43" s="621"/>
      <c r="CM43" s="621"/>
      <c r="CN43" s="621"/>
      <c r="CO43" s="621"/>
      <c r="CP43" s="621"/>
      <c r="CQ43" s="622"/>
      <c r="CR43" s="623">
        <v>418034</v>
      </c>
      <c r="CS43" s="655"/>
      <c r="CT43" s="655"/>
      <c r="CU43" s="655"/>
      <c r="CV43" s="655"/>
      <c r="CW43" s="655"/>
      <c r="CX43" s="655"/>
      <c r="CY43" s="656"/>
      <c r="CZ43" s="628">
        <v>0.3</v>
      </c>
      <c r="DA43" s="653"/>
      <c r="DB43" s="653"/>
      <c r="DC43" s="657"/>
      <c r="DD43" s="632">
        <v>418034</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291</v>
      </c>
      <c r="CE44" s="660"/>
      <c r="CF44" s="620" t="s">
        <v>344</v>
      </c>
      <c r="CG44" s="621"/>
      <c r="CH44" s="621"/>
      <c r="CI44" s="621"/>
      <c r="CJ44" s="621"/>
      <c r="CK44" s="621"/>
      <c r="CL44" s="621"/>
      <c r="CM44" s="621"/>
      <c r="CN44" s="621"/>
      <c r="CO44" s="621"/>
      <c r="CP44" s="621"/>
      <c r="CQ44" s="622"/>
      <c r="CR44" s="623">
        <v>10154847</v>
      </c>
      <c r="CS44" s="624"/>
      <c r="CT44" s="624"/>
      <c r="CU44" s="624"/>
      <c r="CV44" s="624"/>
      <c r="CW44" s="624"/>
      <c r="CX44" s="624"/>
      <c r="CY44" s="625"/>
      <c r="CZ44" s="628">
        <v>7.9</v>
      </c>
      <c r="DA44" s="629"/>
      <c r="DB44" s="629"/>
      <c r="DC44" s="635"/>
      <c r="DD44" s="632">
        <v>1346672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346</v>
      </c>
      <c r="CG45" s="621"/>
      <c r="CH45" s="621"/>
      <c r="CI45" s="621"/>
      <c r="CJ45" s="621"/>
      <c r="CK45" s="621"/>
      <c r="CL45" s="621"/>
      <c r="CM45" s="621"/>
      <c r="CN45" s="621"/>
      <c r="CO45" s="621"/>
      <c r="CP45" s="621"/>
      <c r="CQ45" s="622"/>
      <c r="CR45" s="623">
        <v>3430177</v>
      </c>
      <c r="CS45" s="655"/>
      <c r="CT45" s="655"/>
      <c r="CU45" s="655"/>
      <c r="CV45" s="655"/>
      <c r="CW45" s="655"/>
      <c r="CX45" s="655"/>
      <c r="CY45" s="656"/>
      <c r="CZ45" s="628">
        <v>2.7</v>
      </c>
      <c r="DA45" s="653"/>
      <c r="DB45" s="653"/>
      <c r="DC45" s="657"/>
      <c r="DD45" s="632">
        <v>142167</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347</v>
      </c>
      <c r="CG46" s="621"/>
      <c r="CH46" s="621"/>
      <c r="CI46" s="621"/>
      <c r="CJ46" s="621"/>
      <c r="CK46" s="621"/>
      <c r="CL46" s="621"/>
      <c r="CM46" s="621"/>
      <c r="CN46" s="621"/>
      <c r="CO46" s="621"/>
      <c r="CP46" s="621"/>
      <c r="CQ46" s="622"/>
      <c r="CR46" s="623">
        <v>6651033</v>
      </c>
      <c r="CS46" s="624"/>
      <c r="CT46" s="624"/>
      <c r="CU46" s="624"/>
      <c r="CV46" s="624"/>
      <c r="CW46" s="624"/>
      <c r="CX46" s="624"/>
      <c r="CY46" s="625"/>
      <c r="CZ46" s="628">
        <v>5.2</v>
      </c>
      <c r="DA46" s="629"/>
      <c r="DB46" s="629"/>
      <c r="DC46" s="635"/>
      <c r="DD46" s="632">
        <v>1198268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348</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350</v>
      </c>
      <c r="CE49" s="645"/>
      <c r="CF49" s="645"/>
      <c r="CG49" s="645"/>
      <c r="CH49" s="645"/>
      <c r="CI49" s="645"/>
      <c r="CJ49" s="645"/>
      <c r="CK49" s="645"/>
      <c r="CL49" s="645"/>
      <c r="CM49" s="645"/>
      <c r="CN49" s="645"/>
      <c r="CO49" s="645"/>
      <c r="CP49" s="645"/>
      <c r="CQ49" s="646"/>
      <c r="CR49" s="695">
        <v>128884506</v>
      </c>
      <c r="CS49" s="682"/>
      <c r="CT49" s="682"/>
      <c r="CU49" s="682"/>
      <c r="CV49" s="682"/>
      <c r="CW49" s="682"/>
      <c r="CX49" s="682"/>
      <c r="CY49" s="711"/>
      <c r="CZ49" s="703">
        <v>100</v>
      </c>
      <c r="DA49" s="712"/>
      <c r="DB49" s="712"/>
      <c r="DC49" s="713"/>
      <c r="DD49" s="714">
        <v>80353222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tryyBLZwcslNIqn8JIpsBPWugzuvyd++YQgxsDr3VFTD0OKVT0ZUaPg0EzaEXwRNnhEqEqr/cCOgTSOpHs5QYg==" saltValue="znHZtOiKRIcMqJcqgJpaJ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352</v>
      </c>
      <c r="DK2" s="723"/>
      <c r="DL2" s="723"/>
      <c r="DM2" s="723"/>
      <c r="DN2" s="723"/>
      <c r="DO2" s="724"/>
      <c r="DP2" s="228"/>
      <c r="DQ2" s="722" t="s">
        <v>353</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32"/>
      <c r="BA5" s="232"/>
      <c r="BB5" s="232"/>
      <c r="BC5" s="232"/>
      <c r="BD5" s="232"/>
      <c r="BE5" s="233"/>
      <c r="BF5" s="233"/>
      <c r="BG5" s="233"/>
      <c r="BH5" s="233"/>
      <c r="BI5" s="233"/>
      <c r="BJ5" s="233"/>
      <c r="BK5" s="233"/>
      <c r="BL5" s="233"/>
      <c r="BM5" s="233"/>
      <c r="BN5" s="233"/>
      <c r="BO5" s="233"/>
      <c r="BP5" s="233"/>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373</v>
      </c>
      <c r="C7" s="750"/>
      <c r="D7" s="750"/>
      <c r="E7" s="750"/>
      <c r="F7" s="750"/>
      <c r="G7" s="750"/>
      <c r="H7" s="750"/>
      <c r="I7" s="750"/>
      <c r="J7" s="750"/>
      <c r="K7" s="750"/>
      <c r="L7" s="750"/>
      <c r="M7" s="750"/>
      <c r="N7" s="750"/>
      <c r="O7" s="750"/>
      <c r="P7" s="751"/>
      <c r="Q7" s="752">
        <v>129524</v>
      </c>
      <c r="R7" s="753"/>
      <c r="S7" s="753"/>
      <c r="T7" s="753"/>
      <c r="U7" s="753"/>
      <c r="V7" s="753">
        <v>128521</v>
      </c>
      <c r="W7" s="753"/>
      <c r="X7" s="753"/>
      <c r="Y7" s="753"/>
      <c r="Z7" s="753"/>
      <c r="AA7" s="753">
        <v>1003</v>
      </c>
      <c r="AB7" s="753"/>
      <c r="AC7" s="753"/>
      <c r="AD7" s="753"/>
      <c r="AE7" s="754"/>
      <c r="AF7" s="755">
        <v>736</v>
      </c>
      <c r="AG7" s="756"/>
      <c r="AH7" s="756"/>
      <c r="AI7" s="756"/>
      <c r="AJ7" s="757"/>
      <c r="AK7" s="758">
        <v>522</v>
      </c>
      <c r="AL7" s="759"/>
      <c r="AM7" s="759"/>
      <c r="AN7" s="759"/>
      <c r="AO7" s="759"/>
      <c r="AP7" s="759">
        <v>110365</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554</v>
      </c>
      <c r="BT7" s="747"/>
      <c r="BU7" s="747"/>
      <c r="BV7" s="747"/>
      <c r="BW7" s="747"/>
      <c r="BX7" s="747"/>
      <c r="BY7" s="747"/>
      <c r="BZ7" s="747"/>
      <c r="CA7" s="747"/>
      <c r="CB7" s="747"/>
      <c r="CC7" s="747"/>
      <c r="CD7" s="747"/>
      <c r="CE7" s="747"/>
      <c r="CF7" s="747"/>
      <c r="CG7" s="762"/>
      <c r="CH7" s="743">
        <v>-22</v>
      </c>
      <c r="CI7" s="744"/>
      <c r="CJ7" s="744"/>
      <c r="CK7" s="744"/>
      <c r="CL7" s="745"/>
      <c r="CM7" s="743">
        <v>222</v>
      </c>
      <c r="CN7" s="744"/>
      <c r="CO7" s="744"/>
      <c r="CP7" s="744"/>
      <c r="CQ7" s="745"/>
      <c r="CR7" s="743">
        <v>100</v>
      </c>
      <c r="CS7" s="744"/>
      <c r="CT7" s="744"/>
      <c r="CU7" s="744"/>
      <c r="CV7" s="745"/>
      <c r="CW7" s="743" t="s">
        <v>493</v>
      </c>
      <c r="CX7" s="744"/>
      <c r="CY7" s="744"/>
      <c r="CZ7" s="744"/>
      <c r="DA7" s="745"/>
      <c r="DB7" s="743" t="s">
        <v>493</v>
      </c>
      <c r="DC7" s="744"/>
      <c r="DD7" s="744"/>
      <c r="DE7" s="744"/>
      <c r="DF7" s="745"/>
      <c r="DG7" s="743" t="s">
        <v>493</v>
      </c>
      <c r="DH7" s="744"/>
      <c r="DI7" s="744"/>
      <c r="DJ7" s="744"/>
      <c r="DK7" s="745"/>
      <c r="DL7" s="743" t="s">
        <v>493</v>
      </c>
      <c r="DM7" s="744"/>
      <c r="DN7" s="744"/>
      <c r="DO7" s="744"/>
      <c r="DP7" s="745"/>
      <c r="DQ7" s="743" t="s">
        <v>493</v>
      </c>
      <c r="DR7" s="744"/>
      <c r="DS7" s="744"/>
      <c r="DT7" s="744"/>
      <c r="DU7" s="745"/>
      <c r="DV7" s="746"/>
      <c r="DW7" s="747"/>
      <c r="DX7" s="747"/>
      <c r="DY7" s="747"/>
      <c r="DZ7" s="748"/>
      <c r="EA7" s="234"/>
    </row>
    <row r="8" spans="1:131" s="235" customFormat="1" ht="26.25" customHeight="1" x14ac:dyDescent="0.15">
      <c r="A8" s="238">
        <v>2</v>
      </c>
      <c r="B8" s="780" t="s">
        <v>374</v>
      </c>
      <c r="C8" s="781"/>
      <c r="D8" s="781"/>
      <c r="E8" s="781"/>
      <c r="F8" s="781"/>
      <c r="G8" s="781"/>
      <c r="H8" s="781"/>
      <c r="I8" s="781"/>
      <c r="J8" s="781"/>
      <c r="K8" s="781"/>
      <c r="L8" s="781"/>
      <c r="M8" s="781"/>
      <c r="N8" s="781"/>
      <c r="O8" s="781"/>
      <c r="P8" s="782"/>
      <c r="Q8" s="783">
        <v>491</v>
      </c>
      <c r="R8" s="784"/>
      <c r="S8" s="784"/>
      <c r="T8" s="784"/>
      <c r="U8" s="784"/>
      <c r="V8" s="784">
        <v>491</v>
      </c>
      <c r="W8" s="784"/>
      <c r="X8" s="784"/>
      <c r="Y8" s="784"/>
      <c r="Z8" s="784"/>
      <c r="AA8" s="784" t="s">
        <v>493</v>
      </c>
      <c r="AB8" s="784"/>
      <c r="AC8" s="784"/>
      <c r="AD8" s="784"/>
      <c r="AE8" s="785"/>
      <c r="AF8" s="786" t="s">
        <v>122</v>
      </c>
      <c r="AG8" s="787"/>
      <c r="AH8" s="787"/>
      <c r="AI8" s="787"/>
      <c r="AJ8" s="788"/>
      <c r="AK8" s="769">
        <v>347</v>
      </c>
      <c r="AL8" s="770"/>
      <c r="AM8" s="770"/>
      <c r="AN8" s="770"/>
      <c r="AO8" s="770"/>
      <c r="AP8" s="770">
        <v>575</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555</v>
      </c>
      <c r="BT8" s="774"/>
      <c r="BU8" s="774"/>
      <c r="BV8" s="774"/>
      <c r="BW8" s="774"/>
      <c r="BX8" s="774"/>
      <c r="BY8" s="774"/>
      <c r="BZ8" s="774"/>
      <c r="CA8" s="774"/>
      <c r="CB8" s="774"/>
      <c r="CC8" s="774"/>
      <c r="CD8" s="774"/>
      <c r="CE8" s="774"/>
      <c r="CF8" s="774"/>
      <c r="CG8" s="775"/>
      <c r="CH8" s="776">
        <v>106</v>
      </c>
      <c r="CI8" s="777"/>
      <c r="CJ8" s="777"/>
      <c r="CK8" s="777"/>
      <c r="CL8" s="778"/>
      <c r="CM8" s="776">
        <v>5085</v>
      </c>
      <c r="CN8" s="777"/>
      <c r="CO8" s="777"/>
      <c r="CP8" s="777"/>
      <c r="CQ8" s="778"/>
      <c r="CR8" s="776">
        <v>4200</v>
      </c>
      <c r="CS8" s="777"/>
      <c r="CT8" s="777"/>
      <c r="CU8" s="777"/>
      <c r="CV8" s="778"/>
      <c r="CW8" s="776" t="s">
        <v>493</v>
      </c>
      <c r="CX8" s="777"/>
      <c r="CY8" s="777"/>
      <c r="CZ8" s="777"/>
      <c r="DA8" s="778"/>
      <c r="DB8" s="776">
        <v>242</v>
      </c>
      <c r="DC8" s="777"/>
      <c r="DD8" s="777"/>
      <c r="DE8" s="777"/>
      <c r="DF8" s="778"/>
      <c r="DG8" s="776" t="s">
        <v>493</v>
      </c>
      <c r="DH8" s="777"/>
      <c r="DI8" s="777"/>
      <c r="DJ8" s="777"/>
      <c r="DK8" s="778"/>
      <c r="DL8" s="776" t="s">
        <v>493</v>
      </c>
      <c r="DM8" s="777"/>
      <c r="DN8" s="777"/>
      <c r="DO8" s="777"/>
      <c r="DP8" s="778"/>
      <c r="DQ8" s="776" t="s">
        <v>493</v>
      </c>
      <c r="DR8" s="777"/>
      <c r="DS8" s="777"/>
      <c r="DT8" s="777"/>
      <c r="DU8" s="778"/>
      <c r="DV8" s="773"/>
      <c r="DW8" s="774"/>
      <c r="DX8" s="774"/>
      <c r="DY8" s="774"/>
      <c r="DZ8" s="779"/>
      <c r="EA8" s="234"/>
    </row>
    <row r="9" spans="1:131" s="235" customFormat="1" ht="26.25" customHeight="1" x14ac:dyDescent="0.15">
      <c r="A9" s="238">
        <v>3</v>
      </c>
      <c r="B9" s="780" t="s">
        <v>375</v>
      </c>
      <c r="C9" s="781"/>
      <c r="D9" s="781"/>
      <c r="E9" s="781"/>
      <c r="F9" s="781"/>
      <c r="G9" s="781"/>
      <c r="H9" s="781"/>
      <c r="I9" s="781"/>
      <c r="J9" s="781"/>
      <c r="K9" s="781"/>
      <c r="L9" s="781"/>
      <c r="M9" s="781"/>
      <c r="N9" s="781"/>
      <c r="O9" s="781"/>
      <c r="P9" s="782"/>
      <c r="Q9" s="783">
        <v>845</v>
      </c>
      <c r="R9" s="784"/>
      <c r="S9" s="784"/>
      <c r="T9" s="784"/>
      <c r="U9" s="784"/>
      <c r="V9" s="784">
        <v>845</v>
      </c>
      <c r="W9" s="784"/>
      <c r="X9" s="784"/>
      <c r="Y9" s="784"/>
      <c r="Z9" s="784"/>
      <c r="AA9" s="784">
        <v>0</v>
      </c>
      <c r="AB9" s="784"/>
      <c r="AC9" s="784"/>
      <c r="AD9" s="784"/>
      <c r="AE9" s="785"/>
      <c r="AF9" s="786" t="s">
        <v>122</v>
      </c>
      <c r="AG9" s="787"/>
      <c r="AH9" s="787"/>
      <c r="AI9" s="787"/>
      <c r="AJ9" s="788"/>
      <c r="AK9" s="769">
        <v>1</v>
      </c>
      <c r="AL9" s="770"/>
      <c r="AM9" s="770"/>
      <c r="AN9" s="770"/>
      <c r="AO9" s="770"/>
      <c r="AP9" s="770">
        <v>604</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t="s">
        <v>558</v>
      </c>
      <c r="BS9" s="773" t="s">
        <v>556</v>
      </c>
      <c r="BT9" s="774"/>
      <c r="BU9" s="774"/>
      <c r="BV9" s="774"/>
      <c r="BW9" s="774"/>
      <c r="BX9" s="774"/>
      <c r="BY9" s="774"/>
      <c r="BZ9" s="774"/>
      <c r="CA9" s="774"/>
      <c r="CB9" s="774"/>
      <c r="CC9" s="774"/>
      <c r="CD9" s="774"/>
      <c r="CE9" s="774"/>
      <c r="CF9" s="774"/>
      <c r="CG9" s="775"/>
      <c r="CH9" s="776">
        <v>-75</v>
      </c>
      <c r="CI9" s="777"/>
      <c r="CJ9" s="777"/>
      <c r="CK9" s="777"/>
      <c r="CL9" s="778"/>
      <c r="CM9" s="776">
        <v>6258</v>
      </c>
      <c r="CN9" s="777"/>
      <c r="CO9" s="777"/>
      <c r="CP9" s="777"/>
      <c r="CQ9" s="778"/>
      <c r="CR9" s="776">
        <v>1059</v>
      </c>
      <c r="CS9" s="777"/>
      <c r="CT9" s="777"/>
      <c r="CU9" s="777"/>
      <c r="CV9" s="778"/>
      <c r="CW9" s="776">
        <v>823</v>
      </c>
      <c r="CX9" s="777"/>
      <c r="CY9" s="777"/>
      <c r="CZ9" s="777"/>
      <c r="DA9" s="778"/>
      <c r="DB9" s="776">
        <v>2165</v>
      </c>
      <c r="DC9" s="777"/>
      <c r="DD9" s="777"/>
      <c r="DE9" s="777"/>
      <c r="DF9" s="778"/>
      <c r="DG9" s="776" t="s">
        <v>493</v>
      </c>
      <c r="DH9" s="777"/>
      <c r="DI9" s="777"/>
      <c r="DJ9" s="777"/>
      <c r="DK9" s="778"/>
      <c r="DL9" s="776" t="s">
        <v>493</v>
      </c>
      <c r="DM9" s="777"/>
      <c r="DN9" s="777"/>
      <c r="DO9" s="777"/>
      <c r="DP9" s="778"/>
      <c r="DQ9" s="776" t="s">
        <v>493</v>
      </c>
      <c r="DR9" s="777"/>
      <c r="DS9" s="777"/>
      <c r="DT9" s="777"/>
      <c r="DU9" s="778"/>
      <c r="DV9" s="773"/>
      <c r="DW9" s="774"/>
      <c r="DX9" s="774"/>
      <c r="DY9" s="774"/>
      <c r="DZ9" s="779"/>
      <c r="EA9" s="234"/>
    </row>
    <row r="10" spans="1:131" s="235" customFormat="1" ht="26.25" customHeight="1" x14ac:dyDescent="0.15">
      <c r="A10" s="238">
        <v>4</v>
      </c>
      <c r="B10" s="780" t="s">
        <v>376</v>
      </c>
      <c r="C10" s="781"/>
      <c r="D10" s="781"/>
      <c r="E10" s="781"/>
      <c r="F10" s="781"/>
      <c r="G10" s="781"/>
      <c r="H10" s="781"/>
      <c r="I10" s="781"/>
      <c r="J10" s="781"/>
      <c r="K10" s="781"/>
      <c r="L10" s="781"/>
      <c r="M10" s="781"/>
      <c r="N10" s="781"/>
      <c r="O10" s="781"/>
      <c r="P10" s="782"/>
      <c r="Q10" s="783">
        <v>392</v>
      </c>
      <c r="R10" s="784"/>
      <c r="S10" s="784"/>
      <c r="T10" s="784"/>
      <c r="U10" s="784"/>
      <c r="V10" s="784">
        <v>61</v>
      </c>
      <c r="W10" s="784"/>
      <c r="X10" s="784"/>
      <c r="Y10" s="784"/>
      <c r="Z10" s="784"/>
      <c r="AA10" s="784">
        <v>331</v>
      </c>
      <c r="AB10" s="784"/>
      <c r="AC10" s="784"/>
      <c r="AD10" s="784"/>
      <c r="AE10" s="785"/>
      <c r="AF10" s="786">
        <v>331</v>
      </c>
      <c r="AG10" s="787"/>
      <c r="AH10" s="787"/>
      <c r="AI10" s="787"/>
      <c r="AJ10" s="788"/>
      <c r="AK10" s="769" t="s">
        <v>493</v>
      </c>
      <c r="AL10" s="770"/>
      <c r="AM10" s="770"/>
      <c r="AN10" s="770"/>
      <c r="AO10" s="770"/>
      <c r="AP10" s="770" t="s">
        <v>493</v>
      </c>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557</v>
      </c>
      <c r="BT10" s="774"/>
      <c r="BU10" s="774"/>
      <c r="BV10" s="774"/>
      <c r="BW10" s="774"/>
      <c r="BX10" s="774"/>
      <c r="BY10" s="774"/>
      <c r="BZ10" s="774"/>
      <c r="CA10" s="774"/>
      <c r="CB10" s="774"/>
      <c r="CC10" s="774"/>
      <c r="CD10" s="774"/>
      <c r="CE10" s="774"/>
      <c r="CF10" s="774"/>
      <c r="CG10" s="775"/>
      <c r="CH10" s="776">
        <v>0</v>
      </c>
      <c r="CI10" s="777"/>
      <c r="CJ10" s="777"/>
      <c r="CK10" s="777"/>
      <c r="CL10" s="778"/>
      <c r="CM10" s="776">
        <v>551</v>
      </c>
      <c r="CN10" s="777"/>
      <c r="CO10" s="777"/>
      <c r="CP10" s="777"/>
      <c r="CQ10" s="778"/>
      <c r="CR10" s="776">
        <v>10</v>
      </c>
      <c r="CS10" s="777"/>
      <c r="CT10" s="777"/>
      <c r="CU10" s="777"/>
      <c r="CV10" s="778"/>
      <c r="CW10" s="776">
        <v>109</v>
      </c>
      <c r="CX10" s="777"/>
      <c r="CY10" s="777"/>
      <c r="CZ10" s="777"/>
      <c r="DA10" s="778"/>
      <c r="DB10" s="776" t="s">
        <v>493</v>
      </c>
      <c r="DC10" s="777"/>
      <c r="DD10" s="777"/>
      <c r="DE10" s="777"/>
      <c r="DF10" s="778"/>
      <c r="DG10" s="776" t="s">
        <v>493</v>
      </c>
      <c r="DH10" s="777"/>
      <c r="DI10" s="777"/>
      <c r="DJ10" s="777"/>
      <c r="DK10" s="778"/>
      <c r="DL10" s="776" t="s">
        <v>493</v>
      </c>
      <c r="DM10" s="777"/>
      <c r="DN10" s="777"/>
      <c r="DO10" s="777"/>
      <c r="DP10" s="778"/>
      <c r="DQ10" s="776" t="s">
        <v>493</v>
      </c>
      <c r="DR10" s="777"/>
      <c r="DS10" s="777"/>
      <c r="DT10" s="777"/>
      <c r="DU10" s="778"/>
      <c r="DV10" s="773"/>
      <c r="DW10" s="774"/>
      <c r="DX10" s="774"/>
      <c r="DY10" s="774"/>
      <c r="DZ10" s="779"/>
      <c r="EA10" s="234"/>
    </row>
    <row r="11" spans="1:131" s="235" customFormat="1" ht="26.25" customHeight="1" x14ac:dyDescent="0.15">
      <c r="A11" s="238">
        <v>5</v>
      </c>
      <c r="B11" s="780" t="s">
        <v>377</v>
      </c>
      <c r="C11" s="781"/>
      <c r="D11" s="781"/>
      <c r="E11" s="781"/>
      <c r="F11" s="781"/>
      <c r="G11" s="781"/>
      <c r="H11" s="781"/>
      <c r="I11" s="781"/>
      <c r="J11" s="781"/>
      <c r="K11" s="781"/>
      <c r="L11" s="781"/>
      <c r="M11" s="781"/>
      <c r="N11" s="781"/>
      <c r="O11" s="781"/>
      <c r="P11" s="782"/>
      <c r="Q11" s="783">
        <v>1</v>
      </c>
      <c r="R11" s="784"/>
      <c r="S11" s="784"/>
      <c r="T11" s="784"/>
      <c r="U11" s="784"/>
      <c r="V11" s="784">
        <v>3</v>
      </c>
      <c r="W11" s="784"/>
      <c r="X11" s="784"/>
      <c r="Y11" s="784"/>
      <c r="Z11" s="784"/>
      <c r="AA11" s="784">
        <v>-2</v>
      </c>
      <c r="AB11" s="784"/>
      <c r="AC11" s="784"/>
      <c r="AD11" s="784"/>
      <c r="AE11" s="785"/>
      <c r="AF11" s="786">
        <v>-2</v>
      </c>
      <c r="AG11" s="787"/>
      <c r="AH11" s="787"/>
      <c r="AI11" s="787"/>
      <c r="AJ11" s="788"/>
      <c r="AK11" s="769" t="s">
        <v>493</v>
      </c>
      <c r="AL11" s="770"/>
      <c r="AM11" s="770"/>
      <c r="AN11" s="770"/>
      <c r="AO11" s="770"/>
      <c r="AP11" s="770" t="s">
        <v>493</v>
      </c>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t="s">
        <v>378</v>
      </c>
      <c r="C12" s="781"/>
      <c r="D12" s="781"/>
      <c r="E12" s="781"/>
      <c r="F12" s="781"/>
      <c r="G12" s="781"/>
      <c r="H12" s="781"/>
      <c r="I12" s="781"/>
      <c r="J12" s="781"/>
      <c r="K12" s="781"/>
      <c r="L12" s="781"/>
      <c r="M12" s="781"/>
      <c r="N12" s="781"/>
      <c r="O12" s="781"/>
      <c r="P12" s="782"/>
      <c r="Q12" s="783">
        <v>1099</v>
      </c>
      <c r="R12" s="784"/>
      <c r="S12" s="784"/>
      <c r="T12" s="784"/>
      <c r="U12" s="784"/>
      <c r="V12" s="784">
        <v>1099</v>
      </c>
      <c r="W12" s="784"/>
      <c r="X12" s="784"/>
      <c r="Y12" s="784"/>
      <c r="Z12" s="784"/>
      <c r="AA12" s="784" t="s">
        <v>493</v>
      </c>
      <c r="AB12" s="784"/>
      <c r="AC12" s="784"/>
      <c r="AD12" s="784"/>
      <c r="AE12" s="785"/>
      <c r="AF12" s="786" t="s">
        <v>122</v>
      </c>
      <c r="AG12" s="787"/>
      <c r="AH12" s="787"/>
      <c r="AI12" s="787"/>
      <c r="AJ12" s="788"/>
      <c r="AK12" s="769" t="s">
        <v>493</v>
      </c>
      <c r="AL12" s="770"/>
      <c r="AM12" s="770"/>
      <c r="AN12" s="770"/>
      <c r="AO12" s="770"/>
      <c r="AP12" s="770">
        <v>2164</v>
      </c>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t="s">
        <v>379</v>
      </c>
      <c r="C13" s="781"/>
      <c r="D13" s="781"/>
      <c r="E13" s="781"/>
      <c r="F13" s="781"/>
      <c r="G13" s="781"/>
      <c r="H13" s="781"/>
      <c r="I13" s="781"/>
      <c r="J13" s="781"/>
      <c r="K13" s="781"/>
      <c r="L13" s="781"/>
      <c r="M13" s="781"/>
      <c r="N13" s="781"/>
      <c r="O13" s="781"/>
      <c r="P13" s="782"/>
      <c r="Q13" s="783">
        <v>34</v>
      </c>
      <c r="R13" s="784"/>
      <c r="S13" s="784"/>
      <c r="T13" s="784"/>
      <c r="U13" s="784"/>
      <c r="V13" s="784">
        <v>23</v>
      </c>
      <c r="W13" s="784"/>
      <c r="X13" s="784"/>
      <c r="Y13" s="784"/>
      <c r="Z13" s="784"/>
      <c r="AA13" s="784">
        <v>11</v>
      </c>
      <c r="AB13" s="784"/>
      <c r="AC13" s="784"/>
      <c r="AD13" s="784"/>
      <c r="AE13" s="785"/>
      <c r="AF13" s="786" t="s">
        <v>122</v>
      </c>
      <c r="AG13" s="787"/>
      <c r="AH13" s="787"/>
      <c r="AI13" s="787"/>
      <c r="AJ13" s="788"/>
      <c r="AK13" s="769">
        <v>5</v>
      </c>
      <c r="AL13" s="770"/>
      <c r="AM13" s="770"/>
      <c r="AN13" s="770"/>
      <c r="AO13" s="770"/>
      <c r="AP13" s="770">
        <v>21</v>
      </c>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380</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381</v>
      </c>
      <c r="B23" s="789" t="s">
        <v>382</v>
      </c>
      <c r="C23" s="790"/>
      <c r="D23" s="790"/>
      <c r="E23" s="790"/>
      <c r="F23" s="790"/>
      <c r="G23" s="790"/>
      <c r="H23" s="790"/>
      <c r="I23" s="790"/>
      <c r="J23" s="790"/>
      <c r="K23" s="790"/>
      <c r="L23" s="790"/>
      <c r="M23" s="790"/>
      <c r="N23" s="790"/>
      <c r="O23" s="790"/>
      <c r="P23" s="791"/>
      <c r="Q23" s="792">
        <v>132386</v>
      </c>
      <c r="R23" s="793"/>
      <c r="S23" s="793"/>
      <c r="T23" s="793"/>
      <c r="U23" s="793"/>
      <c r="V23" s="793">
        <v>131043</v>
      </c>
      <c r="W23" s="793"/>
      <c r="X23" s="793"/>
      <c r="Y23" s="793"/>
      <c r="Z23" s="793"/>
      <c r="AA23" s="793">
        <v>1343</v>
      </c>
      <c r="AB23" s="793"/>
      <c r="AC23" s="793"/>
      <c r="AD23" s="793"/>
      <c r="AE23" s="794"/>
      <c r="AF23" s="795">
        <v>1065</v>
      </c>
      <c r="AG23" s="793"/>
      <c r="AH23" s="793"/>
      <c r="AI23" s="793"/>
      <c r="AJ23" s="796"/>
      <c r="AK23" s="797"/>
      <c r="AL23" s="798"/>
      <c r="AM23" s="798"/>
      <c r="AN23" s="798"/>
      <c r="AO23" s="798"/>
      <c r="AP23" s="793">
        <v>113729</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383</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384</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356</v>
      </c>
      <c r="B26" s="728"/>
      <c r="C26" s="728"/>
      <c r="D26" s="728"/>
      <c r="E26" s="728"/>
      <c r="F26" s="728"/>
      <c r="G26" s="728"/>
      <c r="H26" s="728"/>
      <c r="I26" s="728"/>
      <c r="J26" s="728"/>
      <c r="K26" s="728"/>
      <c r="L26" s="728"/>
      <c r="M26" s="728"/>
      <c r="N26" s="728"/>
      <c r="O26" s="728"/>
      <c r="P26" s="729"/>
      <c r="Q26" s="733" t="s">
        <v>385</v>
      </c>
      <c r="R26" s="734"/>
      <c r="S26" s="734"/>
      <c r="T26" s="734"/>
      <c r="U26" s="735"/>
      <c r="V26" s="733" t="s">
        <v>386</v>
      </c>
      <c r="W26" s="734"/>
      <c r="X26" s="734"/>
      <c r="Y26" s="734"/>
      <c r="Z26" s="735"/>
      <c r="AA26" s="733" t="s">
        <v>387</v>
      </c>
      <c r="AB26" s="734"/>
      <c r="AC26" s="734"/>
      <c r="AD26" s="734"/>
      <c r="AE26" s="734"/>
      <c r="AF26" s="814" t="s">
        <v>388</v>
      </c>
      <c r="AG26" s="815"/>
      <c r="AH26" s="815"/>
      <c r="AI26" s="815"/>
      <c r="AJ26" s="816"/>
      <c r="AK26" s="734" t="s">
        <v>389</v>
      </c>
      <c r="AL26" s="734"/>
      <c r="AM26" s="734"/>
      <c r="AN26" s="734"/>
      <c r="AO26" s="735"/>
      <c r="AP26" s="733" t="s">
        <v>390</v>
      </c>
      <c r="AQ26" s="734"/>
      <c r="AR26" s="734"/>
      <c r="AS26" s="734"/>
      <c r="AT26" s="735"/>
      <c r="AU26" s="733" t="s">
        <v>391</v>
      </c>
      <c r="AV26" s="734"/>
      <c r="AW26" s="734"/>
      <c r="AX26" s="734"/>
      <c r="AY26" s="735"/>
      <c r="AZ26" s="733" t="s">
        <v>392</v>
      </c>
      <c r="BA26" s="734"/>
      <c r="BB26" s="734"/>
      <c r="BC26" s="734"/>
      <c r="BD26" s="735"/>
      <c r="BE26" s="733" t="s">
        <v>363</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393</v>
      </c>
      <c r="C28" s="750"/>
      <c r="D28" s="750"/>
      <c r="E28" s="750"/>
      <c r="F28" s="750"/>
      <c r="G28" s="750"/>
      <c r="H28" s="750"/>
      <c r="I28" s="750"/>
      <c r="J28" s="750"/>
      <c r="K28" s="750"/>
      <c r="L28" s="750"/>
      <c r="M28" s="750"/>
      <c r="N28" s="750"/>
      <c r="O28" s="750"/>
      <c r="P28" s="751"/>
      <c r="Q28" s="822">
        <v>28707</v>
      </c>
      <c r="R28" s="823"/>
      <c r="S28" s="823"/>
      <c r="T28" s="823"/>
      <c r="U28" s="823"/>
      <c r="V28" s="823">
        <v>28679</v>
      </c>
      <c r="W28" s="823"/>
      <c r="X28" s="823"/>
      <c r="Y28" s="823"/>
      <c r="Z28" s="823"/>
      <c r="AA28" s="823">
        <v>28</v>
      </c>
      <c r="AB28" s="823"/>
      <c r="AC28" s="823"/>
      <c r="AD28" s="823"/>
      <c r="AE28" s="824"/>
      <c r="AF28" s="825">
        <v>28</v>
      </c>
      <c r="AG28" s="823"/>
      <c r="AH28" s="823"/>
      <c r="AI28" s="823"/>
      <c r="AJ28" s="826"/>
      <c r="AK28" s="827">
        <v>3390</v>
      </c>
      <c r="AL28" s="828"/>
      <c r="AM28" s="828"/>
      <c r="AN28" s="828"/>
      <c r="AO28" s="828"/>
      <c r="AP28" s="828" t="s">
        <v>493</v>
      </c>
      <c r="AQ28" s="828"/>
      <c r="AR28" s="828"/>
      <c r="AS28" s="828"/>
      <c r="AT28" s="828"/>
      <c r="AU28" s="828" t="s">
        <v>493</v>
      </c>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394</v>
      </c>
      <c r="C29" s="781"/>
      <c r="D29" s="781"/>
      <c r="E29" s="781"/>
      <c r="F29" s="781"/>
      <c r="G29" s="781"/>
      <c r="H29" s="781"/>
      <c r="I29" s="781"/>
      <c r="J29" s="781"/>
      <c r="K29" s="781"/>
      <c r="L29" s="781"/>
      <c r="M29" s="781"/>
      <c r="N29" s="781"/>
      <c r="O29" s="781"/>
      <c r="P29" s="782"/>
      <c r="Q29" s="783">
        <v>25103</v>
      </c>
      <c r="R29" s="784"/>
      <c r="S29" s="784"/>
      <c r="T29" s="784"/>
      <c r="U29" s="784"/>
      <c r="V29" s="784">
        <v>24983</v>
      </c>
      <c r="W29" s="784"/>
      <c r="X29" s="784"/>
      <c r="Y29" s="784"/>
      <c r="Z29" s="784"/>
      <c r="AA29" s="784">
        <v>120</v>
      </c>
      <c r="AB29" s="784"/>
      <c r="AC29" s="784"/>
      <c r="AD29" s="784"/>
      <c r="AE29" s="785"/>
      <c r="AF29" s="786">
        <v>120</v>
      </c>
      <c r="AG29" s="787"/>
      <c r="AH29" s="787"/>
      <c r="AI29" s="787"/>
      <c r="AJ29" s="788"/>
      <c r="AK29" s="834">
        <v>4145</v>
      </c>
      <c r="AL29" s="830"/>
      <c r="AM29" s="830"/>
      <c r="AN29" s="830"/>
      <c r="AO29" s="830"/>
      <c r="AP29" s="830" t="s">
        <v>493</v>
      </c>
      <c r="AQ29" s="830"/>
      <c r="AR29" s="830"/>
      <c r="AS29" s="830"/>
      <c r="AT29" s="830"/>
      <c r="AU29" s="830" t="s">
        <v>493</v>
      </c>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395</v>
      </c>
      <c r="C30" s="781"/>
      <c r="D30" s="781"/>
      <c r="E30" s="781"/>
      <c r="F30" s="781"/>
      <c r="G30" s="781"/>
      <c r="H30" s="781"/>
      <c r="I30" s="781"/>
      <c r="J30" s="781"/>
      <c r="K30" s="781"/>
      <c r="L30" s="781"/>
      <c r="M30" s="781"/>
      <c r="N30" s="781"/>
      <c r="O30" s="781"/>
      <c r="P30" s="782"/>
      <c r="Q30" s="783">
        <v>4626</v>
      </c>
      <c r="R30" s="784"/>
      <c r="S30" s="784"/>
      <c r="T30" s="784"/>
      <c r="U30" s="784"/>
      <c r="V30" s="784">
        <v>4514</v>
      </c>
      <c r="W30" s="784"/>
      <c r="X30" s="784"/>
      <c r="Y30" s="784"/>
      <c r="Z30" s="784"/>
      <c r="AA30" s="784">
        <v>112</v>
      </c>
      <c r="AB30" s="784"/>
      <c r="AC30" s="784"/>
      <c r="AD30" s="784"/>
      <c r="AE30" s="785"/>
      <c r="AF30" s="786">
        <v>112</v>
      </c>
      <c r="AG30" s="787"/>
      <c r="AH30" s="787"/>
      <c r="AI30" s="787"/>
      <c r="AJ30" s="788"/>
      <c r="AK30" s="834">
        <v>875</v>
      </c>
      <c r="AL30" s="830"/>
      <c r="AM30" s="830"/>
      <c r="AN30" s="830"/>
      <c r="AO30" s="830"/>
      <c r="AP30" s="830" t="s">
        <v>493</v>
      </c>
      <c r="AQ30" s="830"/>
      <c r="AR30" s="830"/>
      <c r="AS30" s="830"/>
      <c r="AT30" s="830"/>
      <c r="AU30" s="830" t="s">
        <v>493</v>
      </c>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396</v>
      </c>
      <c r="C31" s="781"/>
      <c r="D31" s="781"/>
      <c r="E31" s="781"/>
      <c r="F31" s="781"/>
      <c r="G31" s="781"/>
      <c r="H31" s="781"/>
      <c r="I31" s="781"/>
      <c r="J31" s="781"/>
      <c r="K31" s="781"/>
      <c r="L31" s="781"/>
      <c r="M31" s="781"/>
      <c r="N31" s="781"/>
      <c r="O31" s="781"/>
      <c r="P31" s="782"/>
      <c r="Q31" s="783">
        <v>5890</v>
      </c>
      <c r="R31" s="784"/>
      <c r="S31" s="784"/>
      <c r="T31" s="784"/>
      <c r="U31" s="784"/>
      <c r="V31" s="784">
        <v>5474</v>
      </c>
      <c r="W31" s="784"/>
      <c r="X31" s="784"/>
      <c r="Y31" s="784"/>
      <c r="Z31" s="784"/>
      <c r="AA31" s="784">
        <v>416</v>
      </c>
      <c r="AB31" s="784"/>
      <c r="AC31" s="784"/>
      <c r="AD31" s="784"/>
      <c r="AE31" s="785"/>
      <c r="AF31" s="786">
        <v>6568</v>
      </c>
      <c r="AG31" s="787"/>
      <c r="AH31" s="787"/>
      <c r="AI31" s="787"/>
      <c r="AJ31" s="788"/>
      <c r="AK31" s="834">
        <v>185</v>
      </c>
      <c r="AL31" s="830"/>
      <c r="AM31" s="830"/>
      <c r="AN31" s="830"/>
      <c r="AO31" s="830"/>
      <c r="AP31" s="830">
        <v>7355</v>
      </c>
      <c r="AQ31" s="830"/>
      <c r="AR31" s="830"/>
      <c r="AS31" s="830"/>
      <c r="AT31" s="830"/>
      <c r="AU31" s="830">
        <v>66</v>
      </c>
      <c r="AV31" s="830"/>
      <c r="AW31" s="830"/>
      <c r="AX31" s="830"/>
      <c r="AY31" s="830"/>
      <c r="AZ31" s="831" t="s">
        <v>493</v>
      </c>
      <c r="BA31" s="831"/>
      <c r="BB31" s="831"/>
      <c r="BC31" s="831"/>
      <c r="BD31" s="831"/>
      <c r="BE31" s="832" t="s">
        <v>397</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398</v>
      </c>
      <c r="C32" s="781"/>
      <c r="D32" s="781"/>
      <c r="E32" s="781"/>
      <c r="F32" s="781"/>
      <c r="G32" s="781"/>
      <c r="H32" s="781"/>
      <c r="I32" s="781"/>
      <c r="J32" s="781"/>
      <c r="K32" s="781"/>
      <c r="L32" s="781"/>
      <c r="M32" s="781"/>
      <c r="N32" s="781"/>
      <c r="O32" s="781"/>
      <c r="P32" s="782"/>
      <c r="Q32" s="783">
        <v>8268</v>
      </c>
      <c r="R32" s="784"/>
      <c r="S32" s="784"/>
      <c r="T32" s="784"/>
      <c r="U32" s="784"/>
      <c r="V32" s="784">
        <v>7323</v>
      </c>
      <c r="W32" s="784"/>
      <c r="X32" s="784"/>
      <c r="Y32" s="784"/>
      <c r="Z32" s="784"/>
      <c r="AA32" s="784">
        <v>945</v>
      </c>
      <c r="AB32" s="784"/>
      <c r="AC32" s="784"/>
      <c r="AD32" s="784"/>
      <c r="AE32" s="785"/>
      <c r="AF32" s="786">
        <v>4078</v>
      </c>
      <c r="AG32" s="787"/>
      <c r="AH32" s="787"/>
      <c r="AI32" s="787"/>
      <c r="AJ32" s="788"/>
      <c r="AK32" s="834">
        <v>2333</v>
      </c>
      <c r="AL32" s="830"/>
      <c r="AM32" s="830"/>
      <c r="AN32" s="830"/>
      <c r="AO32" s="830"/>
      <c r="AP32" s="830">
        <v>31428</v>
      </c>
      <c r="AQ32" s="830"/>
      <c r="AR32" s="830"/>
      <c r="AS32" s="830"/>
      <c r="AT32" s="830"/>
      <c r="AU32" s="830">
        <v>12917</v>
      </c>
      <c r="AV32" s="830"/>
      <c r="AW32" s="830"/>
      <c r="AX32" s="830"/>
      <c r="AY32" s="830"/>
      <c r="AZ32" s="831" t="s">
        <v>493</v>
      </c>
      <c r="BA32" s="831"/>
      <c r="BB32" s="831"/>
      <c r="BC32" s="831"/>
      <c r="BD32" s="831"/>
      <c r="BE32" s="832" t="s">
        <v>397</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399</v>
      </c>
      <c r="C33" s="781"/>
      <c r="D33" s="781"/>
      <c r="E33" s="781"/>
      <c r="F33" s="781"/>
      <c r="G33" s="781"/>
      <c r="H33" s="781"/>
      <c r="I33" s="781"/>
      <c r="J33" s="781"/>
      <c r="K33" s="781"/>
      <c r="L33" s="781"/>
      <c r="M33" s="781"/>
      <c r="N33" s="781"/>
      <c r="O33" s="781"/>
      <c r="P33" s="782"/>
      <c r="Q33" s="783">
        <v>50</v>
      </c>
      <c r="R33" s="784"/>
      <c r="S33" s="784"/>
      <c r="T33" s="784"/>
      <c r="U33" s="784"/>
      <c r="V33" s="784">
        <v>50</v>
      </c>
      <c r="W33" s="784"/>
      <c r="X33" s="784"/>
      <c r="Y33" s="784"/>
      <c r="Z33" s="784"/>
      <c r="AA33" s="784" t="s">
        <v>493</v>
      </c>
      <c r="AB33" s="784"/>
      <c r="AC33" s="784"/>
      <c r="AD33" s="784"/>
      <c r="AE33" s="785"/>
      <c r="AF33" s="786" t="s">
        <v>122</v>
      </c>
      <c r="AG33" s="787"/>
      <c r="AH33" s="787"/>
      <c r="AI33" s="787"/>
      <c r="AJ33" s="788"/>
      <c r="AK33" s="834">
        <v>27</v>
      </c>
      <c r="AL33" s="830"/>
      <c r="AM33" s="830"/>
      <c r="AN33" s="830"/>
      <c r="AO33" s="830"/>
      <c r="AP33" s="830">
        <v>241</v>
      </c>
      <c r="AQ33" s="830"/>
      <c r="AR33" s="830"/>
      <c r="AS33" s="830"/>
      <c r="AT33" s="830"/>
      <c r="AU33" s="830">
        <v>107</v>
      </c>
      <c r="AV33" s="830"/>
      <c r="AW33" s="830"/>
      <c r="AX33" s="830"/>
      <c r="AY33" s="830"/>
      <c r="AZ33" s="831" t="s">
        <v>493</v>
      </c>
      <c r="BA33" s="831"/>
      <c r="BB33" s="831"/>
      <c r="BC33" s="831"/>
      <c r="BD33" s="831"/>
      <c r="BE33" s="832" t="s">
        <v>400</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401</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381</v>
      </c>
      <c r="B63" s="789" t="s">
        <v>402</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10906</v>
      </c>
      <c r="AG63" s="844"/>
      <c r="AH63" s="844"/>
      <c r="AI63" s="844"/>
      <c r="AJ63" s="845"/>
      <c r="AK63" s="846"/>
      <c r="AL63" s="841"/>
      <c r="AM63" s="841"/>
      <c r="AN63" s="841"/>
      <c r="AO63" s="841"/>
      <c r="AP63" s="844">
        <v>39024</v>
      </c>
      <c r="AQ63" s="844"/>
      <c r="AR63" s="844"/>
      <c r="AS63" s="844"/>
      <c r="AT63" s="844"/>
      <c r="AU63" s="844">
        <v>13090</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404</v>
      </c>
      <c r="B66" s="728"/>
      <c r="C66" s="728"/>
      <c r="D66" s="728"/>
      <c r="E66" s="728"/>
      <c r="F66" s="728"/>
      <c r="G66" s="728"/>
      <c r="H66" s="728"/>
      <c r="I66" s="728"/>
      <c r="J66" s="728"/>
      <c r="K66" s="728"/>
      <c r="L66" s="728"/>
      <c r="M66" s="728"/>
      <c r="N66" s="728"/>
      <c r="O66" s="728"/>
      <c r="P66" s="729"/>
      <c r="Q66" s="733" t="s">
        <v>385</v>
      </c>
      <c r="R66" s="734"/>
      <c r="S66" s="734"/>
      <c r="T66" s="734"/>
      <c r="U66" s="735"/>
      <c r="V66" s="733" t="s">
        <v>386</v>
      </c>
      <c r="W66" s="734"/>
      <c r="X66" s="734"/>
      <c r="Y66" s="734"/>
      <c r="Z66" s="735"/>
      <c r="AA66" s="733" t="s">
        <v>387</v>
      </c>
      <c r="AB66" s="734"/>
      <c r="AC66" s="734"/>
      <c r="AD66" s="734"/>
      <c r="AE66" s="735"/>
      <c r="AF66" s="854" t="s">
        <v>388</v>
      </c>
      <c r="AG66" s="815"/>
      <c r="AH66" s="815"/>
      <c r="AI66" s="815"/>
      <c r="AJ66" s="855"/>
      <c r="AK66" s="733" t="s">
        <v>389</v>
      </c>
      <c r="AL66" s="728"/>
      <c r="AM66" s="728"/>
      <c r="AN66" s="728"/>
      <c r="AO66" s="729"/>
      <c r="AP66" s="733" t="s">
        <v>390</v>
      </c>
      <c r="AQ66" s="734"/>
      <c r="AR66" s="734"/>
      <c r="AS66" s="734"/>
      <c r="AT66" s="735"/>
      <c r="AU66" s="733" t="s">
        <v>405</v>
      </c>
      <c r="AV66" s="734"/>
      <c r="AW66" s="734"/>
      <c r="AX66" s="734"/>
      <c r="AY66" s="735"/>
      <c r="AZ66" s="733" t="s">
        <v>363</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559</v>
      </c>
      <c r="C68" s="870"/>
      <c r="D68" s="870"/>
      <c r="E68" s="870"/>
      <c r="F68" s="870"/>
      <c r="G68" s="870"/>
      <c r="H68" s="870"/>
      <c r="I68" s="870"/>
      <c r="J68" s="870"/>
      <c r="K68" s="870"/>
      <c r="L68" s="870"/>
      <c r="M68" s="870"/>
      <c r="N68" s="870"/>
      <c r="O68" s="870"/>
      <c r="P68" s="871"/>
      <c r="Q68" s="872">
        <v>684</v>
      </c>
      <c r="R68" s="866"/>
      <c r="S68" s="866"/>
      <c r="T68" s="866"/>
      <c r="U68" s="866"/>
      <c r="V68" s="866">
        <v>181</v>
      </c>
      <c r="W68" s="866"/>
      <c r="X68" s="866"/>
      <c r="Y68" s="866"/>
      <c r="Z68" s="866"/>
      <c r="AA68" s="866">
        <v>503</v>
      </c>
      <c r="AB68" s="866"/>
      <c r="AC68" s="866"/>
      <c r="AD68" s="866"/>
      <c r="AE68" s="866"/>
      <c r="AF68" s="866">
        <v>503</v>
      </c>
      <c r="AG68" s="866"/>
      <c r="AH68" s="866"/>
      <c r="AI68" s="866"/>
      <c r="AJ68" s="866"/>
      <c r="AK68" s="866">
        <v>0</v>
      </c>
      <c r="AL68" s="866"/>
      <c r="AM68" s="866"/>
      <c r="AN68" s="866"/>
      <c r="AO68" s="866"/>
      <c r="AP68" s="866" t="s">
        <v>493</v>
      </c>
      <c r="AQ68" s="866"/>
      <c r="AR68" s="866"/>
      <c r="AS68" s="866"/>
      <c r="AT68" s="866"/>
      <c r="AU68" s="866"/>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560</v>
      </c>
      <c r="C69" s="874"/>
      <c r="D69" s="874"/>
      <c r="E69" s="874"/>
      <c r="F69" s="874"/>
      <c r="G69" s="874"/>
      <c r="H69" s="874"/>
      <c r="I69" s="874"/>
      <c r="J69" s="874"/>
      <c r="K69" s="874"/>
      <c r="L69" s="874"/>
      <c r="M69" s="874"/>
      <c r="N69" s="874"/>
      <c r="O69" s="874"/>
      <c r="P69" s="875"/>
      <c r="Q69" s="876">
        <v>871279</v>
      </c>
      <c r="R69" s="830"/>
      <c r="S69" s="830"/>
      <c r="T69" s="830"/>
      <c r="U69" s="830"/>
      <c r="V69" s="830">
        <v>850651</v>
      </c>
      <c r="W69" s="830"/>
      <c r="X69" s="830"/>
      <c r="Y69" s="830"/>
      <c r="Z69" s="830"/>
      <c r="AA69" s="830">
        <v>20628</v>
      </c>
      <c r="AB69" s="830"/>
      <c r="AC69" s="830"/>
      <c r="AD69" s="830"/>
      <c r="AE69" s="830"/>
      <c r="AF69" s="830">
        <v>20628</v>
      </c>
      <c r="AG69" s="830"/>
      <c r="AH69" s="830"/>
      <c r="AI69" s="830"/>
      <c r="AJ69" s="830"/>
      <c r="AK69" s="830">
        <v>10502</v>
      </c>
      <c r="AL69" s="830"/>
      <c r="AM69" s="830"/>
      <c r="AN69" s="830"/>
      <c r="AO69" s="830"/>
      <c r="AP69" s="830" t="s">
        <v>493</v>
      </c>
      <c r="AQ69" s="830"/>
      <c r="AR69" s="830"/>
      <c r="AS69" s="830"/>
      <c r="AT69" s="830"/>
      <c r="AU69" s="830"/>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381</v>
      </c>
      <c r="B88" s="789" t="s">
        <v>406</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381</v>
      </c>
      <c r="BR102" s="789" t="s">
        <v>407</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408</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409</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410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412</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413</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414</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415</v>
      </c>
      <c r="AB109" s="893"/>
      <c r="AC109" s="893"/>
      <c r="AD109" s="893"/>
      <c r="AE109" s="894"/>
      <c r="AF109" s="892" t="s">
        <v>416</v>
      </c>
      <c r="AG109" s="893"/>
      <c r="AH109" s="893"/>
      <c r="AI109" s="893"/>
      <c r="AJ109" s="894"/>
      <c r="AK109" s="892" t="s">
        <v>293</v>
      </c>
      <c r="AL109" s="893"/>
      <c r="AM109" s="893"/>
      <c r="AN109" s="893"/>
      <c r="AO109" s="894"/>
      <c r="AP109" s="892" t="s">
        <v>417</v>
      </c>
      <c r="AQ109" s="893"/>
      <c r="AR109" s="893"/>
      <c r="AS109" s="893"/>
      <c r="AT109" s="895"/>
      <c r="AU109" s="912" t="s">
        <v>414</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415</v>
      </c>
      <c r="BR109" s="893"/>
      <c r="BS109" s="893"/>
      <c r="BT109" s="893"/>
      <c r="BU109" s="894"/>
      <c r="BV109" s="892" t="s">
        <v>416</v>
      </c>
      <c r="BW109" s="893"/>
      <c r="BX109" s="893"/>
      <c r="BY109" s="893"/>
      <c r="BZ109" s="894"/>
      <c r="CA109" s="892" t="s">
        <v>293</v>
      </c>
      <c r="CB109" s="893"/>
      <c r="CC109" s="893"/>
      <c r="CD109" s="893"/>
      <c r="CE109" s="894"/>
      <c r="CF109" s="913" t="s">
        <v>417</v>
      </c>
      <c r="CG109" s="913"/>
      <c r="CH109" s="913"/>
      <c r="CI109" s="913"/>
      <c r="CJ109" s="913"/>
      <c r="CK109" s="892" t="s">
        <v>418</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415</v>
      </c>
      <c r="DH109" s="893"/>
      <c r="DI109" s="893"/>
      <c r="DJ109" s="893"/>
      <c r="DK109" s="894"/>
      <c r="DL109" s="892" t="s">
        <v>416</v>
      </c>
      <c r="DM109" s="893"/>
      <c r="DN109" s="893"/>
      <c r="DO109" s="893"/>
      <c r="DP109" s="894"/>
      <c r="DQ109" s="892" t="s">
        <v>293</v>
      </c>
      <c r="DR109" s="893"/>
      <c r="DS109" s="893"/>
      <c r="DT109" s="893"/>
      <c r="DU109" s="894"/>
      <c r="DV109" s="892" t="s">
        <v>417</v>
      </c>
      <c r="DW109" s="893"/>
      <c r="DX109" s="893"/>
      <c r="DY109" s="893"/>
      <c r="DZ109" s="895"/>
    </row>
    <row r="110" spans="1:131" s="230" customFormat="1" ht="26.25" customHeight="1" x14ac:dyDescent="0.15">
      <c r="A110" s="896" t="s">
        <v>419</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11668152</v>
      </c>
      <c r="AB110" s="900"/>
      <c r="AC110" s="900"/>
      <c r="AD110" s="900"/>
      <c r="AE110" s="901"/>
      <c r="AF110" s="902">
        <v>12227621</v>
      </c>
      <c r="AG110" s="900"/>
      <c r="AH110" s="900"/>
      <c r="AI110" s="900"/>
      <c r="AJ110" s="901"/>
      <c r="AK110" s="902">
        <v>12146497</v>
      </c>
      <c r="AL110" s="900"/>
      <c r="AM110" s="900"/>
      <c r="AN110" s="900"/>
      <c r="AO110" s="901"/>
      <c r="AP110" s="903">
        <v>20.100000000000001</v>
      </c>
      <c r="AQ110" s="904"/>
      <c r="AR110" s="904"/>
      <c r="AS110" s="904"/>
      <c r="AT110" s="905"/>
      <c r="AU110" s="906" t="s">
        <v>69</v>
      </c>
      <c r="AV110" s="907"/>
      <c r="AW110" s="907"/>
      <c r="AX110" s="907"/>
      <c r="AY110" s="907"/>
      <c r="AZ110" s="929" t="s">
        <v>420</v>
      </c>
      <c r="BA110" s="897"/>
      <c r="BB110" s="897"/>
      <c r="BC110" s="897"/>
      <c r="BD110" s="897"/>
      <c r="BE110" s="897"/>
      <c r="BF110" s="897"/>
      <c r="BG110" s="897"/>
      <c r="BH110" s="897"/>
      <c r="BI110" s="897"/>
      <c r="BJ110" s="897"/>
      <c r="BK110" s="897"/>
      <c r="BL110" s="897"/>
      <c r="BM110" s="897"/>
      <c r="BN110" s="897"/>
      <c r="BO110" s="897"/>
      <c r="BP110" s="898"/>
      <c r="BQ110" s="930">
        <v>120152239</v>
      </c>
      <c r="BR110" s="931"/>
      <c r="BS110" s="931"/>
      <c r="BT110" s="931"/>
      <c r="BU110" s="931"/>
      <c r="BV110" s="931">
        <v>116470279</v>
      </c>
      <c r="BW110" s="931"/>
      <c r="BX110" s="931"/>
      <c r="BY110" s="931"/>
      <c r="BZ110" s="931"/>
      <c r="CA110" s="931">
        <v>113728995</v>
      </c>
      <c r="CB110" s="931"/>
      <c r="CC110" s="931"/>
      <c r="CD110" s="931"/>
      <c r="CE110" s="931"/>
      <c r="CF110" s="944">
        <v>187.9</v>
      </c>
      <c r="CG110" s="945"/>
      <c r="CH110" s="945"/>
      <c r="CI110" s="945"/>
      <c r="CJ110" s="945"/>
      <c r="CK110" s="946" t="s">
        <v>421</v>
      </c>
      <c r="CL110" s="947"/>
      <c r="CM110" s="929" t="s">
        <v>422</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423</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424</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425</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426</v>
      </c>
      <c r="B112" s="953"/>
      <c r="C112" s="923" t="s">
        <v>427</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428</v>
      </c>
      <c r="BA112" s="923"/>
      <c r="BB112" s="923"/>
      <c r="BC112" s="923"/>
      <c r="BD112" s="923"/>
      <c r="BE112" s="923"/>
      <c r="BF112" s="923"/>
      <c r="BG112" s="923"/>
      <c r="BH112" s="923"/>
      <c r="BI112" s="923"/>
      <c r="BJ112" s="923"/>
      <c r="BK112" s="923"/>
      <c r="BL112" s="923"/>
      <c r="BM112" s="923"/>
      <c r="BN112" s="923"/>
      <c r="BO112" s="923"/>
      <c r="BP112" s="924"/>
      <c r="BQ112" s="925">
        <v>15376682</v>
      </c>
      <c r="BR112" s="926"/>
      <c r="BS112" s="926"/>
      <c r="BT112" s="926"/>
      <c r="BU112" s="926"/>
      <c r="BV112" s="926">
        <v>14164951</v>
      </c>
      <c r="BW112" s="926"/>
      <c r="BX112" s="926"/>
      <c r="BY112" s="926"/>
      <c r="BZ112" s="926"/>
      <c r="CA112" s="926">
        <v>13090380</v>
      </c>
      <c r="CB112" s="926"/>
      <c r="CC112" s="926"/>
      <c r="CD112" s="926"/>
      <c r="CE112" s="926"/>
      <c r="CF112" s="920">
        <v>21.6</v>
      </c>
      <c r="CG112" s="921"/>
      <c r="CH112" s="921"/>
      <c r="CI112" s="921"/>
      <c r="CJ112" s="921"/>
      <c r="CK112" s="948"/>
      <c r="CL112" s="949"/>
      <c r="CM112" s="922" t="s">
        <v>429</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430</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1849667</v>
      </c>
      <c r="AB113" s="938"/>
      <c r="AC113" s="938"/>
      <c r="AD113" s="938"/>
      <c r="AE113" s="939"/>
      <c r="AF113" s="940">
        <v>1752887</v>
      </c>
      <c r="AG113" s="938"/>
      <c r="AH113" s="938"/>
      <c r="AI113" s="938"/>
      <c r="AJ113" s="939"/>
      <c r="AK113" s="940">
        <v>1673460</v>
      </c>
      <c r="AL113" s="938"/>
      <c r="AM113" s="938"/>
      <c r="AN113" s="938"/>
      <c r="AO113" s="939"/>
      <c r="AP113" s="941">
        <v>2.8</v>
      </c>
      <c r="AQ113" s="942"/>
      <c r="AR113" s="942"/>
      <c r="AS113" s="942"/>
      <c r="AT113" s="943"/>
      <c r="AU113" s="908"/>
      <c r="AV113" s="909"/>
      <c r="AW113" s="909"/>
      <c r="AX113" s="909"/>
      <c r="AY113" s="909"/>
      <c r="AZ113" s="922" t="s">
        <v>431</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432</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433</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434</v>
      </c>
      <c r="BA114" s="923"/>
      <c r="BB114" s="923"/>
      <c r="BC114" s="923"/>
      <c r="BD114" s="923"/>
      <c r="BE114" s="923"/>
      <c r="BF114" s="923"/>
      <c r="BG114" s="923"/>
      <c r="BH114" s="923"/>
      <c r="BI114" s="923"/>
      <c r="BJ114" s="923"/>
      <c r="BK114" s="923"/>
      <c r="BL114" s="923"/>
      <c r="BM114" s="923"/>
      <c r="BN114" s="923"/>
      <c r="BO114" s="923"/>
      <c r="BP114" s="924"/>
      <c r="BQ114" s="925">
        <v>13892816</v>
      </c>
      <c r="BR114" s="926"/>
      <c r="BS114" s="926"/>
      <c r="BT114" s="926"/>
      <c r="BU114" s="926"/>
      <c r="BV114" s="926">
        <v>13734574</v>
      </c>
      <c r="BW114" s="926"/>
      <c r="BX114" s="926"/>
      <c r="BY114" s="926"/>
      <c r="BZ114" s="926"/>
      <c r="CA114" s="926">
        <v>14230820</v>
      </c>
      <c r="CB114" s="926"/>
      <c r="CC114" s="926"/>
      <c r="CD114" s="926"/>
      <c r="CE114" s="926"/>
      <c r="CF114" s="920">
        <v>23.5</v>
      </c>
      <c r="CG114" s="921"/>
      <c r="CH114" s="921"/>
      <c r="CI114" s="921"/>
      <c r="CJ114" s="921"/>
      <c r="CK114" s="948"/>
      <c r="CL114" s="949"/>
      <c r="CM114" s="922" t="s">
        <v>435</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436</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437</v>
      </c>
      <c r="BA115" s="923"/>
      <c r="BB115" s="923"/>
      <c r="BC115" s="923"/>
      <c r="BD115" s="923"/>
      <c r="BE115" s="923"/>
      <c r="BF115" s="923"/>
      <c r="BG115" s="923"/>
      <c r="BH115" s="923"/>
      <c r="BI115" s="923"/>
      <c r="BJ115" s="923"/>
      <c r="BK115" s="923"/>
      <c r="BL115" s="923"/>
      <c r="BM115" s="923"/>
      <c r="BN115" s="923"/>
      <c r="BO115" s="923"/>
      <c r="BP115" s="924"/>
      <c r="BQ115" s="925">
        <v>6838</v>
      </c>
      <c r="BR115" s="926"/>
      <c r="BS115" s="926"/>
      <c r="BT115" s="926"/>
      <c r="BU115" s="926"/>
      <c r="BV115" s="926">
        <v>4281</v>
      </c>
      <c r="BW115" s="926"/>
      <c r="BX115" s="926"/>
      <c r="BY115" s="926"/>
      <c r="BZ115" s="926"/>
      <c r="CA115" s="926">
        <v>3088</v>
      </c>
      <c r="CB115" s="926"/>
      <c r="CC115" s="926"/>
      <c r="CD115" s="926"/>
      <c r="CE115" s="926"/>
      <c r="CF115" s="920">
        <v>0</v>
      </c>
      <c r="CG115" s="921"/>
      <c r="CH115" s="921"/>
      <c r="CI115" s="921"/>
      <c r="CJ115" s="921"/>
      <c r="CK115" s="948"/>
      <c r="CL115" s="949"/>
      <c r="CM115" s="922" t="s">
        <v>438</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439</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440</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441</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442</v>
      </c>
      <c r="Z117" s="894"/>
      <c r="AA117" s="978">
        <v>13517819</v>
      </c>
      <c r="AB117" s="979"/>
      <c r="AC117" s="979"/>
      <c r="AD117" s="979"/>
      <c r="AE117" s="980"/>
      <c r="AF117" s="981">
        <v>13980508</v>
      </c>
      <c r="AG117" s="979"/>
      <c r="AH117" s="979"/>
      <c r="AI117" s="979"/>
      <c r="AJ117" s="980"/>
      <c r="AK117" s="981">
        <v>13819957</v>
      </c>
      <c r="AL117" s="979"/>
      <c r="AM117" s="979"/>
      <c r="AN117" s="979"/>
      <c r="AO117" s="980"/>
      <c r="AP117" s="982"/>
      <c r="AQ117" s="983"/>
      <c r="AR117" s="983"/>
      <c r="AS117" s="983"/>
      <c r="AT117" s="984"/>
      <c r="AU117" s="908"/>
      <c r="AV117" s="909"/>
      <c r="AW117" s="909"/>
      <c r="AX117" s="909"/>
      <c r="AY117" s="909"/>
      <c r="AZ117" s="974" t="s">
        <v>443</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444</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418</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415</v>
      </c>
      <c r="AB118" s="893"/>
      <c r="AC118" s="893"/>
      <c r="AD118" s="893"/>
      <c r="AE118" s="894"/>
      <c r="AF118" s="892" t="s">
        <v>416</v>
      </c>
      <c r="AG118" s="893"/>
      <c r="AH118" s="893"/>
      <c r="AI118" s="893"/>
      <c r="AJ118" s="894"/>
      <c r="AK118" s="892" t="s">
        <v>293</v>
      </c>
      <c r="AL118" s="893"/>
      <c r="AM118" s="893"/>
      <c r="AN118" s="893"/>
      <c r="AO118" s="894"/>
      <c r="AP118" s="970" t="s">
        <v>417</v>
      </c>
      <c r="AQ118" s="971"/>
      <c r="AR118" s="971"/>
      <c r="AS118" s="971"/>
      <c r="AT118" s="972"/>
      <c r="AU118" s="908"/>
      <c r="AV118" s="909"/>
      <c r="AW118" s="909"/>
      <c r="AX118" s="909"/>
      <c r="AY118" s="909"/>
      <c r="AZ118" s="973" t="s">
        <v>445</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446</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6" t="s">
        <v>421</v>
      </c>
      <c r="B119" s="947"/>
      <c r="C119" s="929" t="s">
        <v>422</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176</v>
      </c>
      <c r="BA119" s="251"/>
      <c r="BB119" s="251"/>
      <c r="BC119" s="251"/>
      <c r="BD119" s="251"/>
      <c r="BE119" s="251"/>
      <c r="BF119" s="251"/>
      <c r="BG119" s="251"/>
      <c r="BH119" s="251"/>
      <c r="BI119" s="251"/>
      <c r="BJ119" s="251"/>
      <c r="BK119" s="251"/>
      <c r="BL119" s="251"/>
      <c r="BM119" s="251"/>
      <c r="BN119" s="251"/>
      <c r="BO119" s="977" t="s">
        <v>447</v>
      </c>
      <c r="BP119" s="1005"/>
      <c r="BQ119" s="999">
        <v>149428575</v>
      </c>
      <c r="BR119" s="1000"/>
      <c r="BS119" s="1000"/>
      <c r="BT119" s="1000"/>
      <c r="BU119" s="1000"/>
      <c r="BV119" s="1000">
        <v>144374085</v>
      </c>
      <c r="BW119" s="1000"/>
      <c r="BX119" s="1000"/>
      <c r="BY119" s="1000"/>
      <c r="BZ119" s="1000"/>
      <c r="CA119" s="1000">
        <v>141053283</v>
      </c>
      <c r="CB119" s="1000"/>
      <c r="CC119" s="1000"/>
      <c r="CD119" s="1000"/>
      <c r="CE119" s="1000"/>
      <c r="CF119" s="1001"/>
      <c r="CG119" s="1002"/>
      <c r="CH119" s="1002"/>
      <c r="CI119" s="1002"/>
      <c r="CJ119" s="1003"/>
      <c r="CK119" s="950"/>
      <c r="CL119" s="951"/>
      <c r="CM119" s="973" t="s">
        <v>448</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15">
      <c r="A120" s="1057"/>
      <c r="B120" s="949"/>
      <c r="C120" s="922" t="s">
        <v>425</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449</v>
      </c>
      <c r="AV120" s="992"/>
      <c r="AW120" s="992"/>
      <c r="AX120" s="992"/>
      <c r="AY120" s="993"/>
      <c r="AZ120" s="929" t="s">
        <v>450</v>
      </c>
      <c r="BA120" s="897"/>
      <c r="BB120" s="897"/>
      <c r="BC120" s="897"/>
      <c r="BD120" s="897"/>
      <c r="BE120" s="897"/>
      <c r="BF120" s="897"/>
      <c r="BG120" s="897"/>
      <c r="BH120" s="897"/>
      <c r="BI120" s="897"/>
      <c r="BJ120" s="897"/>
      <c r="BK120" s="897"/>
      <c r="BL120" s="897"/>
      <c r="BM120" s="897"/>
      <c r="BN120" s="897"/>
      <c r="BO120" s="897"/>
      <c r="BP120" s="898"/>
      <c r="BQ120" s="930">
        <v>20891109</v>
      </c>
      <c r="BR120" s="931"/>
      <c r="BS120" s="931"/>
      <c r="BT120" s="931"/>
      <c r="BU120" s="931"/>
      <c r="BV120" s="931">
        <v>20870179</v>
      </c>
      <c r="BW120" s="931"/>
      <c r="BX120" s="931"/>
      <c r="BY120" s="931"/>
      <c r="BZ120" s="931"/>
      <c r="CA120" s="931">
        <v>20309489</v>
      </c>
      <c r="CB120" s="931"/>
      <c r="CC120" s="931"/>
      <c r="CD120" s="931"/>
      <c r="CE120" s="931"/>
      <c r="CF120" s="944">
        <v>33.6</v>
      </c>
      <c r="CG120" s="945"/>
      <c r="CH120" s="945"/>
      <c r="CI120" s="945"/>
      <c r="CJ120" s="945"/>
      <c r="CK120" s="1006" t="s">
        <v>451</v>
      </c>
      <c r="CL120" s="1007"/>
      <c r="CM120" s="1007"/>
      <c r="CN120" s="1007"/>
      <c r="CO120" s="1008"/>
      <c r="CP120" s="1014" t="s">
        <v>398</v>
      </c>
      <c r="CQ120" s="1015"/>
      <c r="CR120" s="1015"/>
      <c r="CS120" s="1015"/>
      <c r="CT120" s="1015"/>
      <c r="CU120" s="1015"/>
      <c r="CV120" s="1015"/>
      <c r="CW120" s="1015"/>
      <c r="CX120" s="1015"/>
      <c r="CY120" s="1015"/>
      <c r="CZ120" s="1015"/>
      <c r="DA120" s="1015"/>
      <c r="DB120" s="1015"/>
      <c r="DC120" s="1015"/>
      <c r="DD120" s="1015"/>
      <c r="DE120" s="1015"/>
      <c r="DF120" s="1016"/>
      <c r="DG120" s="930">
        <v>15171106</v>
      </c>
      <c r="DH120" s="931"/>
      <c r="DI120" s="931"/>
      <c r="DJ120" s="931"/>
      <c r="DK120" s="931"/>
      <c r="DL120" s="931">
        <v>13978395</v>
      </c>
      <c r="DM120" s="931"/>
      <c r="DN120" s="931"/>
      <c r="DO120" s="931"/>
      <c r="DP120" s="931"/>
      <c r="DQ120" s="931">
        <v>12916723</v>
      </c>
      <c r="DR120" s="931"/>
      <c r="DS120" s="931"/>
      <c r="DT120" s="931"/>
      <c r="DU120" s="931"/>
      <c r="DV120" s="932">
        <v>21.3</v>
      </c>
      <c r="DW120" s="932"/>
      <c r="DX120" s="932"/>
      <c r="DY120" s="932"/>
      <c r="DZ120" s="933"/>
    </row>
    <row r="121" spans="1:130" s="230" customFormat="1" ht="26.25" customHeight="1" x14ac:dyDescent="0.15">
      <c r="A121" s="1057"/>
      <c r="B121" s="949"/>
      <c r="C121" s="974" t="s">
        <v>452</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453</v>
      </c>
      <c r="BA121" s="923"/>
      <c r="BB121" s="923"/>
      <c r="BC121" s="923"/>
      <c r="BD121" s="923"/>
      <c r="BE121" s="923"/>
      <c r="BF121" s="923"/>
      <c r="BG121" s="923"/>
      <c r="BH121" s="923"/>
      <c r="BI121" s="923"/>
      <c r="BJ121" s="923"/>
      <c r="BK121" s="923"/>
      <c r="BL121" s="923"/>
      <c r="BM121" s="923"/>
      <c r="BN121" s="923"/>
      <c r="BO121" s="923"/>
      <c r="BP121" s="924"/>
      <c r="BQ121" s="925">
        <v>28729481</v>
      </c>
      <c r="BR121" s="926"/>
      <c r="BS121" s="926"/>
      <c r="BT121" s="926"/>
      <c r="BU121" s="926"/>
      <c r="BV121" s="926">
        <v>27061353</v>
      </c>
      <c r="BW121" s="926"/>
      <c r="BX121" s="926"/>
      <c r="BY121" s="926"/>
      <c r="BZ121" s="926"/>
      <c r="CA121" s="926">
        <v>26373076</v>
      </c>
      <c r="CB121" s="926"/>
      <c r="CC121" s="926"/>
      <c r="CD121" s="926"/>
      <c r="CE121" s="926"/>
      <c r="CF121" s="920">
        <v>43.6</v>
      </c>
      <c r="CG121" s="921"/>
      <c r="CH121" s="921"/>
      <c r="CI121" s="921"/>
      <c r="CJ121" s="921"/>
      <c r="CK121" s="1009"/>
      <c r="CL121" s="1010"/>
      <c r="CM121" s="1010"/>
      <c r="CN121" s="1010"/>
      <c r="CO121" s="1011"/>
      <c r="CP121" s="1019" t="s">
        <v>399</v>
      </c>
      <c r="CQ121" s="1020"/>
      <c r="CR121" s="1020"/>
      <c r="CS121" s="1020"/>
      <c r="CT121" s="1020"/>
      <c r="CU121" s="1020"/>
      <c r="CV121" s="1020"/>
      <c r="CW121" s="1020"/>
      <c r="CX121" s="1020"/>
      <c r="CY121" s="1020"/>
      <c r="CZ121" s="1020"/>
      <c r="DA121" s="1020"/>
      <c r="DB121" s="1020"/>
      <c r="DC121" s="1020"/>
      <c r="DD121" s="1020"/>
      <c r="DE121" s="1020"/>
      <c r="DF121" s="1021"/>
      <c r="DG121" s="925">
        <v>145708</v>
      </c>
      <c r="DH121" s="926"/>
      <c r="DI121" s="926"/>
      <c r="DJ121" s="926"/>
      <c r="DK121" s="926"/>
      <c r="DL121" s="926">
        <v>126358</v>
      </c>
      <c r="DM121" s="926"/>
      <c r="DN121" s="926"/>
      <c r="DO121" s="926"/>
      <c r="DP121" s="926"/>
      <c r="DQ121" s="926">
        <v>107463</v>
      </c>
      <c r="DR121" s="926"/>
      <c r="DS121" s="926"/>
      <c r="DT121" s="926"/>
      <c r="DU121" s="926"/>
      <c r="DV121" s="927">
        <v>0.2</v>
      </c>
      <c r="DW121" s="927"/>
      <c r="DX121" s="927"/>
      <c r="DY121" s="927"/>
      <c r="DZ121" s="928"/>
    </row>
    <row r="122" spans="1:130" s="230" customFormat="1" ht="26.25" customHeight="1" x14ac:dyDescent="0.15">
      <c r="A122" s="1057"/>
      <c r="B122" s="949"/>
      <c r="C122" s="922" t="s">
        <v>435</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454</v>
      </c>
      <c r="BA122" s="965"/>
      <c r="BB122" s="965"/>
      <c r="BC122" s="965"/>
      <c r="BD122" s="965"/>
      <c r="BE122" s="965"/>
      <c r="BF122" s="965"/>
      <c r="BG122" s="965"/>
      <c r="BH122" s="965"/>
      <c r="BI122" s="965"/>
      <c r="BJ122" s="965"/>
      <c r="BK122" s="965"/>
      <c r="BL122" s="965"/>
      <c r="BM122" s="965"/>
      <c r="BN122" s="965"/>
      <c r="BO122" s="965"/>
      <c r="BP122" s="966"/>
      <c r="BQ122" s="999">
        <v>86647757</v>
      </c>
      <c r="BR122" s="1000"/>
      <c r="BS122" s="1000"/>
      <c r="BT122" s="1000"/>
      <c r="BU122" s="1000"/>
      <c r="BV122" s="1000">
        <v>84167503</v>
      </c>
      <c r="BW122" s="1000"/>
      <c r="BX122" s="1000"/>
      <c r="BY122" s="1000"/>
      <c r="BZ122" s="1000"/>
      <c r="CA122" s="1000">
        <v>81311096</v>
      </c>
      <c r="CB122" s="1000"/>
      <c r="CC122" s="1000"/>
      <c r="CD122" s="1000"/>
      <c r="CE122" s="1000"/>
      <c r="CF122" s="1017">
        <v>134.4</v>
      </c>
      <c r="CG122" s="1018"/>
      <c r="CH122" s="1018"/>
      <c r="CI122" s="1018"/>
      <c r="CJ122" s="1018"/>
      <c r="CK122" s="1009"/>
      <c r="CL122" s="1010"/>
      <c r="CM122" s="1010"/>
      <c r="CN122" s="1010"/>
      <c r="CO122" s="1011"/>
      <c r="CP122" s="1019" t="s">
        <v>396</v>
      </c>
      <c r="CQ122" s="1020"/>
      <c r="CR122" s="1020"/>
      <c r="CS122" s="1020"/>
      <c r="CT122" s="1020"/>
      <c r="CU122" s="1020"/>
      <c r="CV122" s="1020"/>
      <c r="CW122" s="1020"/>
      <c r="CX122" s="1020"/>
      <c r="CY122" s="1020"/>
      <c r="CZ122" s="1020"/>
      <c r="DA122" s="1020"/>
      <c r="DB122" s="1020"/>
      <c r="DC122" s="1020"/>
      <c r="DD122" s="1020"/>
      <c r="DE122" s="1020"/>
      <c r="DF122" s="1021"/>
      <c r="DG122" s="925">
        <v>59868</v>
      </c>
      <c r="DH122" s="926"/>
      <c r="DI122" s="926"/>
      <c r="DJ122" s="926"/>
      <c r="DK122" s="926"/>
      <c r="DL122" s="926">
        <v>60198</v>
      </c>
      <c r="DM122" s="926"/>
      <c r="DN122" s="926"/>
      <c r="DO122" s="926"/>
      <c r="DP122" s="926"/>
      <c r="DQ122" s="926">
        <v>66194</v>
      </c>
      <c r="DR122" s="926"/>
      <c r="DS122" s="926"/>
      <c r="DT122" s="926"/>
      <c r="DU122" s="926"/>
      <c r="DV122" s="927">
        <v>0.1</v>
      </c>
      <c r="DW122" s="927"/>
      <c r="DX122" s="927"/>
      <c r="DY122" s="927"/>
      <c r="DZ122" s="928"/>
    </row>
    <row r="123" spans="1:130" s="230" customFormat="1" ht="26.25" customHeight="1" x14ac:dyDescent="0.15">
      <c r="A123" s="1057"/>
      <c r="B123" s="949"/>
      <c r="C123" s="922" t="s">
        <v>441</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176</v>
      </c>
      <c r="BA123" s="251"/>
      <c r="BB123" s="251"/>
      <c r="BC123" s="251"/>
      <c r="BD123" s="251"/>
      <c r="BE123" s="251"/>
      <c r="BF123" s="251"/>
      <c r="BG123" s="251"/>
      <c r="BH123" s="251"/>
      <c r="BI123" s="251"/>
      <c r="BJ123" s="251"/>
      <c r="BK123" s="251"/>
      <c r="BL123" s="251"/>
      <c r="BM123" s="251"/>
      <c r="BN123" s="251"/>
      <c r="BO123" s="977" t="s">
        <v>455</v>
      </c>
      <c r="BP123" s="1005"/>
      <c r="BQ123" s="1063">
        <v>136268347</v>
      </c>
      <c r="BR123" s="1064"/>
      <c r="BS123" s="1064"/>
      <c r="BT123" s="1064"/>
      <c r="BU123" s="1064"/>
      <c r="BV123" s="1064">
        <v>132099035</v>
      </c>
      <c r="BW123" s="1064"/>
      <c r="BX123" s="1064"/>
      <c r="BY123" s="1064"/>
      <c r="BZ123" s="1064"/>
      <c r="CA123" s="1064">
        <v>127993661</v>
      </c>
      <c r="CB123" s="1064"/>
      <c r="CC123" s="1064"/>
      <c r="CD123" s="1064"/>
      <c r="CE123" s="1064"/>
      <c r="CF123" s="1001"/>
      <c r="CG123" s="1002"/>
      <c r="CH123" s="1002"/>
      <c r="CI123" s="1002"/>
      <c r="CJ123" s="1003"/>
      <c r="CK123" s="1009"/>
      <c r="CL123" s="1010"/>
      <c r="CM123" s="1010"/>
      <c r="CN123" s="1010"/>
      <c r="CO123" s="1011"/>
      <c r="CP123" s="1019" t="s">
        <v>394</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
      <c r="A124" s="1057"/>
      <c r="B124" s="949"/>
      <c r="C124" s="922" t="s">
        <v>444</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456</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22</v>
      </c>
      <c r="BR124" s="1027"/>
      <c r="BS124" s="1027"/>
      <c r="BT124" s="1027"/>
      <c r="BU124" s="1027"/>
      <c r="BV124" s="1027">
        <v>21</v>
      </c>
      <c r="BW124" s="1027"/>
      <c r="BX124" s="1027"/>
      <c r="BY124" s="1027"/>
      <c r="BZ124" s="1027"/>
      <c r="CA124" s="1027">
        <v>21.5</v>
      </c>
      <c r="CB124" s="1027"/>
      <c r="CC124" s="1027"/>
      <c r="CD124" s="1027"/>
      <c r="CE124" s="1027"/>
      <c r="CF124" s="1028"/>
      <c r="CG124" s="1029"/>
      <c r="CH124" s="1029"/>
      <c r="CI124" s="1029"/>
      <c r="CJ124" s="1030"/>
      <c r="CK124" s="1012"/>
      <c r="CL124" s="1012"/>
      <c r="CM124" s="1012"/>
      <c r="CN124" s="1012"/>
      <c r="CO124" s="1013"/>
      <c r="CP124" s="1019" t="s">
        <v>457</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7"/>
      <c r="B125" s="949"/>
      <c r="C125" s="922" t="s">
        <v>446</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458</v>
      </c>
      <c r="CL125" s="1007"/>
      <c r="CM125" s="1007"/>
      <c r="CN125" s="1007"/>
      <c r="CO125" s="1008"/>
      <c r="CP125" s="929" t="s">
        <v>459</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448</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460</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8"/>
      <c r="B127" s="951"/>
      <c r="C127" s="973" t="s">
        <v>461</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462</v>
      </c>
      <c r="AY127" s="1032"/>
      <c r="AZ127" s="1032"/>
      <c r="BA127" s="1032"/>
      <c r="BB127" s="1032"/>
      <c r="BC127" s="1032"/>
      <c r="BD127" s="1032"/>
      <c r="BE127" s="1033"/>
      <c r="BF127" s="1034" t="s">
        <v>463</v>
      </c>
      <c r="BG127" s="1032"/>
      <c r="BH127" s="1032"/>
      <c r="BI127" s="1032"/>
      <c r="BJ127" s="1032"/>
      <c r="BK127" s="1032"/>
      <c r="BL127" s="1033"/>
      <c r="BM127" s="1034" t="s">
        <v>464</v>
      </c>
      <c r="BN127" s="1032"/>
      <c r="BO127" s="1032"/>
      <c r="BP127" s="1032"/>
      <c r="BQ127" s="1032"/>
      <c r="BR127" s="1032"/>
      <c r="BS127" s="1033"/>
      <c r="BT127" s="1034" t="s">
        <v>465</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466</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1" t="s">
        <v>467</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468</v>
      </c>
      <c r="X128" s="1043"/>
      <c r="Y128" s="1043"/>
      <c r="Z128" s="1044"/>
      <c r="AA128" s="1045">
        <v>3548850</v>
      </c>
      <c r="AB128" s="1046"/>
      <c r="AC128" s="1046"/>
      <c r="AD128" s="1046"/>
      <c r="AE128" s="1047"/>
      <c r="AF128" s="1048">
        <v>3604007</v>
      </c>
      <c r="AG128" s="1046"/>
      <c r="AH128" s="1046"/>
      <c r="AI128" s="1046"/>
      <c r="AJ128" s="1047"/>
      <c r="AK128" s="1048">
        <v>3613442</v>
      </c>
      <c r="AL128" s="1046"/>
      <c r="AM128" s="1046"/>
      <c r="AN128" s="1046"/>
      <c r="AO128" s="1047"/>
      <c r="AP128" s="1049"/>
      <c r="AQ128" s="1050"/>
      <c r="AR128" s="1050"/>
      <c r="AS128" s="1050"/>
      <c r="AT128" s="1051"/>
      <c r="AU128" s="232"/>
      <c r="AV128" s="232"/>
      <c r="AW128" s="232"/>
      <c r="AX128" s="896" t="s">
        <v>469</v>
      </c>
      <c r="AY128" s="897"/>
      <c r="AZ128" s="897"/>
      <c r="BA128" s="897"/>
      <c r="BB128" s="897"/>
      <c r="BC128" s="897"/>
      <c r="BD128" s="897"/>
      <c r="BE128" s="898"/>
      <c r="BF128" s="1052" t="s">
        <v>122</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470</v>
      </c>
      <c r="CQ128" s="726"/>
      <c r="CR128" s="726"/>
      <c r="CS128" s="726"/>
      <c r="CT128" s="726"/>
      <c r="CU128" s="726"/>
      <c r="CV128" s="726"/>
      <c r="CW128" s="726"/>
      <c r="CX128" s="726"/>
      <c r="CY128" s="726"/>
      <c r="CZ128" s="726"/>
      <c r="DA128" s="726"/>
      <c r="DB128" s="726"/>
      <c r="DC128" s="726"/>
      <c r="DD128" s="726"/>
      <c r="DE128" s="726"/>
      <c r="DF128" s="1036"/>
      <c r="DG128" s="1037">
        <v>6838</v>
      </c>
      <c r="DH128" s="1038"/>
      <c r="DI128" s="1038"/>
      <c r="DJ128" s="1038"/>
      <c r="DK128" s="1038"/>
      <c r="DL128" s="1038">
        <v>4281</v>
      </c>
      <c r="DM128" s="1038"/>
      <c r="DN128" s="1038"/>
      <c r="DO128" s="1038"/>
      <c r="DP128" s="1038"/>
      <c r="DQ128" s="1038">
        <v>3088</v>
      </c>
      <c r="DR128" s="1038"/>
      <c r="DS128" s="1038"/>
      <c r="DT128" s="1038"/>
      <c r="DU128" s="1038"/>
      <c r="DV128" s="1039">
        <v>0</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471</v>
      </c>
      <c r="X129" s="1071"/>
      <c r="Y129" s="1071"/>
      <c r="Z129" s="1072"/>
      <c r="AA129" s="958">
        <v>67466047</v>
      </c>
      <c r="AB129" s="959"/>
      <c r="AC129" s="959"/>
      <c r="AD129" s="959"/>
      <c r="AE129" s="960"/>
      <c r="AF129" s="961">
        <v>66050299</v>
      </c>
      <c r="AG129" s="959"/>
      <c r="AH129" s="959"/>
      <c r="AI129" s="959"/>
      <c r="AJ129" s="960"/>
      <c r="AK129" s="961">
        <v>67912872</v>
      </c>
      <c r="AL129" s="959"/>
      <c r="AM129" s="959"/>
      <c r="AN129" s="959"/>
      <c r="AO129" s="960"/>
      <c r="AP129" s="1073"/>
      <c r="AQ129" s="1074"/>
      <c r="AR129" s="1074"/>
      <c r="AS129" s="1074"/>
      <c r="AT129" s="1075"/>
      <c r="AU129" s="233"/>
      <c r="AV129" s="233"/>
      <c r="AW129" s="233"/>
      <c r="AX129" s="1065" t="s">
        <v>472</v>
      </c>
      <c r="AY129" s="923"/>
      <c r="AZ129" s="923"/>
      <c r="BA129" s="923"/>
      <c r="BB129" s="923"/>
      <c r="BC129" s="923"/>
      <c r="BD129" s="923"/>
      <c r="BE129" s="924"/>
      <c r="BF129" s="1066" t="s">
        <v>122</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473</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474</v>
      </c>
      <c r="X130" s="1071"/>
      <c r="Y130" s="1071"/>
      <c r="Z130" s="1072"/>
      <c r="AA130" s="958">
        <v>7717121</v>
      </c>
      <c r="AB130" s="959"/>
      <c r="AC130" s="959"/>
      <c r="AD130" s="959"/>
      <c r="AE130" s="960"/>
      <c r="AF130" s="961">
        <v>7641283</v>
      </c>
      <c r="AG130" s="959"/>
      <c r="AH130" s="959"/>
      <c r="AI130" s="959"/>
      <c r="AJ130" s="960"/>
      <c r="AK130" s="961">
        <v>7394747</v>
      </c>
      <c r="AL130" s="959"/>
      <c r="AM130" s="959"/>
      <c r="AN130" s="959"/>
      <c r="AO130" s="960"/>
      <c r="AP130" s="1073"/>
      <c r="AQ130" s="1074"/>
      <c r="AR130" s="1074"/>
      <c r="AS130" s="1074"/>
      <c r="AT130" s="1075"/>
      <c r="AU130" s="233"/>
      <c r="AV130" s="233"/>
      <c r="AW130" s="233"/>
      <c r="AX130" s="1065" t="s">
        <v>475</v>
      </c>
      <c r="AY130" s="923"/>
      <c r="AZ130" s="923"/>
      <c r="BA130" s="923"/>
      <c r="BB130" s="923"/>
      <c r="BC130" s="923"/>
      <c r="BD130" s="923"/>
      <c r="BE130" s="924"/>
      <c r="BF130" s="1101">
        <v>4.3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476</v>
      </c>
      <c r="X131" s="1108"/>
      <c r="Y131" s="1108"/>
      <c r="Z131" s="1109"/>
      <c r="AA131" s="1004">
        <v>59748926</v>
      </c>
      <c r="AB131" s="986"/>
      <c r="AC131" s="986"/>
      <c r="AD131" s="986"/>
      <c r="AE131" s="987"/>
      <c r="AF131" s="985">
        <v>58409016</v>
      </c>
      <c r="AG131" s="986"/>
      <c r="AH131" s="986"/>
      <c r="AI131" s="986"/>
      <c r="AJ131" s="987"/>
      <c r="AK131" s="985">
        <v>60518125</v>
      </c>
      <c r="AL131" s="986"/>
      <c r="AM131" s="986"/>
      <c r="AN131" s="986"/>
      <c r="AO131" s="987"/>
      <c r="AP131" s="1110"/>
      <c r="AQ131" s="1111"/>
      <c r="AR131" s="1111"/>
      <c r="AS131" s="1111"/>
      <c r="AT131" s="1112"/>
      <c r="AU131" s="233"/>
      <c r="AV131" s="233"/>
      <c r="AW131" s="233"/>
      <c r="AX131" s="1083" t="s">
        <v>477</v>
      </c>
      <c r="AY131" s="726"/>
      <c r="AZ131" s="726"/>
      <c r="BA131" s="726"/>
      <c r="BB131" s="726"/>
      <c r="BC131" s="726"/>
      <c r="BD131" s="726"/>
      <c r="BE131" s="1036"/>
      <c r="BF131" s="1084">
        <v>21.5</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478</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479</v>
      </c>
      <c r="W132" s="1094"/>
      <c r="X132" s="1094"/>
      <c r="Y132" s="1094"/>
      <c r="Z132" s="1095"/>
      <c r="AA132" s="1096">
        <v>3.7688510079999999</v>
      </c>
      <c r="AB132" s="1097"/>
      <c r="AC132" s="1097"/>
      <c r="AD132" s="1097"/>
      <c r="AE132" s="1098"/>
      <c r="AF132" s="1099">
        <v>4.6828697530000003</v>
      </c>
      <c r="AG132" s="1097"/>
      <c r="AH132" s="1097"/>
      <c r="AI132" s="1097"/>
      <c r="AJ132" s="1098"/>
      <c r="AK132" s="1099">
        <v>4.6461589109999997</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480</v>
      </c>
      <c r="W133" s="1077"/>
      <c r="X133" s="1077"/>
      <c r="Y133" s="1077"/>
      <c r="Z133" s="1078"/>
      <c r="AA133" s="1079">
        <v>3.6</v>
      </c>
      <c r="AB133" s="1080"/>
      <c r="AC133" s="1080"/>
      <c r="AD133" s="1080"/>
      <c r="AE133" s="1081"/>
      <c r="AF133" s="1079">
        <v>4</v>
      </c>
      <c r="AG133" s="1080"/>
      <c r="AH133" s="1080"/>
      <c r="AI133" s="1080"/>
      <c r="AJ133" s="1081"/>
      <c r="AK133" s="1079">
        <v>4.3</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81XDreAtxKJZbZ5hB7oPXCggRM+76BOko55MuAMn/RT+YOFiGV/l9vTZQ6jGbVFeZQPUavPy0rX0DznGJ6ss4A==" saltValue="Mc2NO/8lAs49QIrba6BTN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481</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RilqznkTjkG0GdX7+tjsKJXMWaZLeFIf+fi1g0uWQdS1WJX4QBPxg7Rji6mWgeEdh99VDfjia7Xi3bjHN7wxfQ==" saltValue="slc0PQqHqGoIUIJrCp8k6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sqref="A1:A1048576"/>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Y0Wt3hMmA27JZLrR8RmGJ7iqPRhY8HddYgKiwybW+DVnX/zPVgUbNSGPMKktt5Vjk7o2Je4d9CbiP+CanDGIA==" saltValue="WpdxAyr7tvK2oMh+/OvCY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sqref="A1:A1048576"/>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484</v>
      </c>
      <c r="AP7" s="272"/>
      <c r="AQ7" s="273" t="s">
        <v>485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486</v>
      </c>
      <c r="AQ8" s="279" t="s">
        <v>487</v>
      </c>
      <c r="AR8" s="280" t="s">
        <v>488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489</v>
      </c>
      <c r="AL9" s="1117"/>
      <c r="AM9" s="1117"/>
      <c r="AN9" s="1118"/>
      <c r="AO9" s="281">
        <v>20109182</v>
      </c>
      <c r="AP9" s="281">
        <v>65553</v>
      </c>
      <c r="AQ9" s="282">
        <v>62936</v>
      </c>
      <c r="AR9" s="283">
        <v>4.2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490</v>
      </c>
      <c r="AL10" s="1117"/>
      <c r="AM10" s="1117"/>
      <c r="AN10" s="1118"/>
      <c r="AO10" s="284">
        <v>95</v>
      </c>
      <c r="AP10" s="284">
        <v>0</v>
      </c>
      <c r="AQ10" s="285">
        <v>1734</v>
      </c>
      <c r="AR10" s="286">
        <v>-100</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491</v>
      </c>
      <c r="AL11" s="1117"/>
      <c r="AM11" s="1117"/>
      <c r="AN11" s="1118"/>
      <c r="AO11" s="284">
        <v>38481</v>
      </c>
      <c r="AP11" s="284">
        <v>125</v>
      </c>
      <c r="AQ11" s="285">
        <v>694</v>
      </c>
      <c r="AR11" s="286">
        <v>-82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492</v>
      </c>
      <c r="AL12" s="1117"/>
      <c r="AM12" s="1117"/>
      <c r="AN12" s="1118"/>
      <c r="AO12" s="284" t="s">
        <v>493</v>
      </c>
      <c r="AP12" s="284" t="s">
        <v>493</v>
      </c>
      <c r="AQ12" s="285">
        <v>24</v>
      </c>
      <c r="AR12" s="286" t="s">
        <v>493</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494</v>
      </c>
      <c r="AL13" s="1117"/>
      <c r="AM13" s="1117"/>
      <c r="AN13" s="1118"/>
      <c r="AO13" s="284">
        <v>735291</v>
      </c>
      <c r="AP13" s="284">
        <v>2397</v>
      </c>
      <c r="AQ13" s="285">
        <v>1996</v>
      </c>
      <c r="AR13" s="286">
        <v>20.100000000000001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495</v>
      </c>
      <c r="AL14" s="1117"/>
      <c r="AM14" s="1117"/>
      <c r="AN14" s="1118"/>
      <c r="AO14" s="284">
        <v>418034</v>
      </c>
      <c r="AP14" s="284">
        <v>1363</v>
      </c>
      <c r="AQ14" s="285">
        <v>1351</v>
      </c>
      <c r="AR14" s="286">
        <v>0.9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496</v>
      </c>
      <c r="AL15" s="1120"/>
      <c r="AM15" s="1120"/>
      <c r="AN15" s="1121"/>
      <c r="AO15" s="284">
        <v>-564428</v>
      </c>
      <c r="AP15" s="284">
        <v>-1840</v>
      </c>
      <c r="AQ15" s="285">
        <v>-1933</v>
      </c>
      <c r="AR15" s="286">
        <v>-4.8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176</v>
      </c>
      <c r="AL16" s="1120"/>
      <c r="AM16" s="1120"/>
      <c r="AN16" s="1121"/>
      <c r="AO16" s="284">
        <v>20736655</v>
      </c>
      <c r="AP16" s="284">
        <v>67599</v>
      </c>
      <c r="AQ16" s="285">
        <v>66802</v>
      </c>
      <c r="AR16" s="286">
        <v>1.2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498</v>
      </c>
      <c r="AP20" s="293" t="s">
        <v>499</v>
      </c>
      <c r="AQ20" s="294" t="s">
        <v>500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501</v>
      </c>
      <c r="AL21" s="1123"/>
      <c r="AM21" s="1123"/>
      <c r="AN21" s="1124"/>
      <c r="AO21" s="297">
        <v>6.18</v>
      </c>
      <c r="AP21" s="298">
        <v>6.52</v>
      </c>
      <c r="AQ21" s="299">
        <v>-0.34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502</v>
      </c>
      <c r="AL22" s="1123"/>
      <c r="AM22" s="1123"/>
      <c r="AN22" s="1124"/>
      <c r="AO22" s="302">
        <v>100.3</v>
      </c>
      <c r="AP22" s="303">
        <v>99.2</v>
      </c>
      <c r="AQ22" s="304">
        <v>1.1000000000000001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503</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504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484</v>
      </c>
      <c r="AP30" s="272"/>
      <c r="AQ30" s="273" t="s">
        <v>485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486</v>
      </c>
      <c r="AQ31" s="279" t="s">
        <v>487</v>
      </c>
      <c r="AR31" s="280" t="s">
        <v>488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506</v>
      </c>
      <c r="AL32" s="1131"/>
      <c r="AM32" s="1131"/>
      <c r="AN32" s="1132"/>
      <c r="AO32" s="312">
        <v>12146497</v>
      </c>
      <c r="AP32" s="312">
        <v>39596</v>
      </c>
      <c r="AQ32" s="313">
        <v>37417</v>
      </c>
      <c r="AR32" s="314">
        <v>5.8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507</v>
      </c>
      <c r="AL33" s="1131"/>
      <c r="AM33" s="1131"/>
      <c r="AN33" s="1132"/>
      <c r="AO33" s="312" t="s">
        <v>493</v>
      </c>
      <c r="AP33" s="312" t="s">
        <v>493</v>
      </c>
      <c r="AQ33" s="313" t="s">
        <v>493</v>
      </c>
      <c r="AR33" s="314" t="s">
        <v>493</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508</v>
      </c>
      <c r="AL34" s="1131"/>
      <c r="AM34" s="1131"/>
      <c r="AN34" s="1132"/>
      <c r="AO34" s="312" t="s">
        <v>493</v>
      </c>
      <c r="AP34" s="312" t="s">
        <v>493</v>
      </c>
      <c r="AQ34" s="313">
        <v>46</v>
      </c>
      <c r="AR34" s="314" t="s">
        <v>493</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509</v>
      </c>
      <c r="AL35" s="1131"/>
      <c r="AM35" s="1131"/>
      <c r="AN35" s="1132"/>
      <c r="AO35" s="312">
        <v>1673460</v>
      </c>
      <c r="AP35" s="312">
        <v>5455</v>
      </c>
      <c r="AQ35" s="313">
        <v>8245</v>
      </c>
      <c r="AR35" s="314">
        <v>-33.799999999999997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510</v>
      </c>
      <c r="AL36" s="1131"/>
      <c r="AM36" s="1131"/>
      <c r="AN36" s="1132"/>
      <c r="AO36" s="312" t="s">
        <v>493</v>
      </c>
      <c r="AP36" s="312" t="s">
        <v>493</v>
      </c>
      <c r="AQ36" s="313">
        <v>440</v>
      </c>
      <c r="AR36" s="314" t="s">
        <v>493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511</v>
      </c>
      <c r="AL37" s="1131"/>
      <c r="AM37" s="1131"/>
      <c r="AN37" s="1132"/>
      <c r="AO37" s="312" t="s">
        <v>493</v>
      </c>
      <c r="AP37" s="312" t="s">
        <v>493</v>
      </c>
      <c r="AQ37" s="313">
        <v>558</v>
      </c>
      <c r="AR37" s="314" t="s">
        <v>493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512</v>
      </c>
      <c r="AL38" s="1134"/>
      <c r="AM38" s="1134"/>
      <c r="AN38" s="1135"/>
      <c r="AO38" s="315" t="s">
        <v>493</v>
      </c>
      <c r="AP38" s="315" t="s">
        <v>493</v>
      </c>
      <c r="AQ38" s="316">
        <v>1</v>
      </c>
      <c r="AR38" s="304" t="s">
        <v>493</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513</v>
      </c>
      <c r="AL39" s="1134"/>
      <c r="AM39" s="1134"/>
      <c r="AN39" s="1135"/>
      <c r="AO39" s="312">
        <v>-3613442</v>
      </c>
      <c r="AP39" s="312">
        <v>-11779</v>
      </c>
      <c r="AQ39" s="313">
        <v>-7933</v>
      </c>
      <c r="AR39" s="314">
        <v>48.5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514</v>
      </c>
      <c r="AL40" s="1131"/>
      <c r="AM40" s="1131"/>
      <c r="AN40" s="1132"/>
      <c r="AO40" s="312">
        <v>-7394747</v>
      </c>
      <c r="AP40" s="312">
        <v>-24106</v>
      </c>
      <c r="AQ40" s="313">
        <v>-28055</v>
      </c>
      <c r="AR40" s="314">
        <v>-14.1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286</v>
      </c>
      <c r="AL41" s="1137"/>
      <c r="AM41" s="1137"/>
      <c r="AN41" s="1138"/>
      <c r="AO41" s="312">
        <v>2811768</v>
      </c>
      <c r="AP41" s="312">
        <v>9166</v>
      </c>
      <c r="AQ41" s="313">
        <v>10719</v>
      </c>
      <c r="AR41" s="314">
        <v>-14.5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484</v>
      </c>
      <c r="AN49" s="1127" t="s">
        <v>517</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518</v>
      </c>
      <c r="AO50" s="329" t="s">
        <v>519</v>
      </c>
      <c r="AP50" s="330" t="s">
        <v>520</v>
      </c>
      <c r="AQ50" s="331" t="s">
        <v>521</v>
      </c>
      <c r="AR50" s="332" t="s">
        <v>522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523</v>
      </c>
      <c r="AL51" s="325"/>
      <c r="AM51" s="333">
        <v>7948659</v>
      </c>
      <c r="AN51" s="334">
        <v>26150</v>
      </c>
      <c r="AO51" s="335">
        <v>-38.9</v>
      </c>
      <c r="AP51" s="336">
        <v>51849</v>
      </c>
      <c r="AQ51" s="337">
        <v>11.6</v>
      </c>
      <c r="AR51" s="338">
        <v>-50.5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524</v>
      </c>
      <c r="AM52" s="341">
        <v>4068697</v>
      </c>
      <c r="AN52" s="342">
        <v>13386</v>
      </c>
      <c r="AO52" s="343">
        <v>-51.5</v>
      </c>
      <c r="AP52" s="344">
        <v>26326</v>
      </c>
      <c r="AQ52" s="345">
        <v>9.6</v>
      </c>
      <c r="AR52" s="346">
        <v>-61.1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525</v>
      </c>
      <c r="AL53" s="325"/>
      <c r="AM53" s="333">
        <v>10538033</v>
      </c>
      <c r="AN53" s="334">
        <v>34621</v>
      </c>
      <c r="AO53" s="335">
        <v>32.4</v>
      </c>
      <c r="AP53" s="336">
        <v>52191</v>
      </c>
      <c r="AQ53" s="337">
        <v>0.7</v>
      </c>
      <c r="AR53" s="338">
        <v>31.7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524</v>
      </c>
      <c r="AM54" s="341">
        <v>4681066</v>
      </c>
      <c r="AN54" s="342">
        <v>15379</v>
      </c>
      <c r="AO54" s="343">
        <v>14.9</v>
      </c>
      <c r="AP54" s="344">
        <v>26807</v>
      </c>
      <c r="AQ54" s="345">
        <v>1.8</v>
      </c>
      <c r="AR54" s="346">
        <v>13.1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526</v>
      </c>
      <c r="AL55" s="325"/>
      <c r="AM55" s="333">
        <v>8580768</v>
      </c>
      <c r="AN55" s="334">
        <v>28142</v>
      </c>
      <c r="AO55" s="335">
        <v>-18.7</v>
      </c>
      <c r="AP55" s="336">
        <v>48105</v>
      </c>
      <c r="AQ55" s="337">
        <v>-7.8</v>
      </c>
      <c r="AR55" s="338">
        <v>-10.9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524</v>
      </c>
      <c r="AM56" s="341">
        <v>4727851</v>
      </c>
      <c r="AN56" s="342">
        <v>15506</v>
      </c>
      <c r="AO56" s="343">
        <v>0.8</v>
      </c>
      <c r="AP56" s="344">
        <v>24072</v>
      </c>
      <c r="AQ56" s="345">
        <v>-10.199999999999999</v>
      </c>
      <c r="AR56" s="346">
        <v>11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527</v>
      </c>
      <c r="AL57" s="325"/>
      <c r="AM57" s="333">
        <v>8854908</v>
      </c>
      <c r="AN57" s="334">
        <v>28994</v>
      </c>
      <c r="AO57" s="335">
        <v>3</v>
      </c>
      <c r="AP57" s="336">
        <v>47446</v>
      </c>
      <c r="AQ57" s="337">
        <v>-1.4</v>
      </c>
      <c r="AR57" s="338">
        <v>4.4000000000000004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524</v>
      </c>
      <c r="AM58" s="341">
        <v>4976147</v>
      </c>
      <c r="AN58" s="342">
        <v>16294</v>
      </c>
      <c r="AO58" s="343">
        <v>5.0999999999999996</v>
      </c>
      <c r="AP58" s="344">
        <v>24371</v>
      </c>
      <c r="AQ58" s="345">
        <v>1.2</v>
      </c>
      <c r="AR58" s="346">
        <v>3.9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528</v>
      </c>
      <c r="AL59" s="325"/>
      <c r="AM59" s="333">
        <v>10154847</v>
      </c>
      <c r="AN59" s="334">
        <v>33104</v>
      </c>
      <c r="AO59" s="335">
        <v>14.2</v>
      </c>
      <c r="AP59" s="336">
        <v>48387</v>
      </c>
      <c r="AQ59" s="337">
        <v>2</v>
      </c>
      <c r="AR59" s="338">
        <v>12.2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524</v>
      </c>
      <c r="AM60" s="341">
        <v>6651033</v>
      </c>
      <c r="AN60" s="342">
        <v>21682</v>
      </c>
      <c r="AO60" s="343">
        <v>33.1</v>
      </c>
      <c r="AP60" s="344">
        <v>25592</v>
      </c>
      <c r="AQ60" s="345">
        <v>5</v>
      </c>
      <c r="AR60" s="346">
        <v>28.1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529</v>
      </c>
      <c r="AL61" s="347"/>
      <c r="AM61" s="348">
        <v>9215443</v>
      </c>
      <c r="AN61" s="349">
        <v>30202</v>
      </c>
      <c r="AO61" s="350">
        <v>-1.6</v>
      </c>
      <c r="AP61" s="351">
        <v>49596</v>
      </c>
      <c r="AQ61" s="352">
        <v>1</v>
      </c>
      <c r="AR61" s="338">
        <v>-2.6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524</v>
      </c>
      <c r="AM62" s="341">
        <v>5020959</v>
      </c>
      <c r="AN62" s="342">
        <v>16449</v>
      </c>
      <c r="AO62" s="343">
        <v>0.5</v>
      </c>
      <c r="AP62" s="344">
        <v>25434</v>
      </c>
      <c r="AQ62" s="345">
        <v>1.5</v>
      </c>
      <c r="AR62" s="346">
        <v>-1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40rviAgM9BZ4+ck5qh0KZePDKTRp4zqSOgEPtAnqNWpU1kCZ3oWoBWh3rEZwde1KqeGOz5mbtCcixV0EQy5IFw==" saltValue="w/4NQwv++EkfaOZBBsLBl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481</v>
      </c>
    </row>
    <row r="121" spans="125:125" ht="13.5" hidden="1" customHeight="1" x14ac:dyDescent="0.15">
      <c r="DU121" s="259"/>
    </row>
  </sheetData>
  <sheetProtection algorithmName="SHA-512" hashValue="EjGQaKR+6didTL4KIAEAFeIZa0r9Ihb50dmmUu0bpAo6YPlneMuT3/DbXUfALjUbb4o89PXsQQ1Et/C2NlEfDQ==" saltValue="gtoK5aTmN2bO7Q1fNCeZk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481</v>
      </c>
    </row>
  </sheetData>
  <sheetProtection algorithmName="SHA-512" hashValue="9dyGVNBJ42dV1P3yw17wgyt24FEslOZr0H+RsesGtLr/VCQyZARDA2C4AGyjRdDdcMV36DQOiETyzeQ3jO3YXQ==" saltValue="zNxBVa/ZerLPjZFeakJ7R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39" t="s">
        <v>3</v>
      </c>
      <c r="D47" s="1139"/>
      <c r="E47" s="1140"/>
      <c r="F47" s="11">
        <v>15.05</v>
      </c>
      <c r="G47" s="12">
        <v>14.7</v>
      </c>
      <c r="H47" s="12">
        <v>14.98</v>
      </c>
      <c r="I47" s="12">
        <v>15.05</v>
      </c>
      <c r="J47" s="13">
        <v>14.65</v>
      </c>
    </row>
    <row r="48" spans="2:10" ht="57.75" customHeight="1" x14ac:dyDescent="0.15">
      <c r="B48" s="14"/>
      <c r="C48" s="1141" t="s">
        <v>4</v>
      </c>
      <c r="D48" s="1141"/>
      <c r="E48" s="1142"/>
      <c r="F48" s="15">
        <v>1.1399999999999999</v>
      </c>
      <c r="G48" s="16">
        <v>3.22</v>
      </c>
      <c r="H48" s="16">
        <v>2.36</v>
      </c>
      <c r="I48" s="16">
        <v>1.58</v>
      </c>
      <c r="J48" s="17">
        <v>1.57</v>
      </c>
    </row>
    <row r="49" spans="2:10" ht="57.75" customHeight="1" thickBot="1" x14ac:dyDescent="0.2">
      <c r="B49" s="18"/>
      <c r="C49" s="1143" t="s">
        <v>5</v>
      </c>
      <c r="D49" s="1143"/>
      <c r="E49" s="1144"/>
      <c r="F49" s="19" t="s">
        <v>536</v>
      </c>
      <c r="G49" s="20">
        <v>2.4300000000000002</v>
      </c>
      <c r="H49" s="20">
        <v>0.64</v>
      </c>
      <c r="I49" s="20" t="s">
        <v>537</v>
      </c>
      <c r="J49" s="21">
        <v>0.05</v>
      </c>
    </row>
    <row r="50" spans="2:10" x14ac:dyDescent="0.15"/>
  </sheetData>
  <sheetProtection algorithmName="SHA-512" hashValue="UFh9YnW+fX8ciZFWlP1paG7PmR9TRUKq1qvpahZDzgS0p40T6RCjPJaCnpL+vspoVkBNswdH//EwPjS2osc/4Q==" saltValue="WyXdlo8q/4Lpe9FcM558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2025-02-19T03:35:02Z</dcterms:created>
  <dcterms:modified xsi:type="dcterms:W3CDTF">2025-03-25T05:25:44Z</dcterms:modified>
  <cp:category/>
</cp:coreProperties>
</file>