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5_HP更新\"/>
    </mc:Choice>
  </mc:AlternateContent>
  <xr:revisionPtr revIDLastSave="0" documentId="13_ncr:8001_{1994FCFA-31F0-40C7-AC20-3EDBB438A969}" xr6:coauthVersionLast="47" xr6:coauthVersionMax="47" xr10:uidLastSave="{00000000-0000-0000-0000-000000000000}"/>
  <bookViews>
    <workbookView xWindow="-120" yWindow="-120" windowWidth="29040" windowHeight="15720" tabRatio="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V23" i="12"/>
  <c r="CW102" i="12"/>
  <c r="DB102" i="12"/>
  <c r="CR102" i="12"/>
  <c r="AP88" i="12"/>
  <c r="AF88" i="12"/>
  <c r="AP63" i="12"/>
  <c r="AP23" i="12"/>
  <c r="Q23" i="12"/>
  <c r="AA70" i="12" l="1"/>
  <c r="AA69" i="12"/>
  <c r="AA68" i="12"/>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BE37" i="10"/>
  <c r="U37" i="10"/>
  <c r="BE36" i="10"/>
  <c r="BE35"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AM37" i="10" s="1"/>
  <c r="BE34" i="10"/>
  <c r="BW34" i="10" l="1"/>
  <c r="BW35" i="10" l="1"/>
  <c r="BW36" i="10" s="1"/>
  <c r="BW37" i="10" s="1"/>
  <c r="BW38"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<sst xmlns="http://schemas.openxmlformats.org/spreadsheetml/2006/main" count="1061" uniqueCount="577">
  <si>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</si>
  <si>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</si>
  <si>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</si>
  <si>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</si>
  <si>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</si>
  <si>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</si>
  <si>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</si>
  <si>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</si>
  <si>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</si>
  <si>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</si>
  <si>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</si>
  <si>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</si>
  <si>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</si>
  <si>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</si>
  <si>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</si>
  <si>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</si>
  <si>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</si>
  <si>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</si>
  <si>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</si>
  <si>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</si>
  <si>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</si>
  <si>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</si>
  <si>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</si>
  <si>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</si>
  <si>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</si>
  <si>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</si>
  <si>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</si>
  <si>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</si>
  <si>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</si>
  <si>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</si>
  <si>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</si>
  <si>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</si>
  <si>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</si>
  <si>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</si>
  <si>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</si>
  <si>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</si>
  <si>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</si>
  <si>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</si>
  <si>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</si>
  <si>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</si>
  <si>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</si>
  <si>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</si>
  <si>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</si>
  <si>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</si>
  <si>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</si>
  <si>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</si>
  <si>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</si>
  <si>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</si>
  <si>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</si>
  <si>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</si>
  <si>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</si>
  <si>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</si>
  <si>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</si>
  <si>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</si>
  <si>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</si>
  <si>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</si>
  <si>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</si>
  <si>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</si>
  <si>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</si>
  <si>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</si>
  <si>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</si>
  <si>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</si>
  <si>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</si>
  <si>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</si>
  <si>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</si>
  <si>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</si>
  <si>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</si>
  <si>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</si>
  <si>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</si>
  <si>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</si>
  <si>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</si>
  <si>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</si>
  <si>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</si>
  <si>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</si>
  <si>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</si>
  <si>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</si>
  <si>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</si>
  <si>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</si>
  <si>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</si>
  <si>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</si>
  <si>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</si>
  <si>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</si>
  <si>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</si>
  <si>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</si>
  <si>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</si>
  <si>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</si>
  <si>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</si>
  <si>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</si>
  <si>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</si>
  <si>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</si>
  <si>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</si>
  <si>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</si>
  <si>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</si>
  <si>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</si>
  <si>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</si>
  <si>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</si>
  <si>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</si>
  <si>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</si>
  <si>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</si>
  <si>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</si>
  <si>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</si>
  <si>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</si>
  <si>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</si>
  <si>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</si>
  <si>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</si>
  <si>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</si>
  <si>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</si>
  <si>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</si>
  <si>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</si>
  <si>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</si>
  <si>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</si>
  <si>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</si>
  <si>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</si>
  <si>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</si>
  <si>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</si>
  <si>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</si>
  <si>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</si>
  <si>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</si>
  <si>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</si>
  <si>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</si>
  <si>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</si>
  <si>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</si>
  <si>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</si>
  <si>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</si>
  <si>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</si>
  <si>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</si>
  <si>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</si>
  <si>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</si>
  <si>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</si>
  <si>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</si>
  <si>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</si>
  <si>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</si>
  <si>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</si>
  <si>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</si>
  <si>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</si>
  <si>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</si>
  <si>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</si>
  <si>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</si>
  <si>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</si>
  <si>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</si>
  <si>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</si>
  <si>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</si>
  <si>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</si>
  <si>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</si>
  <si>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</si>
  <si>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</si>
  <si>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</si>
  <si>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</si>
  <si>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</si>
  <si>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</si>
  <si>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</si>
  <si>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</si>
  <si>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</si>
  <si>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</si>
  <si>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</si>
  <si>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</si>
  <si>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</si>
  <si>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</si>
  <si>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</si>
  <si>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</si>
  <si>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</si>
  <si>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</si>
  <si>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</si>
  <si>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</si>
  <si>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</si>
  <si>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</si>
  <si>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</si>
  <si>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</si>
  <si>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</si>
  <si>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</si>
  <si>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</si>
  <si>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</si>
  <si>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</si>
  <si>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</si>
  <si>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</si>
  <si>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</si>
  <si>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</si>
  <si>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</si>
  <si>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</si>
  <si>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</si>
  <si>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</si>
  <si>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</si>
  <si>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</si>
  <si>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</si>
  <si>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</si>
  <si>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</si>
  <si>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</si>
  <si>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</si>
  <si>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</si>
  <si>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</si>
  <si>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</si>
  <si>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</si>
  <si>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</si>
  <si>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</si>
  <si>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</si>
  <si>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</si>
  <si>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</si>
  <si>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</si>
  <si>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</si>
  <si>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</si>
  <si>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</si>
  <si>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</si>
  <si>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</si>
  <si>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兵庫県尼崎市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</si>
  <si>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</si>
  <si>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</si>
  <si>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</si>
  <si>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</si>
  <si>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</si>
  <si>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</si>
  <si>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</si>
  <si>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</si>
  <si>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</si>
  <si>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</si>
  <si>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</si>
  <si>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</si>
  <si>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</si>
  <si>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</si>
  <si>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</si>
  <si>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</si>
  <si>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</si>
  <si>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</si>
  <si>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</si>
  <si>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</si>
  <si>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</si>
  <si>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</si>
  <si>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</si>
  <si>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</si>
  <si>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</si>
  <si>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</si>
  <si>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</si>
  <si>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</si>
  <si>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</si>
  <si>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</si>
  <si>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</si>
  <si>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</si>
  <si>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</si>
  <si>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</si>
  <si>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</si>
  <si>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</si>
  <si>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</si>
  <si>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</si>
  <si>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</si>
  <si>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</si>
  <si>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</si>
  <si>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</si>
  <si>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</si>
  <si>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</si>
  <si>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</si>
  <si>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</si>
  <si>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</si>
  <si>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</si>
  <si>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</si>
  <si>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</si>
  <si>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</si>
  <si>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</si>
  <si>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</si>
  <si>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</si>
  <si>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</si>
  <si>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</si>
  <si>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</si>
  <si>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</si>
  <si>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</si>
  <si>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</si>
  <si>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</si>
  <si>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</si>
  <si>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</si>
  <si>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</si>
  <si>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</si>
  <si>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</si>
  <si>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</si>
  <si>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</si>
  <si>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</si>
  <si>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</si>
  <si>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</si>
  <si>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</si>
  <si>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</si>
  <si>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</si>
  <si>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</si>
  <si>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</si>
  <si>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</si>
  <si>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</si>
  <si>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</si>
  <si>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</si>
  <si>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</si>
  <si>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</si>
  <si>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</si>
  <si>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</si>
  <si>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</si>
  <si>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</si>
  <si>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</si>
  <si>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</si>
  <si>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</si>
  <si>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</si>
  <si>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</si>
  <si>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</si>
  <si>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</si>
  <si>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</si>
  <si>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</si>
  <si>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</si>
  <si>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</si>
  <si>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</si>
  <si>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</si>
  <si>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</si>
  <si>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</si>
  <si>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</si>
  <si>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</si>
  <si>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</si>
  <si>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</si>
  <si>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</si>
  <si>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</si>
  <si>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</si>
  <si>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</si>
  <si>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</si>
  <si>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</si>
  <si>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</si>
  <si>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</si>
  <si>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</si>
  <si>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</si>
  <si>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</si>
  <si>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</si>
  <si>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</si>
  <si>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</si>
  <si>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</si>
  <si>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</si>
  <si>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</si>
  <si>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</si>
  <si>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</si>
  <si>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</si>
  <si>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</si>
  <si>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</si>
  <si>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</si>
  <si>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</si>
  <si>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</si>
  <si>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</si>
  <si>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</si>
  <si>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</si>
  <si>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</si>
  <si>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</si>
  <si>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</si>
  <si>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</si>
  <si>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</si>
  <si>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</si>
  <si>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</si>
  <si>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</si>
  <si>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</si>
  <si>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</si>
  <si>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</si>
  <si>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</si>
  <si>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</si>
  <si>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</si>
  <si>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</si>
  <si>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</si>
  <si>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</si>
  <si>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兵庫県尼崎市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</si>
  <si>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</si>
  <si>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</si>
  <si>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</si>
  <si>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</si>
  <si>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</si>
  <si>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</si>
  <si>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</si>
  <si>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</si>
  <si>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</si>
  <si>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</si>
  <si>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</si>
  <si>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</si>
  <si>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</si>
  <si>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</si>
  <si>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</si>
  <si>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</si>
  <si>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</si>
  <si>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</si>
  <si>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</si>
  <si>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</si>
  <si>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</si>
  <si>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</si>
  <si>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</si>
  <si>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母子及び寡婦福祉資金貸付事業費会計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</si>
  <si>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</si>
  <si>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</si>
  <si>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</si>
  <si>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</si>
  <si>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</si>
  <si>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</si>
  <si>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</si>
  <si>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</si>
  <si>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</si>
  <si>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</si>
  <si>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</si>
  <si>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</si>
  <si>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</si>
  <si>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</si>
  <si>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</si>
  <si>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</si>
  <si>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水道事業会計</t>
    <phoneticPr fontId="5"/>
  </si>
  <si>
    <t>法適用企業</t>
    <phoneticPr fontId="5"/>
  </si>
  <si>
    <t>工業用水道事業会計</t>
    <phoneticPr fontId="5"/>
  </si>
  <si>
    <t>下水道事業会計</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</si>
  <si>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</si>
  <si>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</si>
  <si>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</si>
  <si>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</si>
  <si>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</si>
  <si>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</si>
  <si>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</si>
  <si>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</si>
  <si>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</si>
  <si>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</si>
  <si>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</si>
  <si>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</si>
  <si>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</si>
  <si>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</si>
  <si>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</si>
  <si>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</si>
  <si>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</si>
  <si>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</si>
  <si>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</si>
  <si>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</si>
  <si>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</si>
  <si>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</si>
  <si>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</si>
  <si>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</si>
  <si>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</si>
  <si>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</si>
  <si>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</si>
  <si>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</si>
  <si>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</si>
  <si>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</si>
  <si>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</si>
  <si>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</si>
  <si>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</si>
  <si>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</si>
  <si>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</si>
  <si>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</si>
  <si>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</si>
  <si>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</si>
  <si>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</si>
  <si>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</si>
  <si>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</si>
  <si>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</si>
  <si>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</si>
  <si>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</si>
  <si>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</si>
  <si>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</si>
  <si>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</si>
  <si>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</si>
  <si>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</si>
  <si>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</si>
  <si>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</si>
  <si>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</si>
  <si>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</si>
  <si>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</si>
  <si>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</si>
  <si>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</si>
  <si>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</si>
  <si>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</si>
  <si>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</si>
  <si>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</si>
  <si>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</si>
  <si>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</si>
  <si>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</si>
  <si>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</si>
  <si>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</si>
  <si>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</si>
  <si>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</si>
  <si>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</si>
  <si>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</si>
  <si>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</si>
  <si>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</si>
  <si>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</si>
  <si>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</si>
  <si>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</si>
  <si>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</si>
  <si>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</si>
  <si>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</si>
  <si>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</si>
  <si>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</si>
  <si>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</si>
  <si>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</si>
  <si>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</si>
  <si>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</si>
  <si>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</si>
  <si>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</si>
  <si>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</si>
  <si>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</si>
  <si>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</si>
  <si>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</si>
  <si>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</si>
  <si>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</si>
  <si>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</si>
  <si>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</si>
  <si>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</si>
  <si>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</si>
  <si>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</si>
  <si>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</si>
  <si>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</si>
  <si>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</si>
  <si>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</si>
  <si>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</si>
  <si>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</si>
  <si>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</si>
  <si>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</si>
  <si>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</si>
  <si>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</si>
  <si>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</si>
  <si>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</si>
  <si>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</si>
  <si>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</si>
  <si>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</si>
  <si>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</si>
  <si>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</si>
  <si>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</si>
  <si>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</si>
  <si>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</si>
  <si>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</si>
  <si>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</si>
  <si>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</si>
  <si>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</si>
  <si>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</si>
  <si>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</si>
  <si>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</si>
  <si>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</si>
  <si>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</si>
  <si>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</si>
  <si>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</si>
  <si>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</si>
  <si>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</si>
  <si>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</si>
  <si>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</si>
  <si>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</si>
  <si>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</si>
  <si>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</si>
  <si>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</si>
  <si>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</si>
  <si>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</si>
  <si>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</si>
  <si>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下水道事業会計</t>
  </si>
  <si>
    <t>モーターボート競走事業会計</t>
  </si>
  <si>
    <t>水道事業会計</t>
  </si>
  <si>
    <t>工業用水道事業会計</t>
  </si>
  <si>
    <t>一般会計</t>
  </si>
  <si>
    <t>介護保険事業費会計</t>
  </si>
  <si>
    <t>後期高齢者医療事業費会計</t>
  </si>
  <si>
    <t>地方卸売市場事業費会計</t>
  </si>
  <si>
    <t>その他会計（赤字）</t>
  </si>
  <si>
    <t>その他会計（黒字）</t>
  </si>
  <si>
    <t>R01</t>
    <phoneticPr fontId="5"/>
  </si>
  <si>
    <t>R02</t>
    <phoneticPr fontId="5"/>
  </si>
  <si>
    <t>R03</t>
    <phoneticPr fontId="5"/>
  </si>
  <si>
    <t>R04</t>
    <phoneticPr fontId="5"/>
  </si>
  <si>
    <t>R05</t>
    <phoneticPr fontId="5"/>
  </si>
  <si>
    <t>公共施設整備保全基金</t>
    <rPh sb="0" eb="2">
      <t>コウキョウ</t>
    </rPh>
    <rPh sb="2" eb="4">
      <t>シセツ</t>
    </rPh>
    <rPh sb="4" eb="6">
      <t>セイビ</t>
    </rPh>
    <rPh sb="6" eb="8">
      <t>ホゼン</t>
    </rPh>
    <rPh sb="8" eb="10">
      <t>キキン</t>
    </rPh>
    <phoneticPr fontId="5"/>
  </si>
  <si>
    <t>新本庁舎建設基金</t>
    <rPh sb="0" eb="1">
      <t>シン</t>
    </rPh>
    <rPh sb="1" eb="4">
      <t>ホンチョウシャ</t>
    </rPh>
    <rPh sb="4" eb="6">
      <t>ケンセツ</t>
    </rPh>
    <rPh sb="6" eb="8">
      <t>キキン</t>
    </rPh>
    <phoneticPr fontId="2"/>
  </si>
  <si>
    <t>市民福祉振興基金</t>
    <rPh sb="0" eb="2">
      <t>シミン</t>
    </rPh>
    <rPh sb="2" eb="4">
      <t>フクシ</t>
    </rPh>
    <rPh sb="4" eb="6">
      <t>シンコウ</t>
    </rPh>
    <rPh sb="6" eb="8">
      <t>キキン</t>
    </rPh>
    <phoneticPr fontId="2"/>
  </si>
  <si>
    <t>一般廃棄物処理施設整備等基金</t>
    <phoneticPr fontId="2"/>
  </si>
  <si>
    <t>環境基金</t>
    <rPh sb="0" eb="2">
      <t>カンキョウ</t>
    </rPh>
    <rPh sb="2" eb="4">
      <t>キキン</t>
    </rPh>
    <phoneticPr fontId="2"/>
  </si>
  <si>
    <t>尼崎環境財団</t>
    <rPh sb="0" eb="2">
      <t>アマガサキ</t>
    </rPh>
    <rPh sb="2" eb="4">
      <t>カンキョウ</t>
    </rPh>
    <rPh sb="4" eb="6">
      <t>ザイダン</t>
    </rPh>
    <phoneticPr fontId="10"/>
  </si>
  <si>
    <t>尼崎市文化振興財団</t>
    <rPh sb="0" eb="2">
      <t>アマガサキ</t>
    </rPh>
    <rPh sb="2" eb="3">
      <t>シ</t>
    </rPh>
    <rPh sb="3" eb="5">
      <t>ブンカ</t>
    </rPh>
    <rPh sb="5" eb="7">
      <t>シンコウ</t>
    </rPh>
    <rPh sb="7" eb="9">
      <t>ザイダン</t>
    </rPh>
    <phoneticPr fontId="10"/>
  </si>
  <si>
    <t>尼崎市スポーツ振興事業団</t>
    <rPh sb="0" eb="3">
      <t>アマガサキシ</t>
    </rPh>
    <rPh sb="7" eb="9">
      <t>シンコウ</t>
    </rPh>
    <rPh sb="9" eb="12">
      <t>ジギョウダン</t>
    </rPh>
    <phoneticPr fontId="10"/>
  </si>
  <si>
    <t>尼崎緑化公園協会</t>
    <rPh sb="0" eb="2">
      <t>アマガサキ</t>
    </rPh>
    <rPh sb="2" eb="4">
      <t>リョクカ</t>
    </rPh>
    <rPh sb="4" eb="6">
      <t>コウエン</t>
    </rPh>
    <rPh sb="6" eb="8">
      <t>キョウカイ</t>
    </rPh>
    <phoneticPr fontId="10"/>
  </si>
  <si>
    <t>－</t>
    <phoneticPr fontId="10"/>
  </si>
  <si>
    <t>-</t>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</si>
  <si>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</si>
  <si>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0"/>
  </si>
  <si>
    <t>阪神水道企業団</t>
    <rPh sb="0" eb="2">
      <t>ハンシン</t>
    </rPh>
    <rPh sb="2" eb="4">
      <t>スイドウ</t>
    </rPh>
    <rPh sb="4" eb="6">
      <t>キギョウ</t>
    </rPh>
    <rPh sb="6" eb="7">
      <t>ダン</t>
    </rPh>
    <phoneticPr fontId="10"/>
  </si>
  <si>
    <t>兵庫県競馬組合</t>
    <rPh sb="0" eb="3">
      <t>ヒョウゴケン</t>
    </rPh>
    <rPh sb="3" eb="5">
      <t>ケイバ</t>
    </rPh>
    <rPh sb="5" eb="7">
      <t>クミアイ</t>
    </rPh>
    <phoneticPr fontId="10"/>
  </si>
  <si>
    <t>尼崎健康医療財団</t>
    <rPh sb="0" eb="2">
      <t>アマガサキ</t>
    </rPh>
    <rPh sb="2" eb="4">
      <t>ケンコウ</t>
    </rPh>
    <rPh sb="4" eb="6">
      <t>イリョウ</t>
    </rPh>
    <rPh sb="6" eb="8">
      <t>ザイダン</t>
    </rPh>
    <phoneticPr fontId="10"/>
  </si>
  <si>
    <t>尼崎交通事業振興</t>
  </si>
  <si>
    <t>エーリック</t>
  </si>
  <si>
    <t>尼崎地域産業活性化機構</t>
  </si>
  <si>
    <t>近畿高エネルギー加工技術研究所</t>
  </si>
  <si>
    <t>あまがさき観光局</t>
  </si>
  <si>
    <t>尼崎市シルバー人材センター</t>
  </si>
  <si>
    <t>尼崎人権啓発協会</t>
  </si>
  <si>
    <t>－</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</si>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</sst>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339C-42F0-AA2F-BB0501DFE4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30736</c:v>
                </c:pt>
                <c:pt idx="1">
                  <c:v>43385</c:v>
                </c:pt>
                <c:pt idx="2">
                  <c:v>36378</c:v>
                </c:pt>
                <c:pt idx="3">
                  <c:v>28814</c:v>
                </c:pt>
                <c:pt idx="4">
                  <c:v>27204</c:v>
                </c:pt>
              </c:numCache>
            </c:numRef>
          </c:val>
          <c:smooth val="0"/>
          <c:extLst>
            <c:ext xmlns:c16="http://schemas.microsoft.com/office/drawing/2014/chart" uri="{C3380CC4-5D6E-409C-BE32-E72D297353CC}">
              <c16:uniqueId val="{00000001-339C-42F0-AA2F-BB0501DFE4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0.32</c:v>
                </c:pt>
                <c:pt idx="1">
                  <c:v>0.45</c:v>
                </c:pt>
                <c:pt idx="2">
                  <c:v>2.66</c:v>
                </c:pt>
                <c:pt idx="3">
                  <c:v>2.2000000000000002</c:v>
                </c:pt>
                <c:pt idx="4">
                  <c:v>2.16</c:v>
                </c:pt>
              </c:numCache>
            </c:numRef>
          </c:val>
          <c:extLst>
            <c:ext xmlns:c16="http://schemas.microsoft.com/office/drawing/2014/chart" uri="{C3380CC4-5D6E-409C-BE32-E72D297353CC}">
              <c16:uniqueId val="{00000000-7F37-4793-9499-5E8D21385F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6.92</c:v>
                </c:pt>
                <c:pt idx="1">
                  <c:v>9.27</c:v>
                </c:pt>
                <c:pt idx="2">
                  <c:v>10.71</c:v>
                </c:pt>
                <c:pt idx="3">
                  <c:v>11.18</c:v>
                </c:pt>
                <c:pt idx="4">
                  <c:v>12.28</c:v>
                </c:pt>
              </c:numCache>
            </c:numRef>
          </c:val>
          <c:extLst>
            <c:ext xmlns:c16="http://schemas.microsoft.com/office/drawing/2014/chart" uri="{C3380CC4-5D6E-409C-BE32-E72D297353CC}">
              <c16:uniqueId val="{00000001-7F37-4793-9499-5E8D21385F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4.29</c:v>
                </c:pt>
                <c:pt idx="1">
                  <c:v>5.27</c:v>
                </c:pt>
                <c:pt idx="2">
                  <c:v>9.65</c:v>
                </c:pt>
                <c:pt idx="3">
                  <c:v>1.1299999999999999</c:v>
                </c:pt>
                <c:pt idx="4">
                  <c:v>2.0499999999999998</c:v>
                </c:pt>
              </c:numCache>
            </c:numRef>
          </c:val>
          <c:smooth val="0"/>
          <c:extLst>
            <c:ext xmlns:c16="http://schemas.microsoft.com/office/drawing/2014/chart" uri="{C3380CC4-5D6E-409C-BE32-E72D297353CC}">
              <c16:uniqueId val="{00000002-7F37-4793-9499-5E8D21385F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0.54</c:v>
                </c:pt>
                <c:pt idx="2">
                  <c:v>#N/A</c:v>
                </c:pt>
                <c:pt idx="3">
                  <c:v>0.44</c:v>
                </c:pt>
                <c:pt idx="4">
                  <c:v>#N/A</c:v>
                </c:pt>
                <c:pt idx="5">
                  <c:v>0.21</c:v>
                </c:pt>
                <c:pt idx="6">
                  <c:v>#N/A</c:v>
                </c:pt>
                <c:pt idx="7">
                  <c:v>0.33</c:v>
                </c:pt>
                <c:pt idx="8">
                  <c:v>#N/A</c:v>
                </c:pt>
                <c:pt idx="9">
                  <c:v>0.03</c:v>
                </c:pt>
              </c:numCache>
            </c:numRef>
          </c:val>
          <c:extLst>
            <c:ext xmlns:c16="http://schemas.microsoft.com/office/drawing/2014/chart" uri="{C3380CC4-5D6E-409C-BE32-E72D297353CC}">
              <c16:uniqueId val="{00000000-C62B-4928-9A3A-2F5C20C615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2B-4928-9A3A-2F5C20C6150A}"/>
            </c:ext>
          </c:extLst>
        </c:ser>
        <c:ser>
          <c:idx val="2"/>
          <c:order val="2"/>
          <c:tx>
            <c:strRef>
              <c:f>データシート!$A$29</c:f>
              <c:strCache>
                <c:ptCount val="1"/>
                <c:pt idx="0">
                  <c:v>地方卸売市場事業費会計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0.13</c:v>
                </c:pt>
                <c:pt idx="2">
                  <c:v>#N/A</c:v>
                </c:pt>
                <c:pt idx="3">
                  <c:v>0.11</c:v>
                </c:pt>
                <c:pt idx="4">
                  <c:v>#N/A</c:v>
                </c:pt>
                <c:pt idx="5">
                  <c:v>0.11</c:v>
                </c:pt>
                <c:pt idx="6">
                  <c:v>#N/A</c:v>
                </c:pt>
                <c:pt idx="7">
                  <c:v>0.12</c:v>
                </c:pt>
                <c:pt idx="8">
                  <c:v>#N/A</c:v>
                </c:pt>
                <c:pt idx="9">
                  <c:v>0.1</c:v>
                </c:pt>
              </c:numCache>
            </c:numRef>
          </c:val>
          <c:extLst>
            <c:ext xmlns:c16="http://schemas.microsoft.com/office/drawing/2014/chart" uri="{C3380CC4-5D6E-409C-BE32-E72D297353CC}">
              <c16:uniqueId val="{00000002-C62B-4928-9A3A-2F5C20C6150A}"/>
            </c:ext>
          </c:extLst>
        </c:ser>
        <c:ser>
          <c:idx val="3"/>
          <c:order val="3"/>
          <c:tx>
            <c:strRef>
              <c:f>データシート!$A$30</c:f>
              <c:strCache>
                <c:ptCount val="1"/>
                <c:pt idx="0">
                  <c:v>後期高齢者医療事業費会計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0.09</c:v>
                </c:pt>
                <c:pt idx="4">
                  <c:v>#N/A</c:v>
                </c:pt>
                <c:pt idx="5">
                  <c:v>0.06</c:v>
                </c:pt>
                <c:pt idx="6">
                  <c:v>#N/A</c:v>
                </c:pt>
                <c:pt idx="7">
                  <c:v>0.21</c:v>
                </c:pt>
                <c:pt idx="8">
                  <c:v>#N/A</c:v>
                </c:pt>
                <c:pt idx="9">
                  <c:v>0.19</c:v>
                </c:pt>
              </c:numCache>
            </c:numRef>
          </c:val>
          <c:extLst>
            <c:ext xmlns:c16="http://schemas.microsoft.com/office/drawing/2014/chart" uri="{C3380CC4-5D6E-409C-BE32-E72D297353CC}">
              <c16:uniqueId val="{00000003-C62B-4928-9A3A-2F5C20C6150A}"/>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0.85</c:v>
                </c:pt>
                <c:pt idx="4">
                  <c:v>#N/A</c:v>
                </c:pt>
                <c:pt idx="5">
                  <c:v>0.97</c:v>
                </c:pt>
                <c:pt idx="6">
                  <c:v>#N/A</c:v>
                </c:pt>
                <c:pt idx="7">
                  <c:v>0.49</c:v>
                </c:pt>
                <c:pt idx="8">
                  <c:v>#N/A</c:v>
                </c:pt>
                <c:pt idx="9">
                  <c:v>0.51</c:v>
                </c:pt>
              </c:numCache>
            </c:numRef>
          </c:val>
          <c:extLst>
            <c:ext xmlns:c16="http://schemas.microsoft.com/office/drawing/2014/chart" uri="{C3380CC4-5D6E-409C-BE32-E72D297353CC}">
              <c16:uniqueId val="{00000004-C62B-4928-9A3A-2F5C20C6150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0.44</c:v>
                </c:pt>
                <c:pt idx="4">
                  <c:v>#N/A</c:v>
                </c:pt>
                <c:pt idx="5">
                  <c:v>2.65</c:v>
                </c:pt>
                <c:pt idx="6">
                  <c:v>#N/A</c:v>
                </c:pt>
                <c:pt idx="7">
                  <c:v>2.2000000000000002</c:v>
                </c:pt>
                <c:pt idx="8">
                  <c:v>#N/A</c:v>
                </c:pt>
                <c:pt idx="9">
                  <c:v>2.15</c:v>
                </c:pt>
              </c:numCache>
            </c:numRef>
          </c:val>
          <c:extLst>
            <c:ext xmlns:c16="http://schemas.microsoft.com/office/drawing/2014/chart" uri="{C3380CC4-5D6E-409C-BE32-E72D297353CC}">
              <c16:uniqueId val="{00000005-C62B-4928-9A3A-2F5C20C6150A}"/>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9.35</c:v>
                </c:pt>
                <c:pt idx="2">
                  <c:v>#N/A</c:v>
                </c:pt>
                <c:pt idx="3">
                  <c:v>7.23</c:v>
                </c:pt>
                <c:pt idx="4">
                  <c:v>#N/A</c:v>
                </c:pt>
                <c:pt idx="5">
                  <c:v>7.5</c:v>
                </c:pt>
                <c:pt idx="6">
                  <c:v>#N/A</c:v>
                </c:pt>
                <c:pt idx="7">
                  <c:v>8.01</c:v>
                </c:pt>
                <c:pt idx="8">
                  <c:v>#N/A</c:v>
                </c:pt>
                <c:pt idx="9">
                  <c:v>8.0500000000000007</c:v>
                </c:pt>
              </c:numCache>
            </c:numRef>
          </c:val>
          <c:extLst>
            <c:ext xmlns:c16="http://schemas.microsoft.com/office/drawing/2014/chart" uri="{C3380CC4-5D6E-409C-BE32-E72D297353CC}">
              <c16:uniqueId val="{00000006-C62B-4928-9A3A-2F5C20C6150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8.43</c:v>
                </c:pt>
                <c:pt idx="2">
                  <c:v>#N/A</c:v>
                </c:pt>
                <c:pt idx="3">
                  <c:v>8.33</c:v>
                </c:pt>
                <c:pt idx="4">
                  <c:v>#N/A</c:v>
                </c:pt>
                <c:pt idx="5">
                  <c:v>8.0299999999999994</c:v>
                </c:pt>
                <c:pt idx="6">
                  <c:v>#N/A</c:v>
                </c:pt>
                <c:pt idx="7">
                  <c:v>8.61</c:v>
                </c:pt>
                <c:pt idx="8">
                  <c:v>#N/A</c:v>
                </c:pt>
                <c:pt idx="9">
                  <c:v>8.5500000000000007</c:v>
                </c:pt>
              </c:numCache>
            </c:numRef>
          </c:val>
          <c:extLst>
            <c:ext xmlns:c16="http://schemas.microsoft.com/office/drawing/2014/chart" uri="{C3380CC4-5D6E-409C-BE32-E72D297353CC}">
              <c16:uniqueId val="{00000007-C62B-4928-9A3A-2F5C20C6150A}"/>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9.17</c:v>
                </c:pt>
                <c:pt idx="2">
                  <c:v>#N/A</c:v>
                </c:pt>
                <c:pt idx="3">
                  <c:v>9.19</c:v>
                </c:pt>
                <c:pt idx="4">
                  <c:v>#N/A</c:v>
                </c:pt>
                <c:pt idx="5">
                  <c:v>8.69</c:v>
                </c:pt>
                <c:pt idx="6">
                  <c:v>#N/A</c:v>
                </c:pt>
                <c:pt idx="7">
                  <c:v>10.78</c:v>
                </c:pt>
                <c:pt idx="8">
                  <c:v>#N/A</c:v>
                </c:pt>
                <c:pt idx="9">
                  <c:v>10.51</c:v>
                </c:pt>
              </c:numCache>
            </c:numRef>
          </c:val>
          <c:extLst>
            <c:ext xmlns:c16="http://schemas.microsoft.com/office/drawing/2014/chart" uri="{C3380CC4-5D6E-409C-BE32-E72D297353CC}">
              <c16:uniqueId val="{00000008-C62B-4928-9A3A-2F5C20C6150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12.19</c:v>
                </c:pt>
                <c:pt idx="2">
                  <c:v>#N/A</c:v>
                </c:pt>
                <c:pt idx="3">
                  <c:v>12.64</c:v>
                </c:pt>
                <c:pt idx="4">
                  <c:v>#N/A</c:v>
                </c:pt>
                <c:pt idx="5">
                  <c:v>13.56</c:v>
                </c:pt>
                <c:pt idx="6">
                  <c:v>#N/A</c:v>
                </c:pt>
                <c:pt idx="7">
                  <c:v>16.600000000000001</c:v>
                </c:pt>
                <c:pt idx="8">
                  <c:v>#N/A</c:v>
                </c:pt>
                <c:pt idx="9">
                  <c:v>17.7</c:v>
                </c:pt>
              </c:numCache>
            </c:numRef>
          </c:val>
          <c:extLst>
            <c:ext xmlns:c16="http://schemas.microsoft.com/office/drawing/2014/chart" uri="{C3380CC4-5D6E-409C-BE32-E72D297353CC}">
              <c16:uniqueId val="{00000009-C62B-4928-9A3A-2F5C20C615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17116</c:v>
                </c:pt>
                <c:pt idx="5">
                  <c:v>17219</c:v>
                </c:pt>
                <c:pt idx="8">
                  <c:v>17719</c:v>
                </c:pt>
                <c:pt idx="11">
                  <c:v>17581</c:v>
                </c:pt>
                <c:pt idx="14">
                  <c:v>16593</c:v>
                </c:pt>
              </c:numCache>
            </c:numRef>
          </c:val>
          <c:extLst>
            <c:ext xmlns:c16="http://schemas.microsoft.com/office/drawing/2014/chart" uri="{C3380CC4-5D6E-409C-BE32-E72D297353CC}">
              <c16:uniqueId val="{00000000-6BA1-417E-90DB-B0D9530D6A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A1-417E-90DB-B0D9530D6A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257</c:v>
                </c:pt>
                <c:pt idx="3">
                  <c:v>230</c:v>
                </c:pt>
                <c:pt idx="6">
                  <c:v>230</c:v>
                </c:pt>
                <c:pt idx="9">
                  <c:v>230</c:v>
                </c:pt>
                <c:pt idx="12">
                  <c:v>209</c:v>
                </c:pt>
              </c:numCache>
            </c:numRef>
          </c:val>
          <c:extLst>
            <c:ext xmlns:c16="http://schemas.microsoft.com/office/drawing/2014/chart" uri="{C3380CC4-5D6E-409C-BE32-E72D297353CC}">
              <c16:uniqueId val="{00000002-6BA1-417E-90DB-B0D9530D6A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19</c:v>
                </c:pt>
                <c:pt idx="6">
                  <c:v>8</c:v>
                </c:pt>
                <c:pt idx="9">
                  <c:v>12</c:v>
                </c:pt>
                <c:pt idx="12">
                  <c:v>1</c:v>
                </c:pt>
              </c:numCache>
            </c:numRef>
          </c:val>
          <c:extLst>
            <c:ext xmlns:c16="http://schemas.microsoft.com/office/drawing/2014/chart" uri="{C3380CC4-5D6E-409C-BE32-E72D297353CC}">
              <c16:uniqueId val="{00000003-6BA1-417E-90DB-B0D9530D6A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3234</c:v>
                </c:pt>
                <c:pt idx="3">
                  <c:v>2850</c:v>
                </c:pt>
                <c:pt idx="6">
                  <c:v>2661</c:v>
                </c:pt>
                <c:pt idx="9">
                  <c:v>2622</c:v>
                </c:pt>
                <c:pt idx="12">
                  <c:v>2191</c:v>
                </c:pt>
              </c:numCache>
            </c:numRef>
          </c:val>
          <c:extLst>
            <c:ext xmlns:c16="http://schemas.microsoft.com/office/drawing/2014/chart" uri="{C3380CC4-5D6E-409C-BE32-E72D297353CC}">
              <c16:uniqueId val="{00000004-6BA1-417E-90DB-B0D9530D6A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10</c:v>
                </c:pt>
                <c:pt idx="3">
                  <c:v>7</c:v>
                </c:pt>
                <c:pt idx="6">
                  <c:v>3</c:v>
                </c:pt>
                <c:pt idx="9">
                  <c:v>0</c:v>
                </c:pt>
                <c:pt idx="12">
                  <c:v>0</c:v>
                </c:pt>
              </c:numCache>
            </c:numRef>
          </c:val>
          <c:extLst>
            <c:ext xmlns:c16="http://schemas.microsoft.com/office/drawing/2014/chart" uri="{C3380CC4-5D6E-409C-BE32-E72D297353CC}">
              <c16:uniqueId val="{00000005-6BA1-417E-90DB-B0D9530D6A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A1-417E-90DB-B0D9530D6A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24019</c:v>
                </c:pt>
                <c:pt idx="3">
                  <c:v>23016</c:v>
                </c:pt>
                <c:pt idx="6">
                  <c:v>22125</c:v>
                </c:pt>
                <c:pt idx="9">
                  <c:v>22380</c:v>
                </c:pt>
                <c:pt idx="12">
                  <c:v>22474</c:v>
                </c:pt>
              </c:numCache>
            </c:numRef>
          </c:val>
          <c:extLst>
            <c:ext xmlns:c16="http://schemas.microsoft.com/office/drawing/2014/chart" uri="{C3380CC4-5D6E-409C-BE32-E72D297353CC}">
              <c16:uniqueId val="{00000007-6BA1-417E-90DB-B0D9530D6A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10425</c:v>
                </c:pt>
                <c:pt idx="2">
                  <c:v>#N/A</c:v>
                </c:pt>
                <c:pt idx="3">
                  <c:v>#N/A</c:v>
                </c:pt>
                <c:pt idx="4">
                  <c:v>8903</c:v>
                </c:pt>
                <c:pt idx="5">
                  <c:v>#N/A</c:v>
                </c:pt>
                <c:pt idx="6">
                  <c:v>#N/A</c:v>
                </c:pt>
                <c:pt idx="7">
                  <c:v>7308</c:v>
                </c:pt>
                <c:pt idx="8">
                  <c:v>#N/A</c:v>
                </c:pt>
                <c:pt idx="9">
                  <c:v>#N/A</c:v>
                </c:pt>
                <c:pt idx="10">
                  <c:v>7663</c:v>
                </c:pt>
                <c:pt idx="11">
                  <c:v>#N/A</c:v>
                </c:pt>
                <c:pt idx="12">
                  <c:v>#N/A</c:v>
                </c:pt>
                <c:pt idx="13">
                  <c:v>8282</c:v>
                </c:pt>
                <c:pt idx="14">
                  <c:v>#N/A</c:v>
                </c:pt>
              </c:numCache>
            </c:numRef>
          </c:val>
          <c:smooth val="0"/>
          <c:extLst>
            <c:ext xmlns:c16="http://schemas.microsoft.com/office/drawing/2014/chart" uri="{C3380CC4-5D6E-409C-BE32-E72D297353CC}">
              <c16:uniqueId val="{00000008-6BA1-417E-90DB-B0D9530D6A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142911</c:v>
                </c:pt>
                <c:pt idx="5">
                  <c:v>143261</c:v>
                </c:pt>
                <c:pt idx="8">
                  <c:v>142403</c:v>
                </c:pt>
                <c:pt idx="11">
                  <c:v>139041</c:v>
                </c:pt>
                <c:pt idx="14">
                  <c:v>134739</c:v>
                </c:pt>
              </c:numCache>
            </c:numRef>
          </c:val>
          <c:extLst>
            <c:ext xmlns:c16="http://schemas.microsoft.com/office/drawing/2014/chart" uri="{C3380CC4-5D6E-409C-BE32-E72D297353CC}">
              <c16:uniqueId val="{00000000-FDE7-41C1-A457-A32F83151F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43848</c:v>
                </c:pt>
                <c:pt idx="5">
                  <c:v>43975</c:v>
                </c:pt>
                <c:pt idx="8">
                  <c:v>39712</c:v>
                </c:pt>
                <c:pt idx="11">
                  <c:v>35157</c:v>
                </c:pt>
                <c:pt idx="14">
                  <c:v>31349</c:v>
                </c:pt>
              </c:numCache>
            </c:numRef>
          </c:val>
          <c:extLst>
            <c:ext xmlns:c16="http://schemas.microsoft.com/office/drawing/2014/chart" uri="{C3380CC4-5D6E-409C-BE32-E72D297353CC}">
              <c16:uniqueId val="{00000001-FDE7-41C1-A457-A32F83151F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33868</c:v>
                </c:pt>
                <c:pt idx="5">
                  <c:v>39408</c:v>
                </c:pt>
                <c:pt idx="8">
                  <c:v>41909</c:v>
                </c:pt>
                <c:pt idx="11">
                  <c:v>48922</c:v>
                </c:pt>
                <c:pt idx="14">
                  <c:v>55745</c:v>
                </c:pt>
              </c:numCache>
            </c:numRef>
          </c:val>
          <c:extLst>
            <c:ext xmlns:c16="http://schemas.microsoft.com/office/drawing/2014/chart" uri="{C3380CC4-5D6E-409C-BE32-E72D297353CC}">
              <c16:uniqueId val="{00000002-FDE7-41C1-A457-A32F83151F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E7-41C1-A457-A32F83151F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E7-41C1-A457-A32F83151F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214</c:v>
                </c:pt>
                <c:pt idx="3">
                  <c:v>195</c:v>
                </c:pt>
                <c:pt idx="6">
                  <c:v>182</c:v>
                </c:pt>
                <c:pt idx="9">
                  <c:v>171</c:v>
                </c:pt>
                <c:pt idx="12">
                  <c:v>160</c:v>
                </c:pt>
              </c:numCache>
            </c:numRef>
          </c:val>
          <c:extLst>
            <c:ext xmlns:c16="http://schemas.microsoft.com/office/drawing/2014/chart" uri="{C3380CC4-5D6E-409C-BE32-E72D297353CC}">
              <c16:uniqueId val="{00000005-FDE7-41C1-A457-A32F83151F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19298</c:v>
                </c:pt>
                <c:pt idx="3">
                  <c:v>19100</c:v>
                </c:pt>
                <c:pt idx="6">
                  <c:v>18784</c:v>
                </c:pt>
                <c:pt idx="9">
                  <c:v>18725</c:v>
                </c:pt>
                <c:pt idx="12">
                  <c:v>19285</c:v>
                </c:pt>
              </c:numCache>
            </c:numRef>
          </c:val>
          <c:extLst>
            <c:ext xmlns:c16="http://schemas.microsoft.com/office/drawing/2014/chart" uri="{C3380CC4-5D6E-409C-BE32-E72D297353CC}">
              <c16:uniqueId val="{00000006-FDE7-41C1-A457-A32F83151F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c:v>
                </c:pt>
                <c:pt idx="3">
                  <c:v>30</c:v>
                </c:pt>
                <c:pt idx="6">
                  <c:v>23</c:v>
                </c:pt>
                <c:pt idx="9">
                  <c:v>11</c:v>
                </c:pt>
                <c:pt idx="12">
                  <c:v>10</c:v>
                </c:pt>
              </c:numCache>
            </c:numRef>
          </c:val>
          <c:extLst>
            <c:ext xmlns:c16="http://schemas.microsoft.com/office/drawing/2014/chart" uri="{C3380CC4-5D6E-409C-BE32-E72D297353CC}">
              <c16:uniqueId val="{00000007-FDE7-41C1-A457-A32F83151F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26561</c:v>
                </c:pt>
                <c:pt idx="3">
                  <c:v>27078</c:v>
                </c:pt>
                <c:pt idx="6">
                  <c:v>27767</c:v>
                </c:pt>
                <c:pt idx="9">
                  <c:v>27678</c:v>
                </c:pt>
                <c:pt idx="12">
                  <c:v>26875</c:v>
                </c:pt>
              </c:numCache>
            </c:numRef>
          </c:val>
          <c:extLst>
            <c:ext xmlns:c16="http://schemas.microsoft.com/office/drawing/2014/chart" uri="{C3380CC4-5D6E-409C-BE32-E72D297353CC}">
              <c16:uniqueId val="{00000008-FDE7-41C1-A457-A32F83151F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2423</c:v>
                </c:pt>
                <c:pt idx="3">
                  <c:v>1827</c:v>
                </c:pt>
                <c:pt idx="6">
                  <c:v>1495</c:v>
                </c:pt>
                <c:pt idx="9">
                  <c:v>1179</c:v>
                </c:pt>
                <c:pt idx="12">
                  <c:v>885</c:v>
                </c:pt>
              </c:numCache>
            </c:numRef>
          </c:val>
          <c:extLst>
            <c:ext xmlns:c16="http://schemas.microsoft.com/office/drawing/2014/chart" uri="{C3380CC4-5D6E-409C-BE32-E72D297353CC}">
              <c16:uniqueId val="{00000009-FDE7-41C1-A457-A32F83151F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232371</c:v>
                </c:pt>
                <c:pt idx="3">
                  <c:v>224923</c:v>
                </c:pt>
                <c:pt idx="6">
                  <c:v>210604</c:v>
                </c:pt>
                <c:pt idx="9">
                  <c:v>193639</c:v>
                </c:pt>
                <c:pt idx="12">
                  <c:v>177388</c:v>
                </c:pt>
              </c:numCache>
            </c:numRef>
          </c:val>
          <c:extLst>
            <c:ext xmlns:c16="http://schemas.microsoft.com/office/drawing/2014/chart" uri="{C3380CC4-5D6E-409C-BE32-E72D297353CC}">
              <c16:uniqueId val="{0000000A-FDE7-41C1-A457-A32F83151F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60289</c:v>
                </c:pt>
                <c:pt idx="2">
                  <c:v>#N/A</c:v>
                </c:pt>
                <c:pt idx="3">
                  <c:v>#N/A</c:v>
                </c:pt>
                <c:pt idx="4">
                  <c:v>46510</c:v>
                </c:pt>
                <c:pt idx="5">
                  <c:v>#N/A</c:v>
                </c:pt>
                <c:pt idx="6">
                  <c:v>#N/A</c:v>
                </c:pt>
                <c:pt idx="7">
                  <c:v>34830</c:v>
                </c:pt>
                <c:pt idx="8">
                  <c:v>#N/A</c:v>
                </c:pt>
                <c:pt idx="9">
                  <c:v>#N/A</c:v>
                </c:pt>
                <c:pt idx="10">
                  <c:v>18284</c:v>
                </c:pt>
                <c:pt idx="11">
                  <c:v>#N/A</c:v>
                </c:pt>
                <c:pt idx="12">
                  <c:v>#N/A</c:v>
                </c:pt>
                <c:pt idx="13">
                  <c:v>2770</c:v>
                </c:pt>
                <c:pt idx="14">
                  <c:v>#N/A</c:v>
                </c:pt>
              </c:numCache>
            </c:numRef>
          </c:val>
          <c:smooth val="0"/>
          <c:extLst>
            <c:ext xmlns:c16="http://schemas.microsoft.com/office/drawing/2014/chart" uri="{C3380CC4-5D6E-409C-BE32-E72D297353CC}">
              <c16:uniqueId val="{0000000B-FDE7-41C1-A457-A32F83151F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11514</c:v>
                </c:pt>
                <c:pt idx="1">
                  <c:v>11732</c:v>
                </c:pt>
                <c:pt idx="2">
                  <c:v>13144</c:v>
                </c:pt>
              </c:numCache>
            </c:numRef>
          </c:val>
          <c:extLst>
            <c:ext xmlns:c16="http://schemas.microsoft.com/office/drawing/2014/chart" uri="{C3380CC4-5D6E-409C-BE32-E72D297353CC}">
              <c16:uniqueId val="{00000000-5D51-4705-94D5-DF5A80985F1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11978</c:v>
                </c:pt>
                <c:pt idx="1">
                  <c:v>13745</c:v>
                </c:pt>
                <c:pt idx="2">
                  <c:v>15469</c:v>
                </c:pt>
              </c:numCache>
            </c:numRef>
          </c:val>
          <c:extLst>
            <c:ext xmlns:c16="http://schemas.microsoft.com/office/drawing/2014/chart" uri="{C3380CC4-5D6E-409C-BE32-E72D297353CC}">
              <c16:uniqueId val="{00000001-5D51-4705-94D5-DF5A80985F1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13945</c:v>
                </c:pt>
                <c:pt idx="1">
                  <c:v>19109</c:v>
                </c:pt>
                <c:pt idx="2">
                  <c:v>23707</c:v>
                </c:pt>
              </c:numCache>
            </c:numRef>
          </c:val>
          <c:extLst>
            <c:ext xmlns:c16="http://schemas.microsoft.com/office/drawing/2014/chart" uri="{C3380CC4-5D6E-409C-BE32-E72D297353CC}">
              <c16:uniqueId val="{00000002-5D51-4705-94D5-DF5A80985F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元利償還金は、過去に財源対策として発行してきた退職手当債や行政改革推進債等のほか、教育環境の充実等に発行した市債の償還がピークを迎えたことから、減少傾向にある。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年間の財政運営の方向性を示す「財政運営方針」で掲げた令和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年度末における将来負担の残高目標に向け、将来負担の縮減と必要な投資的事業の実施をバランスよく両立させていく。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満期一括償還地方債（兵庫のじぎく債）は、令和３年度をもって完済。</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令和５年度に新たに発行した兵庫県公募公債（グリーンボンド債）の償還に備え、基金への積立を行う。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将来負担比率の分子は、市債の発行を計画的に行ってきたことや早期償還により市債の償還を進めてきたこと、また、充当可能な基金残高が増加したことなどにより、前年度と比べ減少した。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今後は次期焼却施設の建設や、学校の予防保全、公共施設の適正管理など、必要な投資が多数見込まれることから、将来負担の縮減と必要な投資的事業の実施をバランスよく両立させていくことで、地方債残高の縮減に向けて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・「公共施設整備保全基金」に収益事業収入の一部等積み立てたことや、「財政調整基金」に決算の収支剰余金や土地開発公社解散に伴う清算金等を積み立てたこと等により、基金全体として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年間の財政運営の方向性を示す「財政運営方針」に掲げるルールに基づき積立・活用を行う。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主要３基金・・・財政調整基金、減債基金、公共施設整備保全基金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百万円積み立てた一方で、投資的事業への活用のために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・公共施設整備保全基金：原則として直近３カ年における積立平均額の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 を限度に投資的事業等に対して活用。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年度に返還した各種還付金等のために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百万円を取り崩した一方で、決算の収支剰余金や土地開発公社解散に伴う清算金、令和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年度に返還が必要となる各種還付金相当額等に備えるなど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・災害対応や税収の大幅な変動等が生じた際に、近隣の他都市と同程度の対応を図ることができるよう、類似他都市並の残高を確保していく。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・不動産売払収入等を積み立てたことから、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・行政改革推進債の早期償還のほか令和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年度以降の公債費に起因する収支不足への対応等に対して必要に応じ活用。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・不動産売払収入のうち、一部を公共施設マネジメント計画に係る積立として別管理し、当該取組に係る市債の償還元金に対して活用。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近年は、社会保障関係費や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などにより基準財政需要額は増加傾向にあるが、市税収入の増などにより基準財政収入額も増加傾向にあることから、財政力指数は概ね横ばいで推移している。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今後は、一層の高齢化や人口減少が見込まれることから、より一層の税源のかん養と公債費負担の抑制に向けて取り組む。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経常収支比率は、令和４年度と同水準であり、義務的経費に係る経常収支比率を類似団体と比較すると、扶助費及び公債費の率は依然として高い水準にある。</a:t>
          </a:r>
        </a:p>
        <a:p>
          <a:r>
            <a:rPr kumimoji="1" lang="ja-JP" altLang="en-US" sz="1300">
              <a:latin typeface="ＭＳ Ｐゴシック" panose="020B0600070205080204" pitchFamily="50" charset="-128"/>
              <a:ea typeface="ＭＳ Ｐゴシック" panose="020B0600070205080204" pitchFamily="50" charset="-128"/>
            </a:rPr>
            <a:t>　扶助費等の社会保障関係経費や公債費が引き続き高い水準で推移することが見込まれることから、市税等の経常一般財源の確保や経常的な一般財源が充当される公債費の縮減などの財政構造の改善に努める。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77724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3741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131064</xdr:rowOff>
    </xdr:from>
    <xdr:to>
      <xdr:col>19</xdr:col>
      <xdr:colOff>133350</xdr:colOff>
      <xdr:row>66</xdr:row>
      <xdr:rowOff>58420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386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131064</xdr:rowOff>
    </xdr:from>
    <xdr:to>
      <xdr:col>15</xdr:col>
      <xdr:colOff>82550</xdr:colOff>
      <xdr:row>66</xdr:row>
      <xdr:rowOff>77724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0386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66</xdr:row>
      <xdr:rowOff>77724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9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26924</xdr:rowOff>
    </xdr:from>
    <xdr:to>
      <xdr:col>23</xdr:col>
      <xdr:colOff>184150</xdr:colOff>
      <xdr:row>66</xdr:row>
      <xdr:rowOff>128524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170451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1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80264</xdr:rowOff>
    </xdr:from>
    <xdr:to>
      <xdr:col>15</xdr:col>
      <xdr:colOff>133350</xdr:colOff>
      <xdr:row>65</xdr:row>
      <xdr:rowOff>10414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166641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26924</xdr:rowOff>
    </xdr:from>
    <xdr:to>
      <xdr:col>11</xdr:col>
      <xdr:colOff>82550</xdr:colOff>
      <xdr:row>66</xdr:row>
      <xdr:rowOff>128524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113301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26924</xdr:rowOff>
    </xdr:from>
    <xdr:to>
      <xdr:col>7</xdr:col>
      <xdr:colOff>31750</xdr:colOff>
      <xdr:row>66</xdr:row>
      <xdr:rowOff>128524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113301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人件費は令和４年度と同水準であり、　物件費は物価や燃料費の高騰への対応に係る経費に伴い増加傾向にある。</a:t>
          </a:r>
        </a:p>
        <a:p>
          <a:r>
            <a:rPr kumimoji="1" lang="ja-JP" altLang="en-US" sz="1300">
              <a:latin typeface="ＭＳ Ｐゴシック" panose="020B0600070205080204" pitchFamily="50" charset="-128"/>
              <a:ea typeface="ＭＳ Ｐゴシック" panose="020B0600070205080204" pitchFamily="50" charset="-128"/>
            </a:rPr>
            <a:t>　類似団体内平均値よりも低額である理由として、人件費において、従来取り組んできた職員定数の削減、給与等の抑制及び効果的なアウトソーシングなどの効果が挙げられる。</a:t>
          </a:r>
        </a:p>
        <a:p>
          <a:r>
            <a:rPr kumimoji="1" lang="ja-JP" altLang="en-US" sz="1300">
              <a:latin typeface="ＭＳ Ｐゴシック" panose="020B0600070205080204" pitchFamily="50" charset="-128"/>
              <a:ea typeface="ＭＳ Ｐゴシック" panose="020B0600070205080204" pitchFamily="50" charset="-128"/>
            </a:rPr>
            <a:t>　しかしながら、近年では労務単価が上昇傾向にあることから、必要な住民サービスを維持しながら、引き続き経費の縮減に努める。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85720</xdr:rowOff>
    </xdr:from>
    <xdr:to>
      <xdr:col>23</xdr:col>
      <xdr:colOff>133350</xdr:colOff>
      <xdr:row>82</xdr:row>
      <xdr:rowOff>138162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44620"/>
          <a:ext cx="838200" cy="5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63460</xdr:rowOff>
    </xdr:from>
    <xdr:to>
      <xdr:col>19</xdr:col>
      <xdr:colOff>133350</xdr:colOff>
      <xdr:row>82</xdr:row>
      <xdr:rowOff>138162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22360"/>
          <a:ext cx="889000" cy="7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97952</xdr:rowOff>
    </xdr:from>
    <xdr:to>
      <xdr:col>15</xdr:col>
      <xdr:colOff>82550</xdr:colOff>
      <xdr:row>82</xdr:row>
      <xdr:rowOff>63460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5402"/>
          <a:ext cx="889000" cy="1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133048</xdr:rowOff>
    </xdr:from>
    <xdr:to>
      <xdr:col>11</xdr:col>
      <xdr:colOff>31750</xdr:colOff>
      <xdr:row>81</xdr:row>
      <xdr:rowOff>97952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49048"/>
          <a:ext cx="889000" cy="13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34920</xdr:rowOff>
    </xdr:from>
    <xdr:to>
      <xdr:col>23</xdr:col>
      <xdr:colOff>184150</xdr:colOff>
      <xdr:row>82</xdr:row>
      <xdr:rowOff>136520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51447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87362</xdr:rowOff>
    </xdr:from>
    <xdr:to>
      <xdr:col>19</xdr:col>
      <xdr:colOff>184150</xdr:colOff>
      <xdr:row>83</xdr:row>
      <xdr:rowOff>17512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27689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1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12660</xdr:rowOff>
    </xdr:from>
    <xdr:to>
      <xdr:col>15</xdr:col>
      <xdr:colOff>133350</xdr:colOff>
      <xdr:row>82</xdr:row>
      <xdr:rowOff>114260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4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47152</xdr:rowOff>
    </xdr:from>
    <xdr:to>
      <xdr:col>11</xdr:col>
      <xdr:colOff>82550</xdr:colOff>
      <xdr:row>81</xdr:row>
      <xdr:rowOff>148752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158929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82248</xdr:rowOff>
    </xdr:from>
    <xdr:to>
      <xdr:col>7</xdr:col>
      <xdr:colOff>31750</xdr:colOff>
      <xdr:row>81</xdr:row>
      <xdr:rowOff>12398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22575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これまで職員給与適正化の計画的な実施や、職員給与の削減措置を実施しており、近年の本市のラスパイレス指数は平成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年度に向けて新たに実施した給与制度の総合的見直しにより、一時的な削減措置をせずとも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を下回る状況となっている。</a:t>
          </a:r>
        </a:p>
        <a:p>
          <a:r>
            <a:rPr kumimoji="1" lang="ja-JP" altLang="en-US" sz="1300">
              <a:latin typeface="ＭＳ Ｐゴシック" panose="020B0600070205080204" pitchFamily="50" charset="-128"/>
              <a:ea typeface="ＭＳ Ｐゴシック" panose="020B0600070205080204" pitchFamily="50" charset="-128"/>
            </a:rPr>
            <a:t>　令和５年度は前年度と比較し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ポイント増加したが、これは国の給料表上の引き上げ率に対し、本市の引き上げ率が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ポイント高く、また、令和４年４月２日から令和５年４月１日までにおいて、新規採用及び退職に伴う職員構成の変動が国と比較し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ポイント高くなったためである。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84</xdr:row>
      <xdr:rowOff>42334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173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109361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73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109361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9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職員数の減などに伴い前年度から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については、少子化・高齢化の進行に伴い増加・多様化する行政ニーズに対応していくため、業務のＩＣＴ化等による効率化や民間事業者の活用など、業務執行体制の見直しを図る中で、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38946</xdr:rowOff>
    </xdr:from>
    <xdr:to>
      <xdr:col>81</xdr:col>
      <xdr:colOff>44450</xdr:colOff>
      <xdr:row>61</xdr:row>
      <xdr:rowOff>42969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9739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42969</xdr:rowOff>
    </xdr:from>
    <xdr:to>
      <xdr:col>77</xdr:col>
      <xdr:colOff>44450</xdr:colOff>
      <xdr:row>61</xdr:row>
      <xdr:rowOff>55033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0141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55033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38946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8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159596</xdr:rowOff>
    </xdr:from>
    <xdr:to>
      <xdr:col>81</xdr:col>
      <xdr:colOff>95250</xdr:colOff>
      <xdr:row>61</xdr:row>
      <xdr:rowOff>89746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163619</xdr:rowOff>
    </xdr:from>
    <xdr:to>
      <xdr:col>77</xdr:col>
      <xdr:colOff>95250</xdr:colOff>
      <xdr:row>61</xdr:row>
      <xdr:rowOff>93769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116010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159596</xdr:rowOff>
    </xdr:from>
    <xdr:to>
      <xdr:col>68</xdr:col>
      <xdr:colOff>203200</xdr:colOff>
      <xdr:row>61</xdr:row>
      <xdr:rowOff>89746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99923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83837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％で、市債の計画的な発行に伴う将来負担の減により、市債の残高及び元利償還金が減少したことから、前年度から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などにより、将来負担の増加が見込まれることから、将来負担の縮減と必要な投資的事業の実施をバランスよく両立させていくことで、適切な実質公債費比率の水準となるよう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65617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343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162137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665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87206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6303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44</xdr:row>
      <xdr:rowOff>12277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5955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132927</xdr:rowOff>
    </xdr:from>
    <xdr:to>
      <xdr:col>64</xdr:col>
      <xdr:colOff>152400</xdr:colOff>
      <xdr:row>44</xdr:row>
      <xdr:rowOff>63077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47854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％で、市債の計画的な発行に伴う将来負担の減により、市債の残高及び元利償還金が減少したことから、前年度から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一方で、今後は次期焼却施設の建設や、学校の予防保全、公共施設の適正管理など、必要な投資が多数見込まれることから、将来負担の縮減と必要な投資的事業の実施をバランスよく両立させていく。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77826</xdr:rowOff>
    </xdr:from>
    <xdr:to>
      <xdr:col>81</xdr:col>
      <xdr:colOff>44450</xdr:colOff>
      <xdr:row>15</xdr:row>
      <xdr:rowOff>67564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478126"/>
          <a:ext cx="838200" cy="1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67564</xdr:rowOff>
    </xdr:from>
    <xdr:to>
      <xdr:col>77</xdr:col>
      <xdr:colOff>44450</xdr:colOff>
      <xdr:row>16</xdr:row>
      <xdr:rowOff>58268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39314"/>
          <a:ext cx="889000" cy="16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58268</xdr:rowOff>
    </xdr:from>
    <xdr:to>
      <xdr:col>72</xdr:col>
      <xdr:colOff>203200</xdr:colOff>
      <xdr:row>17</xdr:row>
      <xdr:rowOff>32563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01468"/>
          <a:ext cx="889000" cy="1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32563</xdr:rowOff>
    </xdr:from>
    <xdr:to>
      <xdr:col>68</xdr:col>
      <xdr:colOff>152400</xdr:colOff>
      <xdr:row>18</xdr:row>
      <xdr:rowOff>17475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47213"/>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27026</xdr:rowOff>
    </xdr:from>
    <xdr:to>
      <xdr:col>81</xdr:col>
      <xdr:colOff>95250</xdr:colOff>
      <xdr:row>14</xdr:row>
      <xdr:rowOff>128626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119753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4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16764</xdr:rowOff>
    </xdr:from>
    <xdr:to>
      <xdr:col>77</xdr:col>
      <xdr:colOff>95250</xdr:colOff>
      <xdr:row>15</xdr:row>
      <xdr:rowOff>118364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103141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7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7468</xdr:rowOff>
    </xdr:from>
    <xdr:to>
      <xdr:col>73</xdr:col>
      <xdr:colOff>44450</xdr:colOff>
      <xdr:row>16</xdr:row>
      <xdr:rowOff>109068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93845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3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153213</xdr:rowOff>
    </xdr:from>
    <xdr:to>
      <xdr:col>68</xdr:col>
      <xdr:colOff>203200</xdr:colOff>
      <xdr:row>17</xdr:row>
      <xdr:rowOff>83363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68140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138125</xdr:rowOff>
    </xdr:from>
    <xdr:to>
      <xdr:col>64</xdr:col>
      <xdr:colOff>152400</xdr:colOff>
      <xdr:row>18</xdr:row>
      <xdr:rowOff>68275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53052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これまで定数削減や給与等の抑制を行ってきたため、類似団体等と比べて低い水準で推移している。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今後も、国の給与水準や本市の財政状況を勘案する中で適正な水準の維持に努めるとともに、事務事業の見直しやアウトソーシングによる執行体制の見直しに取組む。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77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令和５年度は、物価高騰の影響などにより物件費にかかる決算額は増加傾向にあることから、前年度と比べて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これまで行ってきた財政の健全化に向けた様々な節減努力により類似団体平均を下回っている状況にあるが、引き続き物価高騰の影響については注視する必要がある。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8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1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96520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39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扶助費に係る経常収支比率は、令和３年度は一時的な要因もあり減少していたが、決算額は増加傾向にある。</a:t>
          </a:r>
        </a:p>
        <a:p>
          <a:r>
            <a:rPr kumimoji="1" lang="ja-JP" altLang="en-US" sz="1300">
              <a:latin typeface="ＭＳ Ｐゴシック" panose="020B0600070205080204" pitchFamily="50" charset="-128"/>
              <a:ea typeface="ＭＳ Ｐゴシック" panose="020B0600070205080204" pitchFamily="50" charset="-128"/>
            </a:rPr>
            <a:t>　類似団体と比較すると、特に生活保護受給者の割合（保護率）が高いことによって、扶助費に係る経常収支比率が高く、義務的経費が高い水準にあり、硬直化した財政構造が続いている。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75293</xdr:rowOff>
    </xdr:from>
    <xdr:to>
      <xdr:col>24</xdr:col>
      <xdr:colOff>25400</xdr:colOff>
      <xdr:row>59</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90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057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59</xdr:row>
      <xdr:rowOff>42635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057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42635</xdr:rowOff>
    </xdr:from>
    <xdr:to>
      <xdr:col>11</xdr:col>
      <xdr:colOff>9525</xdr:colOff>
      <xdr:row>59</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58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163285</xdr:rowOff>
    </xdr:from>
    <xdr:to>
      <xdr:col>11</xdr:col>
      <xdr:colOff>60325</xdr:colOff>
      <xdr:row>59</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78212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その他の大部分は、特別会計への繰出金が占めており、介護保険事業費会計繰出金や後期高齢者医療事業費会計繰出金の増などにより前年度と比べて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96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令和５年度は、前年度と同水準で、補助費等に係る経常収支比率は類似団体平均を下回っている。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9014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40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44704</xdr:rowOff>
    </xdr:from>
    <xdr:to>
      <xdr:col>73</xdr:col>
      <xdr:colOff>180975</xdr:colOff>
      <xdr:row>34</xdr:row>
      <xdr:rowOff>53848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4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72136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83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37863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9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30480</xdr:rowOff>
    </xdr:from>
    <xdr:to>
      <xdr:col>78</xdr:col>
      <xdr:colOff>120650</xdr:colOff>
      <xdr:row>34</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142257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165354</xdr:rowOff>
    </xdr:from>
    <xdr:to>
      <xdr:col>74</xdr:col>
      <xdr:colOff>31750</xdr:colOff>
      <xdr:row>34</xdr:row>
      <xdr:rowOff>95504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105681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xdr:rowOff>
    </xdr:from>
    <xdr:to>
      <xdr:col>69</xdr:col>
      <xdr:colOff>142875</xdr:colOff>
      <xdr:row>34</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114825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令和５年度は、市債の計画的な発行に伴う将来負担の減により、市債の残高及び元利償還金が減少したことから、令和４年度から減少したが、類似団体と比較すると、以前として高水準である。</a:t>
          </a:r>
        </a:p>
        <a:p>
          <a:r>
            <a:rPr kumimoji="1" lang="ja-JP" altLang="en-US" sz="1300">
              <a:latin typeface="ＭＳ Ｐゴシック" panose="020B0600070205080204" pitchFamily="50" charset="-128"/>
              <a:ea typeface="ＭＳ Ｐゴシック" panose="020B0600070205080204" pitchFamily="50" charset="-128"/>
            </a:rPr>
            <a:t>　将来負担の縮減と必要な投資的事業の実施をバランスよく両立させていくことで、公債費の適正な管理を行っていく。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16511</xdr:rowOff>
    </xdr:from>
    <xdr:to>
      <xdr:col>24</xdr:col>
      <xdr:colOff>25400</xdr:colOff>
      <xdr:row>79</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61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79</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15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1533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35561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90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91439</xdr:rowOff>
    </xdr:from>
    <xdr:to>
      <xdr:col>15</xdr:col>
      <xdr:colOff>149225</xdr:colOff>
      <xdr:row>79</xdr:row>
      <xdr:rowOff>21589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数削減や給与等の抑制などにより、人件費は類似団体と比較すると低い水準を推移している。しかしながら、社会保障関係費などの増に伴う扶助費のうち、特に生活保護受給者の割合（保護率）が高いことが、本市の財政状況の硬直化の大きな要因となっているため、引き続き適正な執行に向けた見直し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134620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26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66040</xdr:rowOff>
    </xdr:from>
    <xdr:to>
      <xdr:col>78</xdr:col>
      <xdr:colOff>69850</xdr:colOff>
      <xdr:row>76</xdr:row>
      <xdr:rowOff>96520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5334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76</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533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5080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74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55897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132097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xdr:rowOff>
    </xdr:from>
    <xdr:to>
      <xdr:col>74</xdr:col>
      <xdr:colOff>31750</xdr:colOff>
      <xdr:row>74</xdr:row>
      <xdr:rowOff>116840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127017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16739</xdr:rowOff>
    </xdr:from>
    <xdr:to>
      <xdr:col>29</xdr:col>
      <xdr:colOff>127000</xdr:colOff>
      <xdr:row>17</xdr:row>
      <xdr:rowOff>31331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9014"/>
          <a:ext cx="647700" cy="14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31331</xdr:rowOff>
    </xdr:from>
    <xdr:to>
      <xdr:col>26</xdr:col>
      <xdr:colOff>50800</xdr:colOff>
      <xdr:row>17</xdr:row>
      <xdr:rowOff>34112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3606"/>
          <a:ext cx="698500" cy="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34112</xdr:rowOff>
    </xdr:from>
    <xdr:to>
      <xdr:col>22</xdr:col>
      <xdr:colOff>114300</xdr:colOff>
      <xdr:row>17</xdr:row>
      <xdr:rowOff>53048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6387"/>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53048</xdr:rowOff>
    </xdr:from>
    <xdr:to>
      <xdr:col>18</xdr:col>
      <xdr:colOff>177800</xdr:colOff>
      <xdr:row>17</xdr:row>
      <xdr:rowOff>97549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15323"/>
          <a:ext cx="698500" cy="44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137389</xdr:rowOff>
    </xdr:from>
    <xdr:to>
      <xdr:col>29</xdr:col>
      <xdr:colOff>177800</xdr:colOff>
      <xdr:row>17</xdr:row>
      <xdr:rowOff>67539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109466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151981</xdr:rowOff>
    </xdr:from>
    <xdr:to>
      <xdr:col>26</xdr:col>
      <xdr:colOff>101600</xdr:colOff>
      <xdr:row>17</xdr:row>
      <xdr:rowOff>82131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2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66908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9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154762</xdr:rowOff>
    </xdr:from>
    <xdr:to>
      <xdr:col>22</xdr:col>
      <xdr:colOff>165100</xdr:colOff>
      <xdr:row>17</xdr:row>
      <xdr:rowOff>84912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69689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2248</xdr:rowOff>
    </xdr:from>
    <xdr:to>
      <xdr:col>19</xdr:col>
      <xdr:colOff>38100</xdr:colOff>
      <xdr:row>17</xdr:row>
      <xdr:rowOff>103848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114025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46749</xdr:rowOff>
    </xdr:from>
    <xdr:to>
      <xdr:col>15</xdr:col>
      <xdr:colOff>101600</xdr:colOff>
      <xdr:row>17</xdr:row>
      <xdr:rowOff>148349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158526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219240</xdr:rowOff>
    </xdr:from>
    <xdr:to>
      <xdr:col>29</xdr:col>
      <xdr:colOff>127000</xdr:colOff>
      <xdr:row>34</xdr:row>
      <xdr:rowOff>271780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86690"/>
          <a:ext cx="647700" cy="52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271780</xdr:rowOff>
    </xdr:from>
    <xdr:to>
      <xdr:col>26</xdr:col>
      <xdr:colOff>50800</xdr:colOff>
      <xdr:row>34</xdr:row>
      <xdr:rowOff>302870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39230"/>
          <a:ext cx="698500" cy="31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175158</xdr:rowOff>
    </xdr:from>
    <xdr:to>
      <xdr:col>22</xdr:col>
      <xdr:colOff>114300</xdr:colOff>
      <xdr:row>34</xdr:row>
      <xdr:rowOff>302870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42608"/>
          <a:ext cx="698500" cy="12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50724</xdr:rowOff>
    </xdr:from>
    <xdr:to>
      <xdr:col>18</xdr:col>
      <xdr:colOff>177800</xdr:colOff>
      <xdr:row>34</xdr:row>
      <xdr:rowOff>175158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18174"/>
          <a:ext cx="698500" cy="124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168440</xdr:rowOff>
    </xdr:from>
    <xdr:to>
      <xdr:col>29</xdr:col>
      <xdr:colOff>177800</xdr:colOff>
      <xdr:row>34</xdr:row>
      <xdr:rowOff>270040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3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13517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220980</xdr:rowOff>
    </xdr:from>
    <xdr:to>
      <xdr:col>26</xdr:col>
      <xdr:colOff>101600</xdr:colOff>
      <xdr:row>34</xdr:row>
      <xdr:rowOff>322580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8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332757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252070</xdr:rowOff>
    </xdr:from>
    <xdr:to>
      <xdr:col>22</xdr:col>
      <xdr:colOff>165100</xdr:colOff>
      <xdr:row>35</xdr:row>
      <xdr:rowOff>10770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1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8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124358</xdr:rowOff>
    </xdr:from>
    <xdr:to>
      <xdr:col>19</xdr:col>
      <xdr:colOff>38100</xdr:colOff>
      <xdr:row>34</xdr:row>
      <xdr:rowOff>225958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9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236135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6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342824</xdr:rowOff>
    </xdr:from>
    <xdr:to>
      <xdr:col>15</xdr:col>
      <xdr:colOff>101600</xdr:colOff>
      <xdr:row>34</xdr:row>
      <xdr:rowOff>101524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26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111701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03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14808</xdr:rowOff>
    </xdr:from>
    <xdr:to>
      <xdr:col>24</xdr:col>
      <xdr:colOff>63500</xdr:colOff>
      <xdr:row>36</xdr:row>
      <xdr:rowOff>65672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87008"/>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14808</xdr:rowOff>
    </xdr:from>
    <xdr:to>
      <xdr:col>19</xdr:col>
      <xdr:colOff>177800</xdr:colOff>
      <xdr:row>36</xdr:row>
      <xdr:rowOff>26734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87008"/>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26734</xdr:rowOff>
    </xdr:from>
    <xdr:to>
      <xdr:col>15</xdr:col>
      <xdr:colOff>50800</xdr:colOff>
      <xdr:row>36</xdr:row>
      <xdr:rowOff>50203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8934"/>
          <a:ext cx="889000" cy="2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50203</xdr:rowOff>
    </xdr:from>
    <xdr:to>
      <xdr:col>10</xdr:col>
      <xdr:colOff>114300</xdr:colOff>
      <xdr:row>37</xdr:row>
      <xdr:rowOff>12141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2403"/>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14872</xdr:rowOff>
    </xdr:from>
    <xdr:to>
      <xdr:col>24</xdr:col>
      <xdr:colOff>114300</xdr:colOff>
      <xdr:row>36</xdr:row>
      <xdr:rowOff>116472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37749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135458</xdr:rowOff>
    </xdr:from>
    <xdr:to>
      <xdr:col>20</xdr:col>
      <xdr:colOff>38100</xdr:colOff>
      <xdr:row>36</xdr:row>
      <xdr:rowOff>65608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82135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147384</xdr:rowOff>
    </xdr:from>
    <xdr:to>
      <xdr:col>15</xdr:col>
      <xdr:colOff>101600</xdr:colOff>
      <xdr:row>36</xdr:row>
      <xdr:rowOff>77534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94061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2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170853</xdr:rowOff>
    </xdr:from>
    <xdr:to>
      <xdr:col>10</xdr:col>
      <xdr:colOff>165100</xdr:colOff>
      <xdr:row>36</xdr:row>
      <xdr:rowOff>101003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117530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4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132791</xdr:rowOff>
    </xdr:from>
    <xdr:to>
      <xdr:col>6</xdr:col>
      <xdr:colOff>38100</xdr:colOff>
      <xdr:row>37</xdr:row>
      <xdr:rowOff>62941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127388</xdr:rowOff>
    </xdr:from>
    <xdr:to>
      <xdr:col>24</xdr:col>
      <xdr:colOff>63500</xdr:colOff>
      <xdr:row>57</xdr:row>
      <xdr:rowOff>61421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28588"/>
          <a:ext cx="8382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127388</xdr:rowOff>
    </xdr:from>
    <xdr:to>
      <xdr:col>19</xdr:col>
      <xdr:colOff>177800</xdr:colOff>
      <xdr:row>57</xdr:row>
      <xdr:rowOff>78533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8588"/>
          <a:ext cx="889000" cy="1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78533</xdr:rowOff>
    </xdr:from>
    <xdr:to>
      <xdr:col>15</xdr:col>
      <xdr:colOff>50800</xdr:colOff>
      <xdr:row>58</xdr:row>
      <xdr:rowOff>104659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51183"/>
          <a:ext cx="8890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104659</xdr:rowOff>
    </xdr:from>
    <xdr:to>
      <xdr:col>10</xdr:col>
      <xdr:colOff>114300</xdr:colOff>
      <xdr:row>59</xdr:row>
      <xdr:rowOff>21841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48759"/>
          <a:ext cx="889000" cy="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10621</xdr:rowOff>
    </xdr:from>
    <xdr:to>
      <xdr:col>24</xdr:col>
      <xdr:colOff>114300</xdr:colOff>
      <xdr:row>57</xdr:row>
      <xdr:rowOff>112221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160498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76588</xdr:rowOff>
    </xdr:from>
    <xdr:to>
      <xdr:col>20</xdr:col>
      <xdr:colOff>38100</xdr:colOff>
      <xdr:row>57</xdr:row>
      <xdr:rowOff>6738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169315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27733</xdr:rowOff>
    </xdr:from>
    <xdr:to>
      <xdr:col>15</xdr:col>
      <xdr:colOff>101600</xdr:colOff>
      <xdr:row>57</xdr:row>
      <xdr:rowOff>129333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120460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9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53859</xdr:rowOff>
    </xdr:from>
    <xdr:to>
      <xdr:col>10</xdr:col>
      <xdr:colOff>165100</xdr:colOff>
      <xdr:row>58</xdr:row>
      <xdr:rowOff>155459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146586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142491</xdr:rowOff>
    </xdr:from>
    <xdr:to>
      <xdr:col>6</xdr:col>
      <xdr:colOff>38100</xdr:colOff>
      <xdr:row>59</xdr:row>
      <xdr:rowOff>72641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63768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4369</xdr:rowOff>
    </xdr:from>
    <xdr:to>
      <xdr:col>24</xdr:col>
      <xdr:colOff>63500</xdr:colOff>
      <xdr:row>77</xdr:row>
      <xdr:rowOff>24211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06019"/>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16256</xdr:rowOff>
    </xdr:from>
    <xdr:to>
      <xdr:col>19</xdr:col>
      <xdr:colOff>177800</xdr:colOff>
      <xdr:row>77</xdr:row>
      <xdr:rowOff>24211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17906"/>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16256</xdr:rowOff>
    </xdr:from>
    <xdr:to>
      <xdr:col>15</xdr:col>
      <xdr:colOff>50800</xdr:colOff>
      <xdr:row>77</xdr:row>
      <xdr:rowOff>41311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17906"/>
          <a:ext cx="8890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41311</xdr:rowOff>
    </xdr:from>
    <xdr:to>
      <xdr:col>10</xdr:col>
      <xdr:colOff>114300</xdr:colOff>
      <xdr:row>77</xdr:row>
      <xdr:rowOff>54752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42961"/>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125019</xdr:rowOff>
    </xdr:from>
    <xdr:to>
      <xdr:col>24</xdr:col>
      <xdr:colOff>114300</xdr:colOff>
      <xdr:row>77</xdr:row>
      <xdr:rowOff>55169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103446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144861</xdr:rowOff>
    </xdr:from>
    <xdr:to>
      <xdr:col>20</xdr:col>
      <xdr:colOff>38100</xdr:colOff>
      <xdr:row>77</xdr:row>
      <xdr:rowOff>75011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7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66138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6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136906</xdr:rowOff>
    </xdr:from>
    <xdr:to>
      <xdr:col>15</xdr:col>
      <xdr:colOff>101600</xdr:colOff>
      <xdr:row>77</xdr:row>
      <xdr:rowOff>67056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58183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161961</xdr:rowOff>
    </xdr:from>
    <xdr:to>
      <xdr:col>10</xdr:col>
      <xdr:colOff>165100</xdr:colOff>
      <xdr:row>77</xdr:row>
      <xdr:rowOff>92111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83238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3952</xdr:rowOff>
    </xdr:from>
    <xdr:to>
      <xdr:col>6</xdr:col>
      <xdr:colOff>38100</xdr:colOff>
      <xdr:row>77</xdr:row>
      <xdr:rowOff>105552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96679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9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171355</xdr:rowOff>
    </xdr:from>
    <xdr:to>
      <xdr:col>24</xdr:col>
      <xdr:colOff>63500</xdr:colOff>
      <xdr:row>93</xdr:row>
      <xdr:rowOff>88047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44755"/>
          <a:ext cx="8382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158206</xdr:rowOff>
    </xdr:from>
    <xdr:to>
      <xdr:col>19</xdr:col>
      <xdr:colOff>177800</xdr:colOff>
      <xdr:row>93</xdr:row>
      <xdr:rowOff>88047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931606"/>
          <a:ext cx="889000" cy="10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158206</xdr:rowOff>
    </xdr:from>
    <xdr:to>
      <xdr:col>15</xdr:col>
      <xdr:colOff>50800</xdr:colOff>
      <xdr:row>94</xdr:row>
      <xdr:rowOff>147298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931606"/>
          <a:ext cx="889000" cy="3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147298</xdr:rowOff>
    </xdr:from>
    <xdr:to>
      <xdr:col>10</xdr:col>
      <xdr:colOff>114300</xdr:colOff>
      <xdr:row>95</xdr:row>
      <xdr:rowOff>1451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6359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120555</xdr:rowOff>
    </xdr:from>
    <xdr:to>
      <xdr:col>24</xdr:col>
      <xdr:colOff>114300</xdr:colOff>
      <xdr:row>93</xdr:row>
      <xdr:rowOff>50705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8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143432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4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37247</xdr:rowOff>
    </xdr:from>
    <xdr:to>
      <xdr:col>20</xdr:col>
      <xdr:colOff>38100</xdr:colOff>
      <xdr:row>93</xdr:row>
      <xdr:rowOff>138847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9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155374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75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107406</xdr:rowOff>
    </xdr:from>
    <xdr:to>
      <xdr:col>15</xdr:col>
      <xdr:colOff>101600</xdr:colOff>
      <xdr:row>93</xdr:row>
      <xdr:rowOff>37556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8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54083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65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96498</xdr:rowOff>
    </xdr:from>
    <xdr:to>
      <xdr:col>10</xdr:col>
      <xdr:colOff>165100</xdr:colOff>
      <xdr:row>95</xdr:row>
      <xdr:rowOff>26648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43175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122101</xdr:rowOff>
    </xdr:from>
    <xdr:to>
      <xdr:col>6</xdr:col>
      <xdr:colOff>38100</xdr:colOff>
      <xdr:row>95</xdr:row>
      <xdr:rowOff>52251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3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68778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1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70314</xdr:rowOff>
    </xdr:from>
    <xdr:to>
      <xdr:col>55</xdr:col>
      <xdr:colOff>0</xdr:colOff>
      <xdr:row>37</xdr:row>
      <xdr:rowOff>86164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13964"/>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70314</xdr:rowOff>
    </xdr:from>
    <xdr:to>
      <xdr:col>50</xdr:col>
      <xdr:colOff>114300</xdr:colOff>
      <xdr:row>37</xdr:row>
      <xdr:rowOff>121336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13964"/>
          <a:ext cx="889000" cy="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92391</xdr:rowOff>
    </xdr:from>
    <xdr:to>
      <xdr:col>45</xdr:col>
      <xdr:colOff>177800</xdr:colOff>
      <xdr:row>37</xdr:row>
      <xdr:rowOff>121336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07341"/>
          <a:ext cx="889000" cy="10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92391</xdr:rowOff>
    </xdr:from>
    <xdr:to>
      <xdr:col>41</xdr:col>
      <xdr:colOff>50800</xdr:colOff>
      <xdr:row>38</xdr:row>
      <xdr:rowOff>33575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07341"/>
          <a:ext cx="889000" cy="11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35364</xdr:rowOff>
    </xdr:from>
    <xdr:to>
      <xdr:col>55</xdr:col>
      <xdr:colOff>50800</xdr:colOff>
      <xdr:row>37</xdr:row>
      <xdr:rowOff>136964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13791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19514</xdr:rowOff>
    </xdr:from>
    <xdr:to>
      <xdr:col>50</xdr:col>
      <xdr:colOff>165100</xdr:colOff>
      <xdr:row>37</xdr:row>
      <xdr:rowOff>121114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112241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70536</xdr:rowOff>
    </xdr:from>
    <xdr:to>
      <xdr:col>46</xdr:col>
      <xdr:colOff>38100</xdr:colOff>
      <xdr:row>38</xdr:row>
      <xdr:rowOff>685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163263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41591</xdr:rowOff>
    </xdr:from>
    <xdr:to>
      <xdr:col>41</xdr:col>
      <xdr:colOff>101600</xdr:colOff>
      <xdr:row>31</xdr:row>
      <xdr:rowOff>143191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134318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4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154225</xdr:rowOff>
    </xdr:from>
    <xdr:to>
      <xdr:col>36</xdr:col>
      <xdr:colOff>165100</xdr:colOff>
      <xdr:row>38</xdr:row>
      <xdr:rowOff>84375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75502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9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126409</xdr:rowOff>
    </xdr:from>
    <xdr:to>
      <xdr:col>55</xdr:col>
      <xdr:colOff>0</xdr:colOff>
      <xdr:row>58</xdr:row>
      <xdr:rowOff>152698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10070509"/>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2899</xdr:rowOff>
    </xdr:from>
    <xdr:to>
      <xdr:col>50</xdr:col>
      <xdr:colOff>114300</xdr:colOff>
      <xdr:row>58</xdr:row>
      <xdr:rowOff>126409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46999"/>
          <a:ext cx="889000" cy="1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59935</xdr:rowOff>
    </xdr:from>
    <xdr:to>
      <xdr:col>45</xdr:col>
      <xdr:colOff>177800</xdr:colOff>
      <xdr:row>58</xdr:row>
      <xdr:rowOff>2899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32585"/>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59935</xdr:rowOff>
    </xdr:from>
    <xdr:to>
      <xdr:col>41</xdr:col>
      <xdr:colOff>50800</xdr:colOff>
      <xdr:row>58</xdr:row>
      <xdr:rowOff>95025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32585"/>
          <a:ext cx="889000" cy="20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101898</xdr:rowOff>
    </xdr:from>
    <xdr:to>
      <xdr:col>55</xdr:col>
      <xdr:colOff>50800</xdr:colOff>
      <xdr:row>59</xdr:row>
      <xdr:rowOff>32048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16825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75609</xdr:rowOff>
    </xdr:from>
    <xdr:to>
      <xdr:col>50</xdr:col>
      <xdr:colOff>165100</xdr:colOff>
      <xdr:row>59</xdr:row>
      <xdr:rowOff>5759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168336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1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123549</xdr:rowOff>
    </xdr:from>
    <xdr:to>
      <xdr:col>46</xdr:col>
      <xdr:colOff>38100</xdr:colOff>
      <xdr:row>58</xdr:row>
      <xdr:rowOff>53699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9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44826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9135</xdr:rowOff>
    </xdr:from>
    <xdr:to>
      <xdr:col>41</xdr:col>
      <xdr:colOff>101600</xdr:colOff>
      <xdr:row>57</xdr:row>
      <xdr:rowOff>110735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8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101862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7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44225</xdr:rowOff>
    </xdr:from>
    <xdr:to>
      <xdr:col>36</xdr:col>
      <xdr:colOff>165100</xdr:colOff>
      <xdr:row>58</xdr:row>
      <xdr:rowOff>145825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136952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8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102026</xdr:rowOff>
    </xdr:from>
    <xdr:to>
      <xdr:col>55</xdr:col>
      <xdr:colOff>0</xdr:colOff>
      <xdr:row>78</xdr:row>
      <xdr:rowOff>113229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75126"/>
          <a:ext cx="8382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16735</xdr:rowOff>
    </xdr:from>
    <xdr:to>
      <xdr:col>50</xdr:col>
      <xdr:colOff>114300</xdr:colOff>
      <xdr:row>78</xdr:row>
      <xdr:rowOff>102026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89835"/>
          <a:ext cx="889000" cy="8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16735</xdr:rowOff>
    </xdr:from>
    <xdr:to>
      <xdr:col>45</xdr:col>
      <xdr:colOff>177800</xdr:colOff>
      <xdr:row>78</xdr:row>
      <xdr:rowOff>123379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89835"/>
          <a:ext cx="889000" cy="10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121366</xdr:rowOff>
    </xdr:from>
    <xdr:to>
      <xdr:col>41</xdr:col>
      <xdr:colOff>50800</xdr:colOff>
      <xdr:row>78</xdr:row>
      <xdr:rowOff>123379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94466"/>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62429</xdr:rowOff>
    </xdr:from>
    <xdr:to>
      <xdr:col>55</xdr:col>
      <xdr:colOff>50800</xdr:colOff>
      <xdr:row>78</xdr:row>
      <xdr:rowOff>164029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148806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5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51226</xdr:rowOff>
    </xdr:from>
    <xdr:to>
      <xdr:col>50</xdr:col>
      <xdr:colOff>165100</xdr:colOff>
      <xdr:row>78</xdr:row>
      <xdr:rowOff>152826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143953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137385</xdr:rowOff>
    </xdr:from>
    <xdr:to>
      <xdr:col>46</xdr:col>
      <xdr:colOff>38100</xdr:colOff>
      <xdr:row>78</xdr:row>
      <xdr:rowOff>67535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3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58662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3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72579</xdr:rowOff>
    </xdr:from>
    <xdr:to>
      <xdr:col>41</xdr:col>
      <xdr:colOff>101600</xdr:colOff>
      <xdr:row>79</xdr:row>
      <xdr:rowOff>2729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165306</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2017" y="1353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70566</xdr:rowOff>
    </xdr:from>
    <xdr:to>
      <xdr:col>36</xdr:col>
      <xdr:colOff>165100</xdr:colOff>
      <xdr:row>79</xdr:row>
      <xdr:rowOff>716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163293</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83017" y="1353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132499</xdr:rowOff>
    </xdr:from>
    <xdr:to>
      <xdr:col>55</xdr:col>
      <xdr:colOff>0</xdr:colOff>
      <xdr:row>96</xdr:row>
      <xdr:rowOff>158711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591699"/>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29115</xdr:rowOff>
    </xdr:from>
    <xdr:to>
      <xdr:col>50</xdr:col>
      <xdr:colOff>114300</xdr:colOff>
      <xdr:row>96</xdr:row>
      <xdr:rowOff>132499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488315"/>
          <a:ext cx="889000" cy="10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20523</xdr:rowOff>
    </xdr:from>
    <xdr:to>
      <xdr:col>45</xdr:col>
      <xdr:colOff>177800</xdr:colOff>
      <xdr:row>96</xdr:row>
      <xdr:rowOff>29115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308273"/>
          <a:ext cx="889000" cy="18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20523</xdr:rowOff>
    </xdr:from>
    <xdr:to>
      <xdr:col>41</xdr:col>
      <xdr:colOff>50800</xdr:colOff>
      <xdr:row>96</xdr:row>
      <xdr:rowOff>99771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308273"/>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107911</xdr:rowOff>
    </xdr:from>
    <xdr:to>
      <xdr:col>55</xdr:col>
      <xdr:colOff>50800</xdr:colOff>
      <xdr:row>97</xdr:row>
      <xdr:rowOff>38061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86338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4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81699</xdr:rowOff>
    </xdr:from>
    <xdr:to>
      <xdr:col>50</xdr:col>
      <xdr:colOff>165100</xdr:colOff>
      <xdr:row>97</xdr:row>
      <xdr:rowOff>11849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2976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149765</xdr:rowOff>
    </xdr:from>
    <xdr:to>
      <xdr:col>46</xdr:col>
      <xdr:colOff>38100</xdr:colOff>
      <xdr:row>96</xdr:row>
      <xdr:rowOff>79915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96442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141173</xdr:rowOff>
    </xdr:from>
    <xdr:to>
      <xdr:col>41</xdr:col>
      <xdr:colOff>101600</xdr:colOff>
      <xdr:row>95</xdr:row>
      <xdr:rowOff>71323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2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87850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48971</xdr:rowOff>
    </xdr:from>
    <xdr:to>
      <xdr:col>36</xdr:col>
      <xdr:colOff>165100</xdr:colOff>
      <xdr:row>96</xdr:row>
      <xdr:rowOff>150571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141698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0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43231</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29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9017</xdr:rowOff>
    </xdr:from>
    <xdr:to>
      <xdr:col>71</xdr:col>
      <xdr:colOff>177800</xdr:colOff>
      <xdr:row>39</xdr:row>
      <xdr:rowOff>43231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95567"/>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163881</xdr:rowOff>
    </xdr:from>
    <xdr:to>
      <xdr:col>72</xdr:col>
      <xdr:colOff>38100</xdr:colOff>
      <xdr:row>39</xdr:row>
      <xdr:rowOff>94031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85158</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129667</xdr:rowOff>
    </xdr:from>
    <xdr:to>
      <xdr:col>67</xdr:col>
      <xdr:colOff>101600</xdr:colOff>
      <xdr:row>39</xdr:row>
      <xdr:rowOff>59817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50944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3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137528</xdr:rowOff>
    </xdr:from>
    <xdr:to>
      <xdr:col>85</xdr:col>
      <xdr:colOff>127000</xdr:colOff>
      <xdr:row>72</xdr:row>
      <xdr:rowOff>169504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481928"/>
          <a:ext cx="838200" cy="3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55318</xdr:rowOff>
    </xdr:from>
    <xdr:to>
      <xdr:col>81</xdr:col>
      <xdr:colOff>50800</xdr:colOff>
      <xdr:row>72</xdr:row>
      <xdr:rowOff>137528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228268"/>
          <a:ext cx="889000" cy="25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55318</xdr:rowOff>
    </xdr:from>
    <xdr:to>
      <xdr:col>76</xdr:col>
      <xdr:colOff>114300</xdr:colOff>
      <xdr:row>72</xdr:row>
      <xdr:rowOff>23600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228268"/>
          <a:ext cx="889000" cy="1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58376</xdr:rowOff>
    </xdr:from>
    <xdr:to>
      <xdr:col>71</xdr:col>
      <xdr:colOff>177800</xdr:colOff>
      <xdr:row>72</xdr:row>
      <xdr:rowOff>23600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231326"/>
          <a:ext cx="889000" cy="1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118704</xdr:rowOff>
    </xdr:from>
    <xdr:to>
      <xdr:col>85</xdr:col>
      <xdr:colOff>177800</xdr:colOff>
      <xdr:row>73</xdr:row>
      <xdr:rowOff>48854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4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141581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1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86728</xdr:rowOff>
    </xdr:from>
    <xdr:to>
      <xdr:col>81</xdr:col>
      <xdr:colOff>101600</xdr:colOff>
      <xdr:row>73</xdr:row>
      <xdr:rowOff>16878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4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33405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2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4518</xdr:rowOff>
    </xdr:from>
    <xdr:to>
      <xdr:col>76</xdr:col>
      <xdr:colOff>165100</xdr:colOff>
      <xdr:row>71</xdr:row>
      <xdr:rowOff>106118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1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122645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195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144250</xdr:rowOff>
    </xdr:from>
    <xdr:to>
      <xdr:col>72</xdr:col>
      <xdr:colOff>38100</xdr:colOff>
      <xdr:row>72</xdr:row>
      <xdr:rowOff>74400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3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90927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0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7576</xdr:rowOff>
    </xdr:from>
    <xdr:to>
      <xdr:col>67</xdr:col>
      <xdr:colOff>101600</xdr:colOff>
      <xdr:row>71</xdr:row>
      <xdr:rowOff>109176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1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125703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195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2997</xdr:rowOff>
    </xdr:from>
    <xdr:to>
      <xdr:col>85</xdr:col>
      <xdr:colOff>127000</xdr:colOff>
      <xdr:row>95</xdr:row>
      <xdr:rowOff>13512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290747"/>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2997</xdr:rowOff>
    </xdr:from>
    <xdr:to>
      <xdr:col>81</xdr:col>
      <xdr:colOff>50800</xdr:colOff>
      <xdr:row>97</xdr:row>
      <xdr:rowOff>115632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290747"/>
          <a:ext cx="889000" cy="4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157042</xdr:rowOff>
    </xdr:from>
    <xdr:to>
      <xdr:col>76</xdr:col>
      <xdr:colOff>114300</xdr:colOff>
      <xdr:row>97</xdr:row>
      <xdr:rowOff>115632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616242"/>
          <a:ext cx="889000" cy="13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157042</xdr:rowOff>
    </xdr:from>
    <xdr:to>
      <xdr:col>71</xdr:col>
      <xdr:colOff>177800</xdr:colOff>
      <xdr:row>97</xdr:row>
      <xdr:rowOff>6981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616242"/>
          <a:ext cx="8890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134162</xdr:rowOff>
    </xdr:from>
    <xdr:to>
      <xdr:col>85</xdr:col>
      <xdr:colOff>177800</xdr:colOff>
      <xdr:row>95</xdr:row>
      <xdr:rowOff>64312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2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157039</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1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123647</xdr:rowOff>
    </xdr:from>
    <xdr:to>
      <xdr:col>81</xdr:col>
      <xdr:colOff>101600</xdr:colOff>
      <xdr:row>95</xdr:row>
      <xdr:rowOff>53797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2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70324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0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64832</xdr:rowOff>
    </xdr:from>
    <xdr:to>
      <xdr:col>76</xdr:col>
      <xdr:colOff>165100</xdr:colOff>
      <xdr:row>97</xdr:row>
      <xdr:rowOff>166432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157559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67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106242</xdr:rowOff>
    </xdr:from>
    <xdr:to>
      <xdr:col>72</xdr:col>
      <xdr:colOff>38100</xdr:colOff>
      <xdr:row>97</xdr:row>
      <xdr:rowOff>36392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52919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3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127631</xdr:rowOff>
    </xdr:from>
    <xdr:to>
      <xdr:col>67</xdr:col>
      <xdr:colOff>101600</xdr:colOff>
      <xdr:row>97</xdr:row>
      <xdr:rowOff>57781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58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74308</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36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44069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44259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73061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39878</xdr:rowOff>
    </xdr:from>
    <xdr:to>
      <xdr:col>107</xdr:col>
      <xdr:colOff>50800</xdr:colOff>
      <xdr:row>39</xdr:row>
      <xdr:rowOff>44259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26428"/>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39497</xdr:rowOff>
    </xdr:from>
    <xdr:to>
      <xdr:col>102</xdr:col>
      <xdr:colOff>114300</xdr:colOff>
      <xdr:row>39</xdr:row>
      <xdr:rowOff>39878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260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164909</xdr:rowOff>
    </xdr:from>
    <xdr:to>
      <xdr:col>107</xdr:col>
      <xdr:colOff>101600</xdr:colOff>
      <xdr:row>39</xdr:row>
      <xdr:rowOff>95059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86186</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160528</xdr:rowOff>
    </xdr:from>
    <xdr:to>
      <xdr:col>102</xdr:col>
      <xdr:colOff>165100</xdr:colOff>
      <xdr:row>39</xdr:row>
      <xdr:rowOff>90678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81805</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88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160147</xdr:rowOff>
    </xdr:from>
    <xdr:to>
      <xdr:col>98</xdr:col>
      <xdr:colOff>38100</xdr:colOff>
      <xdr:row>39</xdr:row>
      <xdr:rowOff>90297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81424</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41764</xdr:rowOff>
    </xdr:from>
    <xdr:to>
      <xdr:col>116</xdr:col>
      <xdr:colOff>63500</xdr:colOff>
      <xdr:row>59</xdr:row>
      <xdr:rowOff>42164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7314"/>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11322</xdr:rowOff>
    </xdr:from>
    <xdr:to>
      <xdr:col>111</xdr:col>
      <xdr:colOff>177800</xdr:colOff>
      <xdr:row>59</xdr:row>
      <xdr:rowOff>41764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26872"/>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8789</xdr:rowOff>
    </xdr:from>
    <xdr:to>
      <xdr:col>107</xdr:col>
      <xdr:colOff>50800</xdr:colOff>
      <xdr:row>59</xdr:row>
      <xdr:rowOff>11322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24339"/>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8789</xdr:rowOff>
    </xdr:from>
    <xdr:to>
      <xdr:col>102</xdr:col>
      <xdr:colOff>114300</xdr:colOff>
      <xdr:row>59</xdr:row>
      <xdr:rowOff>14027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24339"/>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162814</xdr:rowOff>
    </xdr:from>
    <xdr:to>
      <xdr:col>116</xdr:col>
      <xdr:colOff>114300</xdr:colOff>
      <xdr:row>59</xdr:row>
      <xdr:rowOff>92964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77741</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1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162414</xdr:rowOff>
    </xdr:from>
    <xdr:to>
      <xdr:col>112</xdr:col>
      <xdr:colOff>38100</xdr:colOff>
      <xdr:row>59</xdr:row>
      <xdr:rowOff>92564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83691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131972</xdr:rowOff>
    </xdr:from>
    <xdr:to>
      <xdr:col>107</xdr:col>
      <xdr:colOff>101600</xdr:colOff>
      <xdr:row>59</xdr:row>
      <xdr:rowOff>62122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53249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129439</xdr:rowOff>
    </xdr:from>
    <xdr:to>
      <xdr:col>102</xdr:col>
      <xdr:colOff>165100</xdr:colOff>
      <xdr:row>59</xdr:row>
      <xdr:rowOff>59589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50716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134677</xdr:rowOff>
    </xdr:from>
    <xdr:to>
      <xdr:col>98</xdr:col>
      <xdr:colOff>38100</xdr:colOff>
      <xdr:row>59</xdr:row>
      <xdr:rowOff>64827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55954</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11226</xdr:rowOff>
    </xdr:from>
    <xdr:to>
      <xdr:col>116</xdr:col>
      <xdr:colOff>63500</xdr:colOff>
      <xdr:row>74</xdr:row>
      <xdr:rowOff>67234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698526"/>
          <a:ext cx="8382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67234</xdr:rowOff>
    </xdr:from>
    <xdr:to>
      <xdr:col>111</xdr:col>
      <xdr:colOff>177800</xdr:colOff>
      <xdr:row>74</xdr:row>
      <xdr:rowOff>71348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5453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71348</xdr:rowOff>
    </xdr:from>
    <xdr:to>
      <xdr:col>107</xdr:col>
      <xdr:colOff>50800</xdr:colOff>
      <xdr:row>74</xdr:row>
      <xdr:rowOff>142481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758648"/>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142481</xdr:rowOff>
    </xdr:from>
    <xdr:to>
      <xdr:col>102</xdr:col>
      <xdr:colOff>114300</xdr:colOff>
      <xdr:row>74</xdr:row>
      <xdr:rowOff>158331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82978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131876</xdr:rowOff>
    </xdr:from>
    <xdr:to>
      <xdr:col>116</xdr:col>
      <xdr:colOff>114300</xdr:colOff>
      <xdr:row>74</xdr:row>
      <xdr:rowOff>62026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154753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4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16434</xdr:rowOff>
    </xdr:from>
    <xdr:to>
      <xdr:col>112</xdr:col>
      <xdr:colOff>38100</xdr:colOff>
      <xdr:row>74</xdr:row>
      <xdr:rowOff>118034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134561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7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20548</xdr:rowOff>
    </xdr:from>
    <xdr:to>
      <xdr:col>107</xdr:col>
      <xdr:colOff>101600</xdr:colOff>
      <xdr:row>74</xdr:row>
      <xdr:rowOff>122148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138675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4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91681</xdr:rowOff>
    </xdr:from>
    <xdr:to>
      <xdr:col>102</xdr:col>
      <xdr:colOff>165100</xdr:colOff>
      <xdr:row>75</xdr:row>
      <xdr:rowOff>21831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38358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107531</xdr:rowOff>
    </xdr:from>
    <xdr:to>
      <xdr:col>98</xdr:col>
      <xdr:colOff>38100</xdr:colOff>
      <xdr:row>75</xdr:row>
      <xdr:rowOff>37681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54208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489</a:t>
          </a:r>
          <a:r>
            <a:rPr kumimoji="1" lang="ja-JP" altLang="en-US" sz="1300">
              <a:latin typeface="ＭＳ Ｐゴシック" panose="020B0600070205080204" pitchFamily="50" charset="-128"/>
              <a:ea typeface="ＭＳ Ｐゴシック" panose="020B0600070205080204" pitchFamily="50" charset="-128"/>
            </a:rPr>
            <a:t>千円で、義務的経費である人件費、扶助費、公債費が高い割合をしてめており、類似団体と比較して特に扶助費と公債費が高い数値であることから、本市は他市と比較して、硬直化した財政構造となっていることが分か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193,592</a:t>
          </a:r>
          <a:r>
            <a:rPr kumimoji="1" lang="ja-JP" altLang="en-US" sz="1300">
              <a:latin typeface="ＭＳ Ｐゴシック" panose="020B0600070205080204" pitchFamily="50" charset="-128"/>
              <a:ea typeface="ＭＳ Ｐゴシック" panose="020B0600070205080204" pitchFamily="50" charset="-128"/>
            </a:rPr>
            <a:t>円であり、施設型給付費や障害者（児）自立支援事業費などの増により、前年度から増加した。また、類似団体と比較して、生活保護受給者の割合（保護率）が高いことから、依然として高い推移となっており、本市の財政状況の硬直化の大きな要因である。生活保護医療扶助費等、引き続き適正な執行に向けた見直し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50,957</a:t>
          </a:r>
          <a:r>
            <a:rPr kumimoji="1" lang="ja-JP" altLang="en-US" sz="1300">
              <a:latin typeface="ＭＳ Ｐゴシック" panose="020B0600070205080204" pitchFamily="50" charset="-128"/>
              <a:ea typeface="ＭＳ Ｐゴシック" panose="020B0600070205080204" pitchFamily="50" charset="-128"/>
            </a:rPr>
            <a:t>円であり、市債の計画的な発行に伴う将来負担の減により、市債の残高及び元利償還金が減少したことから、減少傾向にあるが、類似団体と比較すると依然として高い推移となっている。今後は、令和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年間の財政運営の方向性を示す「財政運営方針」で掲げた令和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458,046
444,946
50.70
227,263,405
224,202,280
2,308,829
107,016,234
177,249,397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164084</xdr:rowOff>
    </xdr:from>
    <xdr:to>
      <xdr:col>24</xdr:col>
      <xdr:colOff>63500</xdr:colOff>
      <xdr:row>35</xdr:row>
      <xdr:rowOff>166370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6483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164084</xdr:rowOff>
    </xdr:from>
    <xdr:to>
      <xdr:col>19</xdr:col>
      <xdr:colOff>177800</xdr:colOff>
      <xdr:row>36</xdr:row>
      <xdr:rowOff>27686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483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27686</xdr:rowOff>
    </xdr:from>
    <xdr:to>
      <xdr:col>15</xdr:col>
      <xdr:colOff>50800</xdr:colOff>
      <xdr:row>36</xdr:row>
      <xdr:rowOff>49784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988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155702</xdr:rowOff>
    </xdr:from>
    <xdr:to>
      <xdr:col>10</xdr:col>
      <xdr:colOff>114300</xdr:colOff>
      <xdr:row>36</xdr:row>
      <xdr:rowOff>49784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6452"/>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115570</xdr:rowOff>
    </xdr:from>
    <xdr:to>
      <xdr:col>24</xdr:col>
      <xdr:colOff>114300</xdr:colOff>
      <xdr:row>36</xdr:row>
      <xdr:rowOff>45720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113284</xdr:rowOff>
    </xdr:from>
    <xdr:to>
      <xdr:col>20</xdr:col>
      <xdr:colOff>38100</xdr:colOff>
      <xdr:row>36</xdr:row>
      <xdr:rowOff>43434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34561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148336</xdr:rowOff>
    </xdr:from>
    <xdr:to>
      <xdr:col>15</xdr:col>
      <xdr:colOff>101600</xdr:colOff>
      <xdr:row>36</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170434</xdr:rowOff>
    </xdr:from>
    <xdr:to>
      <xdr:col>10</xdr:col>
      <xdr:colOff>165100</xdr:colOff>
      <xdr:row>36</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104902</xdr:rowOff>
    </xdr:from>
    <xdr:to>
      <xdr:col>6</xdr:col>
      <xdr:colOff>38100</xdr:colOff>
      <xdr:row>36</xdr:row>
      <xdr:rowOff>35052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26179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106947</xdr:rowOff>
    </xdr:from>
    <xdr:to>
      <xdr:col>24</xdr:col>
      <xdr:colOff>63500</xdr:colOff>
      <xdr:row>57</xdr:row>
      <xdr:rowOff>151333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9597"/>
          <a:ext cx="8382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106947</xdr:rowOff>
    </xdr:from>
    <xdr:to>
      <xdr:col>19</xdr:col>
      <xdr:colOff>177800</xdr:colOff>
      <xdr:row>58</xdr:row>
      <xdr:rowOff>113081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9597"/>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123152</xdr:rowOff>
    </xdr:from>
    <xdr:to>
      <xdr:col>15</xdr:col>
      <xdr:colOff>50800</xdr:colOff>
      <xdr:row>58</xdr:row>
      <xdr:rowOff>113081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95652"/>
          <a:ext cx="889000" cy="13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123152</xdr:rowOff>
    </xdr:from>
    <xdr:to>
      <xdr:col>10</xdr:col>
      <xdr:colOff>114300</xdr:colOff>
      <xdr:row>58</xdr:row>
      <xdr:rowOff>75959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95652"/>
          <a:ext cx="889000" cy="132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100533</xdr:rowOff>
    </xdr:from>
    <xdr:to>
      <xdr:col>24</xdr:col>
      <xdr:colOff>114300</xdr:colOff>
      <xdr:row>58</xdr:row>
      <xdr:rowOff>30683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123410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56147</xdr:rowOff>
    </xdr:from>
    <xdr:to>
      <xdr:col>20</xdr:col>
      <xdr:colOff>38100</xdr:colOff>
      <xdr:row>57</xdr:row>
      <xdr:rowOff>157747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2824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62281</xdr:rowOff>
    </xdr:from>
    <xdr:to>
      <xdr:col>15</xdr:col>
      <xdr:colOff>101600</xdr:colOff>
      <xdr:row>58</xdr:row>
      <xdr:rowOff>163881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155008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9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72352</xdr:rowOff>
    </xdr:from>
    <xdr:to>
      <xdr:col>10</xdr:col>
      <xdr:colOff>165100</xdr:colOff>
      <xdr:row>51</xdr:row>
      <xdr:rowOff>2502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19029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2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25159</xdr:rowOff>
    </xdr:from>
    <xdr:to>
      <xdr:col>6</xdr:col>
      <xdr:colOff>38100</xdr:colOff>
      <xdr:row>58</xdr:row>
      <xdr:rowOff>126759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143286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4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143806</xdr:rowOff>
    </xdr:from>
    <xdr:to>
      <xdr:col>24</xdr:col>
      <xdr:colOff>63500</xdr:colOff>
      <xdr:row>73</xdr:row>
      <xdr:rowOff>92818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488206"/>
          <a:ext cx="838200" cy="1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28143</xdr:rowOff>
    </xdr:from>
    <xdr:to>
      <xdr:col>19</xdr:col>
      <xdr:colOff>177800</xdr:colOff>
      <xdr:row>73</xdr:row>
      <xdr:rowOff>92818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543993"/>
          <a:ext cx="889000" cy="6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28143</xdr:rowOff>
    </xdr:from>
    <xdr:to>
      <xdr:col>15</xdr:col>
      <xdr:colOff>50800</xdr:colOff>
      <xdr:row>74</xdr:row>
      <xdr:rowOff>151249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543993"/>
          <a:ext cx="889000" cy="29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151249</xdr:rowOff>
    </xdr:from>
    <xdr:to>
      <xdr:col>10</xdr:col>
      <xdr:colOff>114300</xdr:colOff>
      <xdr:row>75</xdr:row>
      <xdr:rowOff>14756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38549"/>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93006</xdr:rowOff>
    </xdr:from>
    <xdr:to>
      <xdr:col>24</xdr:col>
      <xdr:colOff>114300</xdr:colOff>
      <xdr:row>73</xdr:row>
      <xdr:rowOff>23156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115883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28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42018</xdr:rowOff>
    </xdr:from>
    <xdr:to>
      <xdr:col>20</xdr:col>
      <xdr:colOff>38100</xdr:colOff>
      <xdr:row>73</xdr:row>
      <xdr:rowOff>143618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160145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3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148793</xdr:rowOff>
    </xdr:from>
    <xdr:to>
      <xdr:col>15</xdr:col>
      <xdr:colOff>101600</xdr:colOff>
      <xdr:row>73</xdr:row>
      <xdr:rowOff>78943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4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95470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2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100449</xdr:rowOff>
    </xdr:from>
    <xdr:to>
      <xdr:col>10</xdr:col>
      <xdr:colOff>165100</xdr:colOff>
      <xdr:row>75</xdr:row>
      <xdr:rowOff>30599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47126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6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135406</xdr:rowOff>
    </xdr:from>
    <xdr:to>
      <xdr:col>6</xdr:col>
      <xdr:colOff>38100</xdr:colOff>
      <xdr:row>75</xdr:row>
      <xdr:rowOff>65556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82083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9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97256</xdr:rowOff>
    </xdr:from>
    <xdr:to>
      <xdr:col>24</xdr:col>
      <xdr:colOff>63500</xdr:colOff>
      <xdr:row>97</xdr:row>
      <xdr:rowOff>91618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56456"/>
          <a:ext cx="838200" cy="16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97256</xdr:rowOff>
    </xdr:from>
    <xdr:to>
      <xdr:col>19</xdr:col>
      <xdr:colOff>177800</xdr:colOff>
      <xdr:row>96</xdr:row>
      <xdr:rowOff>158121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56456"/>
          <a:ext cx="889000" cy="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158121</xdr:rowOff>
    </xdr:from>
    <xdr:to>
      <xdr:col>15</xdr:col>
      <xdr:colOff>50800</xdr:colOff>
      <xdr:row>98</xdr:row>
      <xdr:rowOff>11761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17321"/>
          <a:ext cx="889000" cy="19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11761</xdr:rowOff>
    </xdr:from>
    <xdr:to>
      <xdr:col>10</xdr:col>
      <xdr:colOff>114300</xdr:colOff>
      <xdr:row>98</xdr:row>
      <xdr:rowOff>55308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13861"/>
          <a:ext cx="889000" cy="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40818</xdr:rowOff>
    </xdr:from>
    <xdr:to>
      <xdr:col>24</xdr:col>
      <xdr:colOff>114300</xdr:colOff>
      <xdr:row>97</xdr:row>
      <xdr:rowOff>142418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19245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46456</xdr:rowOff>
    </xdr:from>
    <xdr:to>
      <xdr:col>20</xdr:col>
      <xdr:colOff>38100</xdr:colOff>
      <xdr:row>96</xdr:row>
      <xdr:rowOff>148056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139183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107321</xdr:rowOff>
    </xdr:from>
    <xdr:to>
      <xdr:col>15</xdr:col>
      <xdr:colOff>101600</xdr:colOff>
      <xdr:row>97</xdr:row>
      <xdr:rowOff>37471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6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28598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5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132411</xdr:rowOff>
    </xdr:from>
    <xdr:to>
      <xdr:col>10</xdr:col>
      <xdr:colOff>165100</xdr:colOff>
      <xdr:row>98</xdr:row>
      <xdr:rowOff>62561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53688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4508</xdr:rowOff>
    </xdr:from>
    <xdr:to>
      <xdr:col>6</xdr:col>
      <xdr:colOff>38100</xdr:colOff>
      <xdr:row>98</xdr:row>
      <xdr:rowOff>106108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0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97235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9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78359</xdr:rowOff>
    </xdr:from>
    <xdr:to>
      <xdr:col>55</xdr:col>
      <xdr:colOff>0</xdr:colOff>
      <xdr:row>38</xdr:row>
      <xdr:rowOff>90170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93459"/>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97409</xdr:rowOff>
    </xdr:from>
    <xdr:to>
      <xdr:col>50</xdr:col>
      <xdr:colOff>114300</xdr:colOff>
      <xdr:row>38</xdr:row>
      <xdr:rowOff>78359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4105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97409</xdr:rowOff>
    </xdr:from>
    <xdr:to>
      <xdr:col>45</xdr:col>
      <xdr:colOff>177800</xdr:colOff>
      <xdr:row>38</xdr:row>
      <xdr:rowOff>78359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4105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78359</xdr:rowOff>
    </xdr:from>
    <xdr:to>
      <xdr:col>41</xdr:col>
      <xdr:colOff>50800</xdr:colOff>
      <xdr:row>38</xdr:row>
      <xdr:rowOff>87122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9345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39370</xdr:rowOff>
    </xdr:from>
    <xdr:to>
      <xdr:col>55</xdr:col>
      <xdr:colOff>50800</xdr:colOff>
      <xdr:row>38</xdr:row>
      <xdr:rowOff>140970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125747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69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27559</xdr:rowOff>
    </xdr:from>
    <xdr:to>
      <xdr:col>50</xdr:col>
      <xdr:colOff>165100</xdr:colOff>
      <xdr:row>38</xdr:row>
      <xdr:rowOff>129159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120286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3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46609</xdr:rowOff>
    </xdr:from>
    <xdr:to>
      <xdr:col>46</xdr:col>
      <xdr:colOff>38100</xdr:colOff>
      <xdr:row>37</xdr:row>
      <xdr:rowOff>148209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164736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65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27559</xdr:rowOff>
    </xdr:from>
    <xdr:to>
      <xdr:col>41</xdr:col>
      <xdr:colOff>101600</xdr:colOff>
      <xdr:row>38</xdr:row>
      <xdr:rowOff>129159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120286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3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36322</xdr:rowOff>
    </xdr:from>
    <xdr:to>
      <xdr:col>36</xdr:col>
      <xdr:colOff>165100</xdr:colOff>
      <xdr:row>38</xdr:row>
      <xdr:rowOff>137922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129049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12370</xdr:rowOff>
    </xdr:from>
    <xdr:to>
      <xdr:col>55</xdr:col>
      <xdr:colOff>0</xdr:colOff>
      <xdr:row>59</xdr:row>
      <xdr:rowOff>18923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27920"/>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12370</xdr:rowOff>
    </xdr:from>
    <xdr:to>
      <xdr:col>50</xdr:col>
      <xdr:colOff>114300</xdr:colOff>
      <xdr:row>59</xdr:row>
      <xdr:rowOff>21209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2792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15570</xdr:rowOff>
    </xdr:from>
    <xdr:to>
      <xdr:col>45</xdr:col>
      <xdr:colOff>177800</xdr:colOff>
      <xdr:row>59</xdr:row>
      <xdr:rowOff>21209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31120"/>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15570</xdr:rowOff>
    </xdr:from>
    <xdr:to>
      <xdr:col>41</xdr:col>
      <xdr:colOff>50800</xdr:colOff>
      <xdr:row>59</xdr:row>
      <xdr:rowOff>15646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3112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139573</xdr:rowOff>
    </xdr:from>
    <xdr:to>
      <xdr:col>55</xdr:col>
      <xdr:colOff>50800</xdr:colOff>
      <xdr:row>59</xdr:row>
      <xdr:rowOff>69723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54500</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133020</xdr:rowOff>
    </xdr:from>
    <xdr:to>
      <xdr:col>50</xdr:col>
      <xdr:colOff>165100</xdr:colOff>
      <xdr:row>59</xdr:row>
      <xdr:rowOff>63170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54297</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6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141859</xdr:rowOff>
    </xdr:from>
    <xdr:to>
      <xdr:col>46</xdr:col>
      <xdr:colOff>38100</xdr:colOff>
      <xdr:row>59</xdr:row>
      <xdr:rowOff>72009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63136</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78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136220</xdr:rowOff>
    </xdr:from>
    <xdr:to>
      <xdr:col>41</xdr:col>
      <xdr:colOff>101600</xdr:colOff>
      <xdr:row>59</xdr:row>
      <xdr:rowOff>66370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57497</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73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136296</xdr:rowOff>
    </xdr:from>
    <xdr:to>
      <xdr:col>36</xdr:col>
      <xdr:colOff>165100</xdr:colOff>
      <xdr:row>59</xdr:row>
      <xdr:rowOff>66446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57573</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7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143277</xdr:rowOff>
    </xdr:from>
    <xdr:to>
      <xdr:col>55</xdr:col>
      <xdr:colOff>0</xdr:colOff>
      <xdr:row>79</xdr:row>
      <xdr:rowOff>45369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16377"/>
          <a:ext cx="838200" cy="7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161449</xdr:rowOff>
    </xdr:from>
    <xdr:to>
      <xdr:col>50</xdr:col>
      <xdr:colOff>114300</xdr:colOff>
      <xdr:row>79</xdr:row>
      <xdr:rowOff>45369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34549"/>
          <a:ext cx="889000" cy="5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157042</xdr:rowOff>
    </xdr:from>
    <xdr:to>
      <xdr:col>45</xdr:col>
      <xdr:colOff>177800</xdr:colOff>
      <xdr:row>78</xdr:row>
      <xdr:rowOff>161449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30142"/>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157042</xdr:rowOff>
    </xdr:from>
    <xdr:to>
      <xdr:col>41</xdr:col>
      <xdr:colOff>50800</xdr:colOff>
      <xdr:row>79</xdr:row>
      <xdr:rowOff>34348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0142"/>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92477</xdr:rowOff>
    </xdr:from>
    <xdr:to>
      <xdr:col>55</xdr:col>
      <xdr:colOff>50800</xdr:colOff>
      <xdr:row>79</xdr:row>
      <xdr:rowOff>22627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7404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8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166019</xdr:rowOff>
    </xdr:from>
    <xdr:to>
      <xdr:col>50</xdr:col>
      <xdr:colOff>165100</xdr:colOff>
      <xdr:row>79</xdr:row>
      <xdr:rowOff>96169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87296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3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110649</xdr:rowOff>
    </xdr:from>
    <xdr:to>
      <xdr:col>46</xdr:col>
      <xdr:colOff>38100</xdr:colOff>
      <xdr:row>79</xdr:row>
      <xdr:rowOff>40799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31926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106242</xdr:rowOff>
    </xdr:from>
    <xdr:to>
      <xdr:col>41</xdr:col>
      <xdr:colOff>101600</xdr:colOff>
      <xdr:row>79</xdr:row>
      <xdr:rowOff>36392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27519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7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154998</xdr:rowOff>
    </xdr:from>
    <xdr:to>
      <xdr:col>36</xdr:col>
      <xdr:colOff>165100</xdr:colOff>
      <xdr:row>79</xdr:row>
      <xdr:rowOff>85148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76275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20713</xdr:rowOff>
    </xdr:from>
    <xdr:to>
      <xdr:col>55</xdr:col>
      <xdr:colOff>0</xdr:colOff>
      <xdr:row>97</xdr:row>
      <xdr:rowOff>31184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51363"/>
          <a:ext cx="8382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19182</xdr:rowOff>
    </xdr:from>
    <xdr:to>
      <xdr:col>50</xdr:col>
      <xdr:colOff>114300</xdr:colOff>
      <xdr:row>97</xdr:row>
      <xdr:rowOff>20713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49832"/>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2426</xdr:rowOff>
    </xdr:from>
    <xdr:to>
      <xdr:col>45</xdr:col>
      <xdr:colOff>177800</xdr:colOff>
      <xdr:row>97</xdr:row>
      <xdr:rowOff>19182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61626"/>
          <a:ext cx="889000" cy="18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2426</xdr:rowOff>
    </xdr:from>
    <xdr:to>
      <xdr:col>41</xdr:col>
      <xdr:colOff>50800</xdr:colOff>
      <xdr:row>96</xdr:row>
      <xdr:rowOff>114760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61626"/>
          <a:ext cx="889000" cy="11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151834</xdr:rowOff>
    </xdr:from>
    <xdr:to>
      <xdr:col>55</xdr:col>
      <xdr:colOff>50800</xdr:colOff>
      <xdr:row>97</xdr:row>
      <xdr:rowOff>81984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130261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141363</xdr:rowOff>
    </xdr:from>
    <xdr:to>
      <xdr:col>50</xdr:col>
      <xdr:colOff>165100</xdr:colOff>
      <xdr:row>97</xdr:row>
      <xdr:rowOff>71513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139832</xdr:rowOff>
    </xdr:from>
    <xdr:to>
      <xdr:col>46</xdr:col>
      <xdr:colOff>38100</xdr:colOff>
      <xdr:row>97</xdr:row>
      <xdr:rowOff>69982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123076</xdr:rowOff>
    </xdr:from>
    <xdr:to>
      <xdr:col>41</xdr:col>
      <xdr:colOff>101600</xdr:colOff>
      <xdr:row>96</xdr:row>
      <xdr:rowOff>53226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44353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0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63960</xdr:rowOff>
    </xdr:from>
    <xdr:to>
      <xdr:col>36</xdr:col>
      <xdr:colOff>165100</xdr:colOff>
      <xdr:row>96</xdr:row>
      <xdr:rowOff>165560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156687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37157</xdr:rowOff>
    </xdr:from>
    <xdr:to>
      <xdr:col>85</xdr:col>
      <xdr:colOff>127000</xdr:colOff>
      <xdr:row>38</xdr:row>
      <xdr:rowOff>76236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52257"/>
          <a:ext cx="838200" cy="3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71991</xdr:rowOff>
    </xdr:from>
    <xdr:to>
      <xdr:col>81</xdr:col>
      <xdr:colOff>50800</xdr:colOff>
      <xdr:row>38</xdr:row>
      <xdr:rowOff>76236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87091"/>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143945</xdr:rowOff>
    </xdr:from>
    <xdr:to>
      <xdr:col>76</xdr:col>
      <xdr:colOff>114300</xdr:colOff>
      <xdr:row>38</xdr:row>
      <xdr:rowOff>71991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16145"/>
          <a:ext cx="889000" cy="2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143945</xdr:rowOff>
    </xdr:from>
    <xdr:to>
      <xdr:col>71</xdr:col>
      <xdr:colOff>177800</xdr:colOff>
      <xdr:row>38</xdr:row>
      <xdr:rowOff>140353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16145"/>
          <a:ext cx="8890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157807</xdr:rowOff>
    </xdr:from>
    <xdr:to>
      <xdr:col>85</xdr:col>
      <xdr:colOff>177800</xdr:colOff>
      <xdr:row>38</xdr:row>
      <xdr:rowOff>87957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136234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7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25436</xdr:rowOff>
    </xdr:from>
    <xdr:to>
      <xdr:col>81</xdr:col>
      <xdr:colOff>101600</xdr:colOff>
      <xdr:row>38</xdr:row>
      <xdr:rowOff>127036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118163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3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21191</xdr:rowOff>
    </xdr:from>
    <xdr:to>
      <xdr:col>76</xdr:col>
      <xdr:colOff>165100</xdr:colOff>
      <xdr:row>38</xdr:row>
      <xdr:rowOff>122791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113918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2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93145</xdr:rowOff>
    </xdr:from>
    <xdr:to>
      <xdr:col>72</xdr:col>
      <xdr:colOff>38100</xdr:colOff>
      <xdr:row>37</xdr:row>
      <xdr:rowOff>23295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39822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89553</xdr:rowOff>
    </xdr:from>
    <xdr:to>
      <xdr:col>67</xdr:col>
      <xdr:colOff>101600</xdr:colOff>
      <xdr:row>39</xdr:row>
      <xdr:rowOff>19703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10830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145804</xdr:rowOff>
    </xdr:from>
    <xdr:to>
      <xdr:col>85</xdr:col>
      <xdr:colOff>127000</xdr:colOff>
      <xdr:row>56</xdr:row>
      <xdr:rowOff>53198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575554"/>
          <a:ext cx="838200" cy="7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97546</xdr:rowOff>
    </xdr:from>
    <xdr:to>
      <xdr:col>81</xdr:col>
      <xdr:colOff>50800</xdr:colOff>
      <xdr:row>55</xdr:row>
      <xdr:rowOff>145804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27296"/>
          <a:ext cx="889000" cy="4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97546</xdr:rowOff>
    </xdr:from>
    <xdr:to>
      <xdr:col>76</xdr:col>
      <xdr:colOff>114300</xdr:colOff>
      <xdr:row>56</xdr:row>
      <xdr:rowOff>70434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27296"/>
          <a:ext cx="889000" cy="14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70434</xdr:rowOff>
    </xdr:from>
    <xdr:to>
      <xdr:col>71</xdr:col>
      <xdr:colOff>177800</xdr:colOff>
      <xdr:row>57</xdr:row>
      <xdr:rowOff>40877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71634"/>
          <a:ext cx="889000" cy="1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2398</xdr:rowOff>
    </xdr:from>
    <xdr:to>
      <xdr:col>85</xdr:col>
      <xdr:colOff>177800</xdr:colOff>
      <xdr:row>56</xdr:row>
      <xdr:rowOff>103998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0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152275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8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95004</xdr:rowOff>
    </xdr:from>
    <xdr:to>
      <xdr:col>81</xdr:col>
      <xdr:colOff>101600</xdr:colOff>
      <xdr:row>56</xdr:row>
      <xdr:rowOff>25154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16281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46746</xdr:rowOff>
    </xdr:from>
    <xdr:to>
      <xdr:col>76</xdr:col>
      <xdr:colOff>165100</xdr:colOff>
      <xdr:row>55</xdr:row>
      <xdr:rowOff>148346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7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139473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6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19634</xdr:rowOff>
    </xdr:from>
    <xdr:to>
      <xdr:col>72</xdr:col>
      <xdr:colOff>38100</xdr:colOff>
      <xdr:row>56</xdr:row>
      <xdr:rowOff>121234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2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112361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1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161527</xdr:rowOff>
    </xdr:from>
    <xdr:to>
      <xdr:col>67</xdr:col>
      <xdr:colOff>101600</xdr:colOff>
      <xdr:row>57</xdr:row>
      <xdr:rowOff>91677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82804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43231</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7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9017</xdr:rowOff>
    </xdr:from>
    <xdr:to>
      <xdr:col>71</xdr:col>
      <xdr:colOff>177800</xdr:colOff>
      <xdr:row>79</xdr:row>
      <xdr:rowOff>43231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53567"/>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163881</xdr:rowOff>
    </xdr:from>
    <xdr:to>
      <xdr:col>72</xdr:col>
      <xdr:colOff>38100</xdr:colOff>
      <xdr:row>79</xdr:row>
      <xdr:rowOff>94031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85158</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29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129667</xdr:rowOff>
    </xdr:from>
    <xdr:to>
      <xdr:col>67</xdr:col>
      <xdr:colOff>101600</xdr:colOff>
      <xdr:row>79</xdr:row>
      <xdr:rowOff>59817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50944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95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137528</xdr:rowOff>
    </xdr:from>
    <xdr:to>
      <xdr:col>85</xdr:col>
      <xdr:colOff>127000</xdr:colOff>
      <xdr:row>92</xdr:row>
      <xdr:rowOff>169475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5910928"/>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55318</xdr:rowOff>
    </xdr:from>
    <xdr:to>
      <xdr:col>81</xdr:col>
      <xdr:colOff>50800</xdr:colOff>
      <xdr:row>92</xdr:row>
      <xdr:rowOff>137528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5657268"/>
          <a:ext cx="889000" cy="25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55318</xdr:rowOff>
    </xdr:from>
    <xdr:to>
      <xdr:col>76</xdr:col>
      <xdr:colOff>114300</xdr:colOff>
      <xdr:row>92</xdr:row>
      <xdr:rowOff>23600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5657268"/>
          <a:ext cx="889000" cy="1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58376</xdr:rowOff>
    </xdr:from>
    <xdr:to>
      <xdr:col>71</xdr:col>
      <xdr:colOff>177800</xdr:colOff>
      <xdr:row>92</xdr:row>
      <xdr:rowOff>23600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660326"/>
          <a:ext cx="889000" cy="1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118675</xdr:rowOff>
    </xdr:from>
    <xdr:to>
      <xdr:col>85</xdr:col>
      <xdr:colOff>177800</xdr:colOff>
      <xdr:row>93</xdr:row>
      <xdr:rowOff>48825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8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141552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7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86728</xdr:rowOff>
    </xdr:from>
    <xdr:to>
      <xdr:col>81</xdr:col>
      <xdr:colOff>101600</xdr:colOff>
      <xdr:row>93</xdr:row>
      <xdr:rowOff>16878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8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33405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6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4518</xdr:rowOff>
    </xdr:from>
    <xdr:to>
      <xdr:col>76</xdr:col>
      <xdr:colOff>165100</xdr:colOff>
      <xdr:row>91</xdr:row>
      <xdr:rowOff>106118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6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122645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38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144250</xdr:rowOff>
    </xdr:from>
    <xdr:to>
      <xdr:col>72</xdr:col>
      <xdr:colOff>38100</xdr:colOff>
      <xdr:row>92</xdr:row>
      <xdr:rowOff>74400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7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90927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52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7576</xdr:rowOff>
    </xdr:from>
    <xdr:to>
      <xdr:col>67</xdr:col>
      <xdr:colOff>101600</xdr:colOff>
      <xdr:row>91</xdr:row>
      <xdr:rowOff>109176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6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125703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3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262,051</a:t>
          </a:r>
          <a:r>
            <a:rPr kumimoji="1" lang="ja-JP" altLang="en-US" sz="1300">
              <a:latin typeface="ＭＳ Ｐゴシック" panose="020B0600070205080204" pitchFamily="50" charset="-128"/>
              <a:ea typeface="ＭＳ Ｐゴシック" panose="020B0600070205080204" pitchFamily="50" charset="-128"/>
            </a:rPr>
            <a:t>円となっている。物価高騰に直面する世帯への支援策として実施した電力・ガス・食料品等価格高騰重点支援給付関係事業費の増などにより、前年度から増加した。また、生活保護受給者の割合（保護率）が高いことにより、類似団体と比較すると依然として高い推移となっている状況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50,958</a:t>
          </a:r>
          <a:r>
            <a:rPr kumimoji="1" lang="ja-JP" altLang="en-US" sz="1300">
              <a:latin typeface="ＭＳ Ｐゴシック" panose="020B0600070205080204" pitchFamily="50" charset="-128"/>
              <a:ea typeface="ＭＳ Ｐゴシック" panose="020B0600070205080204" pitchFamily="50" charset="-128"/>
            </a:rPr>
            <a:t>円となっている。市債の計画的な発行に伴う将来負担の減により、市債の残高及び元利償還金が減少したことから、減少傾向にあるが、類似団体と比較すると依然として高い推移となっている。今後は、令和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年間の財政運営の方向性を示す「財政運営方針」で掲げた令和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年度末における将来負担の残高目標に向け、将来負担の縮減と必要な投資的事業の実施をバランスよく両立させていくことで、公債費の適正な管理を行っていく。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の標準財政規模比は、令和６年度に返還が必要となる各種還付金相当額や出資金返還金等を積み立てたことから財政調整基金残高が増えたことで増となっているが、引き続き、災害対応や税収の大幅な変動等が生じた際に、近隣の他都市と同程度の対応を図ることができるよう、類似他都市並の残高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連結実質赤字比率は、昨年度に引き続き、全体として黒字となっている。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今後、一層の高齢化や人口減少、公共施設の老朽化などの財政運営上の課題に加えて、次期焼却施設の整備に係る将来負担の増加が見込まれているため、将来負担の縮減と必要な投資的事業の実施をバランスよく両立させ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ma0036076\Desktop\0703&#12288;&#36001;&#25919;&#29366;&#27841;&#36039;&#26009;&#38598;\&#9679;&#12304;&#36001;&#25919;&#29366;&#27841;&#36039;&#26009;&#38598;&#12305;_282022_&#23612;&#23822;&#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R03</v>
          </cell>
          <cell r="C71" t="str">
            <v>R04</v>
          </cell>
          <cell r="D71" t="str">
            <v>R05</v>
          </cell>
        </row>
        <row r="72">
          <cell r="A72" t="str">
            <v>財政調整基金</v>
          </cell>
          <cell r="B72">
            <v>11514</v>
          </cell>
          <cell r="C72">
            <v>11732</v>
          </cell>
          <cell r="D72">
            <v>13144</v>
          </cell>
        </row>
        <row r="73">
          <cell r="A73" t="str">
            <v>減債基金</v>
          </cell>
          <cell r="B73">
            <v>11978</v>
          </cell>
          <cell r="C73">
            <v>13745</v>
          </cell>
          <cell r="D73">
            <v>15469</v>
          </cell>
        </row>
        <row r="74">
          <cell r="A74" t="str">
            <v>その他特定目的基金</v>
          </cell>
          <cell r="B74">
            <v>13945</v>
          </cell>
          <cell r="C74">
            <v>19109</v>
          </cell>
          <cell r="D74">
            <v>23707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227263405</v>
      </c>
      <c r="BO4" s="358"/>
      <c r="BP4" s="358"/>
      <c r="BQ4" s="358"/>
      <c r="BR4" s="358"/>
      <c r="BS4" s="358"/>
      <c r="BT4" s="358"/>
      <c r="BU4" s="359"/>
      <c r="BV4" s="357">
        <v>227354581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2.2000000000000002</v>
      </c>
      <c r="CU4" s="364"/>
      <c r="CV4" s="364"/>
      <c r="CW4" s="364"/>
      <c r="CX4" s="364"/>
      <c r="CY4" s="364"/>
      <c r="CZ4" s="364"/>
      <c r="DA4" s="365"/>
      <c r="DB4" s="363">
        <v>2.2000000000000002</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224202280</v>
      </c>
      <c r="BO5" s="395"/>
      <c r="BP5" s="395"/>
      <c r="BQ5" s="395"/>
      <c r="BR5" s="395"/>
      <c r="BS5" s="395"/>
      <c r="BT5" s="395"/>
      <c r="BU5" s="396"/>
      <c r="BV5" s="394">
        <v>224299753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97.4</v>
      </c>
      <c r="CU5" s="392"/>
      <c r="CV5" s="392"/>
      <c r="CW5" s="392"/>
      <c r="CX5" s="392"/>
      <c r="CY5" s="392"/>
      <c r="CZ5" s="392"/>
      <c r="DA5" s="393"/>
      <c r="DB5" s="391">
        <v>97</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3061125</v>
      </c>
      <c r="BO6" s="395"/>
      <c r="BP6" s="395"/>
      <c r="BQ6" s="395"/>
      <c r="BR6" s="395"/>
      <c r="BS6" s="395"/>
      <c r="BT6" s="395"/>
      <c r="BU6" s="396"/>
      <c r="BV6" s="394">
        <v>3054828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98.3</v>
      </c>
      <c r="CU6" s="432"/>
      <c r="CV6" s="432"/>
      <c r="CW6" s="432"/>
      <c r="CX6" s="432"/>
      <c r="CY6" s="432"/>
      <c r="CZ6" s="432"/>
      <c r="DA6" s="433"/>
      <c r="DB6" s="431">
        <v>98.9</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752296</v>
      </c>
      <c r="BO7" s="395"/>
      <c r="BP7" s="395"/>
      <c r="BQ7" s="395"/>
      <c r="BR7" s="395"/>
      <c r="BS7" s="395"/>
      <c r="BT7" s="395"/>
      <c r="BU7" s="396"/>
      <c r="BV7" s="394">
        <v>740300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107016234</v>
      </c>
      <c r="CU7" s="395"/>
      <c r="CV7" s="395"/>
      <c r="CW7" s="395"/>
      <c r="CX7" s="395"/>
      <c r="CY7" s="395"/>
      <c r="CZ7" s="395"/>
      <c r="DA7" s="396"/>
      <c r="DB7" s="394">
        <v>104976508</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2308829</v>
      </c>
      <c r="BO8" s="395"/>
      <c r="BP8" s="395"/>
      <c r="BQ8" s="395"/>
      <c r="BR8" s="395"/>
      <c r="BS8" s="395"/>
      <c r="BT8" s="395"/>
      <c r="BU8" s="396"/>
      <c r="BV8" s="394">
        <v>2314528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0.81</v>
      </c>
      <c r="CU8" s="435"/>
      <c r="CV8" s="435"/>
      <c r="CW8" s="435"/>
      <c r="CX8" s="435"/>
      <c r="CY8" s="435"/>
      <c r="CZ8" s="435"/>
      <c r="DA8" s="436"/>
      <c r="DB8" s="434">
        <v>0.82</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459593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-5699</v>
      </c>
      <c r="BO9" s="395"/>
      <c r="BP9" s="395"/>
      <c r="BQ9" s="395"/>
      <c r="BR9" s="395"/>
      <c r="BS9" s="395"/>
      <c r="BT9" s="395"/>
      <c r="BU9" s="396"/>
      <c r="BV9" s="394">
        <v>-544757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15.6</v>
      </c>
      <c r="CU9" s="392"/>
      <c r="CV9" s="392"/>
      <c r="CW9" s="392"/>
      <c r="CX9" s="392"/>
      <c r="CY9" s="392"/>
      <c r="CZ9" s="392"/>
      <c r="DA9" s="393"/>
      <c r="DB9" s="391">
        <v>16.3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452563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3830404</v>
      </c>
      <c r="BO10" s="395"/>
      <c r="BP10" s="395"/>
      <c r="BQ10" s="395"/>
      <c r="BR10" s="395"/>
      <c r="BS10" s="395"/>
      <c r="BT10" s="395"/>
      <c r="BU10" s="396"/>
      <c r="BV10" s="394">
        <v>3436891</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784400</v>
      </c>
      <c r="BO11" s="395"/>
      <c r="BP11" s="395"/>
      <c r="BQ11" s="395"/>
      <c r="BR11" s="395"/>
      <c r="BS11" s="395"/>
      <c r="BT11" s="395"/>
      <c r="BU11" s="396"/>
      <c r="BV11" s="394">
        <v>1517800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458046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2418817</v>
      </c>
      <c r="BO12" s="395"/>
      <c r="BP12" s="395"/>
      <c r="BQ12" s="395"/>
      <c r="BR12" s="395"/>
      <c r="BS12" s="395"/>
      <c r="BT12" s="395"/>
      <c r="BU12" s="396"/>
      <c r="BV12" s="394">
        <v>3219032</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444946</v>
      </c>
      <c r="S13" s="479"/>
      <c r="T13" s="479"/>
      <c r="U13" s="479"/>
      <c r="V13" s="480"/>
      <c r="W13" s="410" t="s">
        <v>131</v>
      </c>
      <c r="X13" s="411"/>
      <c r="Y13" s="411"/>
      <c r="Z13" s="411"/>
      <c r="AA13" s="411"/>
      <c r="AB13" s="401"/>
      <c r="AC13" s="445">
        <v>543</v>
      </c>
      <c r="AD13" s="446"/>
      <c r="AE13" s="446"/>
      <c r="AF13" s="446"/>
      <c r="AG13" s="488"/>
      <c r="AH13" s="445">
        <v>599</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2190288</v>
      </c>
      <c r="BO13" s="395"/>
      <c r="BP13" s="395"/>
      <c r="BQ13" s="395"/>
      <c r="BR13" s="395"/>
      <c r="BS13" s="395"/>
      <c r="BT13" s="395"/>
      <c r="BU13" s="396"/>
      <c r="BV13" s="394">
        <v>1190902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8.5</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458895</v>
      </c>
      <c r="S14" s="479"/>
      <c r="T14" s="479"/>
      <c r="U14" s="479"/>
      <c r="V14" s="480"/>
      <c r="W14" s="384"/>
      <c r="X14" s="385"/>
      <c r="Y14" s="385"/>
      <c r="Z14" s="385"/>
      <c r="AA14" s="385"/>
      <c r="AB14" s="374"/>
      <c r="AC14" s="481">
        <v>0.3</v>
      </c>
      <c r="AD14" s="482"/>
      <c r="AE14" s="482"/>
      <c r="AF14" s="482"/>
      <c r="AG14" s="483"/>
      <c r="AH14" s="481">
        <v>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2.8</v>
      </c>
      <c r="CU14" s="493"/>
      <c r="CV14" s="493"/>
      <c r="CW14" s="493"/>
      <c r="CX14" s="493"/>
      <c r="CY14" s="493"/>
      <c r="CZ14" s="493"/>
      <c r="DA14" s="494"/>
      <c r="DB14" s="492">
        <v>19.5</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446553</v>
      </c>
      <c r="S15" s="479"/>
      <c r="T15" s="479"/>
      <c r="U15" s="479"/>
      <c r="V15" s="480"/>
      <c r="W15" s="410" t="s">
        <v>137</v>
      </c>
      <c r="X15" s="411"/>
      <c r="Y15" s="411"/>
      <c r="Z15" s="411"/>
      <c r="AA15" s="411"/>
      <c r="AB15" s="401"/>
      <c r="AC15" s="445">
        <v>44805</v>
      </c>
      <c r="AD15" s="446"/>
      <c r="AE15" s="446"/>
      <c r="AF15" s="446"/>
      <c r="AG15" s="488"/>
      <c r="AH15" s="445">
        <v>48807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68907403</v>
      </c>
      <c r="BO15" s="358"/>
      <c r="BP15" s="358"/>
      <c r="BQ15" s="358"/>
      <c r="BR15" s="358"/>
      <c r="BS15" s="358"/>
      <c r="BT15" s="358"/>
      <c r="BU15" s="359"/>
      <c r="BV15" s="357">
        <v>66911831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25.2</v>
      </c>
      <c r="AD16" s="482"/>
      <c r="AE16" s="482"/>
      <c r="AF16" s="482"/>
      <c r="AG16" s="483"/>
      <c r="AH16" s="481">
        <v>26.9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85365022</v>
      </c>
      <c r="BO16" s="395"/>
      <c r="BP16" s="395"/>
      <c r="BQ16" s="395"/>
      <c r="BR16" s="395"/>
      <c r="BS16" s="395"/>
      <c r="BT16" s="395"/>
      <c r="BU16" s="396"/>
      <c r="BV16" s="394">
        <v>82404716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132677</v>
      </c>
      <c r="AD17" s="446"/>
      <c r="AE17" s="446"/>
      <c r="AF17" s="446"/>
      <c r="AG17" s="488"/>
      <c r="AH17" s="445">
        <v>131965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88121225</v>
      </c>
      <c r="BO17" s="395"/>
      <c r="BP17" s="395"/>
      <c r="BQ17" s="395"/>
      <c r="BR17" s="395"/>
      <c r="BS17" s="395"/>
      <c r="BT17" s="395"/>
      <c r="BU17" s="396"/>
      <c r="BV17" s="394">
        <v>85486833</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50.7</v>
      </c>
      <c r="M18" s="518"/>
      <c r="N18" s="518"/>
      <c r="O18" s="518"/>
      <c r="P18" s="518"/>
      <c r="Q18" s="518"/>
      <c r="R18" s="519"/>
      <c r="S18" s="519"/>
      <c r="T18" s="519"/>
      <c r="U18" s="519"/>
      <c r="V18" s="520"/>
      <c r="W18" s="412"/>
      <c r="X18" s="413"/>
      <c r="Y18" s="413"/>
      <c r="Z18" s="413"/>
      <c r="AA18" s="413"/>
      <c r="AB18" s="404"/>
      <c r="AC18" s="521">
        <v>74.5</v>
      </c>
      <c r="AD18" s="522"/>
      <c r="AE18" s="522"/>
      <c r="AF18" s="522"/>
      <c r="AG18" s="523"/>
      <c r="AH18" s="521">
        <v>72.8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107439177</v>
      </c>
      <c r="BO18" s="395"/>
      <c r="BP18" s="395"/>
      <c r="BQ18" s="395"/>
      <c r="BR18" s="395"/>
      <c r="BS18" s="395"/>
      <c r="BT18" s="395"/>
      <c r="BU18" s="396"/>
      <c r="BV18" s="394">
        <v>105893369</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9065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138435823</v>
      </c>
      <c r="BO19" s="395"/>
      <c r="BP19" s="395"/>
      <c r="BQ19" s="395"/>
      <c r="BR19" s="395"/>
      <c r="BS19" s="395"/>
      <c r="BT19" s="395"/>
      <c r="BU19" s="396"/>
      <c r="BV19" s="394">
        <v>135778803</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221404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177249397</v>
      </c>
      <c r="BO22" s="358"/>
      <c r="BP22" s="358"/>
      <c r="BQ22" s="358"/>
      <c r="BR22" s="358"/>
      <c r="BS22" s="358"/>
      <c r="BT22" s="358"/>
      <c r="BU22" s="359"/>
      <c r="BV22" s="357">
        <v>193505649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126658395</v>
      </c>
      <c r="BO23" s="395"/>
      <c r="BP23" s="395"/>
      <c r="BQ23" s="395"/>
      <c r="BR23" s="395"/>
      <c r="BS23" s="395"/>
      <c r="BT23" s="395"/>
      <c r="BU23" s="396"/>
      <c r="BV23" s="394">
        <v>137701606</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11770</v>
      </c>
      <c r="R24" s="446"/>
      <c r="S24" s="446"/>
      <c r="T24" s="446"/>
      <c r="U24" s="446"/>
      <c r="V24" s="488"/>
      <c r="W24" s="540"/>
      <c r="X24" s="541"/>
      <c r="Y24" s="542"/>
      <c r="Z24" s="444" t="s">
        <v>162</v>
      </c>
      <c r="AA24" s="424"/>
      <c r="AB24" s="424"/>
      <c r="AC24" s="424"/>
      <c r="AD24" s="424"/>
      <c r="AE24" s="424"/>
      <c r="AF24" s="424"/>
      <c r="AG24" s="425"/>
      <c r="AH24" s="445">
        <v>2596</v>
      </c>
      <c r="AI24" s="446"/>
      <c r="AJ24" s="446"/>
      <c r="AK24" s="446"/>
      <c r="AL24" s="488"/>
      <c r="AM24" s="445">
        <v>7922992</v>
      </c>
      <c r="AN24" s="446"/>
      <c r="AO24" s="446"/>
      <c r="AP24" s="446"/>
      <c r="AQ24" s="446"/>
      <c r="AR24" s="488"/>
      <c r="AS24" s="445">
        <v>3052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99054684</v>
      </c>
      <c r="BO24" s="395"/>
      <c r="BP24" s="395"/>
      <c r="BQ24" s="395"/>
      <c r="BR24" s="395"/>
      <c r="BS24" s="395"/>
      <c r="BT24" s="395"/>
      <c r="BU24" s="396"/>
      <c r="BV24" s="394">
        <v>108790615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9420</v>
      </c>
      <c r="R25" s="446"/>
      <c r="S25" s="446"/>
      <c r="T25" s="446"/>
      <c r="U25" s="446"/>
      <c r="V25" s="488"/>
      <c r="W25" s="540"/>
      <c r="X25" s="541"/>
      <c r="Y25" s="542"/>
      <c r="Z25" s="444" t="s">
        <v>165</v>
      </c>
      <c r="AA25" s="424"/>
      <c r="AB25" s="424"/>
      <c r="AC25" s="424"/>
      <c r="AD25" s="424"/>
      <c r="AE25" s="424"/>
      <c r="AF25" s="424"/>
      <c r="AG25" s="425"/>
      <c r="AH25" s="445">
        <v>446</v>
      </c>
      <c r="AI25" s="446"/>
      <c r="AJ25" s="446"/>
      <c r="AK25" s="446"/>
      <c r="AL25" s="488"/>
      <c r="AM25" s="445">
        <v>1403116</v>
      </c>
      <c r="AN25" s="446"/>
      <c r="AO25" s="446"/>
      <c r="AP25" s="446"/>
      <c r="AQ25" s="446"/>
      <c r="AR25" s="488"/>
      <c r="AS25" s="445">
        <v>3146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24790808</v>
      </c>
      <c r="BO25" s="358"/>
      <c r="BP25" s="358"/>
      <c r="BQ25" s="358"/>
      <c r="BR25" s="358"/>
      <c r="BS25" s="358"/>
      <c r="BT25" s="358"/>
      <c r="BU25" s="359"/>
      <c r="BV25" s="357">
        <v>18755368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8050</v>
      </c>
      <c r="R26" s="446"/>
      <c r="S26" s="446"/>
      <c r="T26" s="446"/>
      <c r="U26" s="446"/>
      <c r="V26" s="488"/>
      <c r="W26" s="540"/>
      <c r="X26" s="541"/>
      <c r="Y26" s="542"/>
      <c r="Z26" s="444" t="s">
        <v>168</v>
      </c>
      <c r="AA26" s="546"/>
      <c r="AB26" s="546"/>
      <c r="AC26" s="546"/>
      <c r="AD26" s="546"/>
      <c r="AE26" s="546"/>
      <c r="AF26" s="546"/>
      <c r="AG26" s="547"/>
      <c r="AH26" s="445">
        <v>219</v>
      </c>
      <c r="AI26" s="446"/>
      <c r="AJ26" s="446"/>
      <c r="AK26" s="446"/>
      <c r="AL26" s="488"/>
      <c r="AM26" s="445">
        <v>704742</v>
      </c>
      <c r="AN26" s="446"/>
      <c r="AO26" s="446"/>
      <c r="AP26" s="446"/>
      <c r="AQ26" s="446"/>
      <c r="AR26" s="488"/>
      <c r="AS26" s="445">
        <v>3218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4212571</v>
      </c>
      <c r="BO26" s="395"/>
      <c r="BP26" s="395"/>
      <c r="BQ26" s="395"/>
      <c r="BR26" s="395"/>
      <c r="BS26" s="395"/>
      <c r="BT26" s="395"/>
      <c r="BU26" s="396"/>
      <c r="BV26" s="394">
        <v>3469439</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7970</v>
      </c>
      <c r="R27" s="446"/>
      <c r="S27" s="446"/>
      <c r="T27" s="446"/>
      <c r="U27" s="446"/>
      <c r="V27" s="488"/>
      <c r="W27" s="540"/>
      <c r="X27" s="541"/>
      <c r="Y27" s="542"/>
      <c r="Z27" s="444" t="s">
        <v>171</v>
      </c>
      <c r="AA27" s="424"/>
      <c r="AB27" s="424"/>
      <c r="AC27" s="424"/>
      <c r="AD27" s="424"/>
      <c r="AE27" s="424"/>
      <c r="AF27" s="424"/>
      <c r="AG27" s="425"/>
      <c r="AH27" s="445">
        <v>208</v>
      </c>
      <c r="AI27" s="446"/>
      <c r="AJ27" s="446"/>
      <c r="AK27" s="446"/>
      <c r="AL27" s="488"/>
      <c r="AM27" s="445">
        <v>798025</v>
      </c>
      <c r="AN27" s="446"/>
      <c r="AO27" s="446"/>
      <c r="AP27" s="446"/>
      <c r="AQ27" s="446"/>
      <c r="AR27" s="488"/>
      <c r="AS27" s="445">
        <v>3837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7170</v>
      </c>
      <c r="R28" s="446"/>
      <c r="S28" s="446"/>
      <c r="T28" s="446"/>
      <c r="U28" s="446"/>
      <c r="V28" s="488"/>
      <c r="W28" s="540"/>
      <c r="X28" s="541"/>
      <c r="Y28" s="542"/>
      <c r="Z28" s="444" t="s">
        <v>174</v>
      </c>
      <c r="AA28" s="424"/>
      <c r="AB28" s="424"/>
      <c r="AC28" s="424"/>
      <c r="AD28" s="424"/>
      <c r="AE28" s="424"/>
      <c r="AF28" s="424"/>
      <c r="AG28" s="425"/>
      <c r="AH28" s="445">
        <v>62</v>
      </c>
      <c r="AI28" s="446"/>
      <c r="AJ28" s="446"/>
      <c r="AK28" s="446"/>
      <c r="AL28" s="488"/>
      <c r="AM28" s="445">
        <v>174778</v>
      </c>
      <c r="AN28" s="446"/>
      <c r="AO28" s="446"/>
      <c r="AP28" s="446"/>
      <c r="AQ28" s="446"/>
      <c r="AR28" s="488"/>
      <c r="AS28" s="445">
        <v>2819</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13143785</v>
      </c>
      <c r="BO28" s="358"/>
      <c r="BP28" s="358"/>
      <c r="BQ28" s="358"/>
      <c r="BR28" s="358"/>
      <c r="BS28" s="358"/>
      <c r="BT28" s="358"/>
      <c r="BU28" s="359"/>
      <c r="BV28" s="357">
        <v>11732198</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40</v>
      </c>
      <c r="M29" s="446"/>
      <c r="N29" s="446"/>
      <c r="O29" s="446"/>
      <c r="P29" s="488"/>
      <c r="Q29" s="445">
        <v>6400</v>
      </c>
      <c r="R29" s="446"/>
      <c r="S29" s="446"/>
      <c r="T29" s="446"/>
      <c r="U29" s="446"/>
      <c r="V29" s="488"/>
      <c r="W29" s="543"/>
      <c r="X29" s="544"/>
      <c r="Y29" s="545"/>
      <c r="Z29" s="444" t="s">
        <v>177</v>
      </c>
      <c r="AA29" s="424"/>
      <c r="AB29" s="424"/>
      <c r="AC29" s="424"/>
      <c r="AD29" s="424"/>
      <c r="AE29" s="424"/>
      <c r="AF29" s="424"/>
      <c r="AG29" s="425"/>
      <c r="AH29" s="445">
        <v>2866</v>
      </c>
      <c r="AI29" s="446"/>
      <c r="AJ29" s="446"/>
      <c r="AK29" s="446"/>
      <c r="AL29" s="488"/>
      <c r="AM29" s="445">
        <v>8895795</v>
      </c>
      <c r="AN29" s="446"/>
      <c r="AO29" s="446"/>
      <c r="AP29" s="446"/>
      <c r="AQ29" s="446"/>
      <c r="AR29" s="488"/>
      <c r="AS29" s="445">
        <v>3104</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15468910</v>
      </c>
      <c r="BO29" s="395"/>
      <c r="BP29" s="395"/>
      <c r="BQ29" s="395"/>
      <c r="BR29" s="395"/>
      <c r="BS29" s="395"/>
      <c r="BT29" s="395"/>
      <c r="BU29" s="396"/>
      <c r="BV29" s="394">
        <v>13745299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23706611</v>
      </c>
      <c r="BO30" s="514"/>
      <c r="BP30" s="514"/>
      <c r="BQ30" s="514"/>
      <c r="BR30" s="514"/>
      <c r="BS30" s="514"/>
      <c r="BT30" s="514"/>
      <c r="BU30" s="515"/>
      <c r="BV30" s="513">
        <v>19109405</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6</v>
      </c>
      <c r="V34" s="584"/>
      <c r="W34" s="585" t="str">
        <f>IF('各会計、関係団体の財政状況及び健全化判断比率'!B28="","",'各会計、関係団体の財政状況及び健全化判断比率'!B28)</f>
        <v>国民健康保険事業費会計</v>
      </c>
      <c r="X34" s="585"/>
      <c r="Y34" s="585"/>
      <c r="Z34" s="585"/>
      <c r="AA34" s="585"/>
      <c r="AB34" s="585"/>
      <c r="AC34" s="585"/>
      <c r="AD34" s="585"/>
      <c r="AE34" s="585"/>
      <c r="AF34" s="585"/>
      <c r="AG34" s="585"/>
      <c r="AH34" s="585"/>
      <c r="AI34" s="585"/>
      <c r="AJ34" s="585"/>
      <c r="AK34" s="585"/>
      <c r="AL34" s="175"/>
      <c r="AM34" s="584">
        <f>IF(AO34="","",MAX(C34:D43,U34:V43)+1)</f>
        <v>9</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13</v>
      </c>
      <c r="BF34" s="584"/>
      <c r="BG34" s="585" t="str">
        <f>IF('各会計、関係団体の財政状況及び健全化判断比率'!B35="","",'各会計、関係団体の財政状況及び健全化判断比率'!B35)</f>
        <v>地方卸売市場事業費会計</v>
      </c>
      <c r="BH34" s="585"/>
      <c r="BI34" s="585"/>
      <c r="BJ34" s="585"/>
      <c r="BK34" s="585"/>
      <c r="BL34" s="585"/>
      <c r="BM34" s="585"/>
      <c r="BN34" s="585"/>
      <c r="BO34" s="585"/>
      <c r="BP34" s="585"/>
      <c r="BQ34" s="585"/>
      <c r="BR34" s="585"/>
      <c r="BS34" s="585"/>
      <c r="BT34" s="585"/>
      <c r="BU34" s="585"/>
      <c r="BV34" s="175"/>
      <c r="BW34" s="584">
        <f>IF(BY34="","",MAX(C34:D43,U34:V43,AM34:AN43,BE34:BF43)+1)</f>
        <v>14</v>
      </c>
      <c r="BX34" s="584"/>
      <c r="BY34" s="585" t="str">
        <f>IF('各会計、関係団体の財政状況及び健全化判断比率'!B68="","",'各会計、関係団体の財政状況及び健全化判断比率'!B68)</f>
        <v>兵庫県後期高齢者医療広域連合（一般会計）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尼崎健康医療財団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育英事業費会計</v>
      </c>
      <c r="F35" s="585"/>
      <c r="G35" s="585"/>
      <c r="H35" s="585"/>
      <c r="I35" s="585"/>
      <c r="J35" s="585"/>
      <c r="K35" s="585"/>
      <c r="L35" s="585"/>
      <c r="M35" s="585"/>
      <c r="N35" s="585"/>
      <c r="O35" s="585"/>
      <c r="P35" s="585"/>
      <c r="Q35" s="585"/>
      <c r="R35" s="585"/>
      <c r="S35" s="585"/>
      <c r="T35" s="175"/>
      <c r="U35" s="584">
        <f>IF(W35="","",U34+1)</f>
        <v>7</v>
      </c>
      <c r="V35" s="584"/>
      <c r="W35" s="585" t="str">
        <f>IF('各会計、関係団体の財政状況及び健全化判断比率'!B29="","",'各会計、関係団体の財政状況及び健全化判断比率'!B29)</f>
        <v>介護保険事業費会計</v>
      </c>
      <c r="X35" s="585"/>
      <c r="Y35" s="585"/>
      <c r="Z35" s="585"/>
      <c r="AA35" s="585"/>
      <c r="AB35" s="585"/>
      <c r="AC35" s="585"/>
      <c r="AD35" s="585"/>
      <c r="AE35" s="585"/>
      <c r="AF35" s="585"/>
      <c r="AG35" s="585"/>
      <c r="AH35" s="585"/>
      <c r="AI35" s="585"/>
      <c r="AJ35" s="585"/>
      <c r="AK35" s="585"/>
      <c r="AL35" s="175"/>
      <c r="AM35" s="584">
        <f t="shared" ref="AM35:AM43" si="0">IF(AO35="","",AM34+1)</f>
        <v>10</v>
      </c>
      <c r="AN35" s="584"/>
      <c r="AO35" s="585" t="str">
        <f>IF('各会計、関係団体の財政状況及び健全化判断比率'!B32="","",'各会計、関係団体の財政状況及び健全化判断比率'!B32)</f>
        <v>工業用水道事業会計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15</v>
      </c>
      <c r="BX35" s="584"/>
      <c r="BY35" s="585" t="str">
        <f>IF('各会計、関係団体の財政状況及び健全化判断比率'!B69="","",'各会計、関係団体の財政状況及び健全化判断比率'!B69)</f>
        <v>兵庫県後期高齢者医療広域連合（特別会計）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尼崎環境財団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f>IF(E36="","",C35+1)</f>
        <v>3</v>
      </c>
      <c r="D36" s="584"/>
      <c r="E36" s="585" t="str">
        <f>IF('各会計、関係団体の財政状況及び健全化判断比率'!B9="","",'各会計、関係団体の財政状況及び健全化判断比率'!B9)</f>
        <v>公共用地先行取得事業費会計</v>
      </c>
      <c r="F36" s="585"/>
      <c r="G36" s="585"/>
      <c r="H36" s="585"/>
      <c r="I36" s="585"/>
      <c r="J36" s="585"/>
      <c r="K36" s="585"/>
      <c r="L36" s="585"/>
      <c r="M36" s="585"/>
      <c r="N36" s="585"/>
      <c r="O36" s="585"/>
      <c r="P36" s="585"/>
      <c r="Q36" s="585"/>
      <c r="R36" s="585"/>
      <c r="S36" s="585"/>
      <c r="T36" s="175"/>
      <c r="U36" s="584">
        <f t="shared" ref="U36:U43" si="4">IF(W36="","",U35+1)</f>
        <v>8</v>
      </c>
      <c r="V36" s="584"/>
      <c r="W36" s="585" t="str">
        <f>IF('各会計、関係団体の財政状況及び健全化判断比率'!B30="","",'各会計、関係団体の財政状況及び健全化判断比率'!B30)</f>
        <v>後期高齢者医療事業費会計</v>
      </c>
      <c r="X36" s="585"/>
      <c r="Y36" s="585"/>
      <c r="Z36" s="585"/>
      <c r="AA36" s="585"/>
      <c r="AB36" s="585"/>
      <c r="AC36" s="585"/>
      <c r="AD36" s="585"/>
      <c r="AE36" s="585"/>
      <c r="AF36" s="585"/>
      <c r="AG36" s="585"/>
      <c r="AH36" s="585"/>
      <c r="AI36" s="585"/>
      <c r="AJ36" s="585"/>
      <c r="AK36" s="585"/>
      <c r="AL36" s="175"/>
      <c r="AM36" s="584">
        <f t="shared" si="0"/>
        <v>11</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16</v>
      </c>
      <c r="BX36" s="584"/>
      <c r="BY36" s="585" t="str">
        <f>IF('各会計、関係団体の財政状況及び健全化判断比率'!B70="","",'各会計、関係団体の財政状況及び健全化判断比率'!B70)</f>
        <v>阪神水道企業団</v>
      </c>
      <c r="BZ36" s="585"/>
      <c r="CA36" s="585"/>
      <c r="CB36" s="585"/>
      <c r="CC36" s="585"/>
      <c r="CD36" s="585"/>
      <c r="CE36" s="585"/>
      <c r="CF36" s="585"/>
      <c r="CG36" s="585"/>
      <c r="CH36" s="585"/>
      <c r="CI36" s="585"/>
      <c r="CJ36" s="585"/>
      <c r="CK36" s="585"/>
      <c r="CL36" s="585"/>
      <c r="CM36" s="585"/>
      <c r="CN36" s="175"/>
      <c r="CO36" s="584">
        <f t="shared" si="3"/>
        <v>20</v>
      </c>
      <c r="CP36" s="584"/>
      <c r="CQ36" s="585" t="str">
        <f>IF('各会計、関係団体の財政状況及び健全化判断比率'!BS9="","",'各会計、関係団体の財政状況及び健全化判断比率'!BS9)</f>
        <v>尼崎市文化振興財団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f>IF(E37="","",C36+1)</f>
        <v>4</v>
      </c>
      <c r="D37" s="584"/>
      <c r="E37" s="585" t="str">
        <f>IF('各会計、関係団体の財政状況及び健全化判断比率'!B10="","",'各会計、関係団体の財政状況及び健全化判断比率'!B10)</f>
        <v>公害病認定患者救済事業費会計</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12</v>
      </c>
      <c r="AN37" s="584"/>
      <c r="AO37" s="585" t="str">
        <f>IF('各会計、関係団体の財政状況及び健全化判断比率'!B34="","",'各会計、関係団体の財政状況及び健全化判断比率'!B34)</f>
        <v>モーターボート競走事業会計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17</v>
      </c>
      <c r="BX37" s="584"/>
      <c r="BY37" s="585" t="str">
        <f>IF('各会計、関係団体の財政状況及び健全化判断比率'!B71="","",'各会計、関係団体の財政状況及び健全化判断比率'!B71)</f>
        <v>兵庫県競馬組合</v>
      </c>
      <c r="BZ37" s="585"/>
      <c r="CA37" s="585"/>
      <c r="CB37" s="585"/>
      <c r="CC37" s="585"/>
      <c r="CD37" s="585"/>
      <c r="CE37" s="585"/>
      <c r="CF37" s="585"/>
      <c r="CG37" s="585"/>
      <c r="CH37" s="585"/>
      <c r="CI37" s="585"/>
      <c r="CJ37" s="585"/>
      <c r="CK37" s="585"/>
      <c r="CL37" s="585"/>
      <c r="CM37" s="585"/>
      <c r="CN37" s="175"/>
      <c r="CO37" s="584">
        <f t="shared" si="3"/>
        <v>21</v>
      </c>
      <c r="CP37" s="584"/>
      <c r="CQ37" s="585" t="str">
        <f>IF('各会計、関係団体の財政状況及び健全化判断比率'!BS10="","",'各会計、関係団体の財政状況及び健全化判断比率'!BS10)</f>
        <v>尼崎市スポーツ振興事業団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f t="shared" ref="C38:C43" si="5">IF(E38="","",C37+1)</f>
        <v>5</v>
      </c>
      <c r="D38" s="584"/>
      <c r="E38" s="585" t="str">
        <f>IF('各会計、関係団体の財政状況及び健全化判断比率'!B11="","",'各会計、関係団体の財政状況及び健全化判断比率'!B11)</f>
        <v>母子及び寡婦福祉資金貸付事業費会計</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f t="shared" si="3"/>
        <v>22</v>
      </c>
      <c r="CP38" s="584"/>
      <c r="CQ38" s="585" t="str">
        <f>IF('各会計、関係団体の財政状況及び健全化判断比率'!BS11="","",'各会計、関係団体の財政状況及び健全化判断比率'!BS11)</f>
        <v>尼崎緑化公園協会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f t="shared" si="3"/>
        <v>23</v>
      </c>
      <c r="CP39" s="584"/>
      <c r="CQ39" s="585" t="str">
        <f>IF('各会計、関係団体の財政状況及び健全化判断比率'!BS12="","",'各会計、関係団体の財政状況及び健全化判断比率'!BS12)</f>
        <v>尼崎交通事業振興</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24</v>
      </c>
      <c r="CP40" s="584"/>
      <c r="CQ40" s="585" t="str">
        <f>IF('各会計、関係団体の財政状況及び健全化判断比率'!BS13="","",'各会計、関係団体の財政状況及び健全化判断比率'!BS13)</f>
        <v>エーリック</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25</v>
      </c>
      <c r="CP41" s="584"/>
      <c r="CQ41" s="585" t="str">
        <f>IF('各会計、関係団体の財政状況及び健全化判断比率'!BS14="","",'各会計、関係団体の財政状況及び健全化判断比率'!BS14)</f>
        <v>尼崎地域産業活性化機構</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26</v>
      </c>
      <c r="CP42" s="584"/>
      <c r="CQ42" s="585" t="str">
        <f>IF('各会計、関係団体の財政状況及び健全化判断比率'!BS15="","",'各会計、関係団体の財政状況及び健全化判断比率'!BS15)</f>
        <v>近畿高エネルギー加工技術研究所</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f t="shared" si="3"/>
        <v>27</v>
      </c>
      <c r="CP43" s="584"/>
      <c r="CQ43" s="585" t="str">
        <f>IF('各会計、関係団体の財政状況及び健全化判断比率'!BS16="","",'各会計、関係団体の財政状況及び健全化判断比率'!BS16)</f>
        <v>あまがさき観光局</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gwZsQCFGcSWdOn24MwbubKRu22tf/KmJO18LvgRqsOL2y62uv81T8tdTjApROBUHfPMiy7YfxYtkDUbQNNHEA==" saltValue="bI/EsS4PidK7YdFOUAtf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K117" sqref="AK117:AO11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4" t="s">
        <v>537</v>
      </c>
      <c r="D34" s="1134"/>
      <c r="E34" s="1135"/>
      <c r="F34" s="32">
        <v>12.19</v>
      </c>
      <c r="G34" s="33">
        <v>12.64</v>
      </c>
      <c r="H34" s="33">
        <v>13.56</v>
      </c>
      <c r="I34" s="33">
        <v>16.600000000000001</v>
      </c>
      <c r="J34" s="34">
        <v>17.7</v>
      </c>
      <c r="K34" s="22"/>
      <c r="L34" s="22"/>
      <c r="M34" s="22"/>
      <c r="N34" s="22"/>
      <c r="O34" s="22"/>
      <c r="P34" s="22"/>
    </row>
    <row r="35" spans="1:16" ht="39" customHeight="1" x14ac:dyDescent="0.15">
      <c r="A35" s="22"/>
      <c r="B35" s="35"/>
      <c r="C35" s="1130" t="s">
        <v>538</v>
      </c>
      <c r="D35" s="1130"/>
      <c r="E35" s="1131"/>
      <c r="F35" s="36">
        <v>9.17</v>
      </c>
      <c r="G35" s="37">
        <v>9.19</v>
      </c>
      <c r="H35" s="37">
        <v>8.69</v>
      </c>
      <c r="I35" s="37">
        <v>10.78</v>
      </c>
      <c r="J35" s="38">
        <v>10.51</v>
      </c>
      <c r="K35" s="22"/>
      <c r="L35" s="22"/>
      <c r="M35" s="22"/>
      <c r="N35" s="22"/>
      <c r="O35" s="22"/>
      <c r="P35" s="22"/>
    </row>
    <row r="36" spans="1:16" ht="39" customHeight="1" x14ac:dyDescent="0.15">
      <c r="A36" s="22"/>
      <c r="B36" s="35"/>
      <c r="C36" s="1130" t="s">
        <v>539</v>
      </c>
      <c r="D36" s="1130"/>
      <c r="E36" s="1131"/>
      <c r="F36" s="36">
        <v>8.43</v>
      </c>
      <c r="G36" s="37">
        <v>8.33</v>
      </c>
      <c r="H36" s="37">
        <v>8.0299999999999994</v>
      </c>
      <c r="I36" s="37">
        <v>8.61</v>
      </c>
      <c r="J36" s="38">
        <v>8.5500000000000007</v>
      </c>
      <c r="K36" s="22"/>
      <c r="L36" s="22"/>
      <c r="M36" s="22"/>
      <c r="N36" s="22"/>
      <c r="O36" s="22"/>
      <c r="P36" s="22"/>
    </row>
    <row r="37" spans="1:16" ht="39" customHeight="1" x14ac:dyDescent="0.15">
      <c r="A37" s="22"/>
      <c r="B37" s="35"/>
      <c r="C37" s="1130" t="s">
        <v>540</v>
      </c>
      <c r="D37" s="1130"/>
      <c r="E37" s="1131"/>
      <c r="F37" s="36">
        <v>9.35</v>
      </c>
      <c r="G37" s="37">
        <v>7.23</v>
      </c>
      <c r="H37" s="37">
        <v>7.5</v>
      </c>
      <c r="I37" s="37">
        <v>8.01</v>
      </c>
      <c r="J37" s="38">
        <v>8.0500000000000007</v>
      </c>
      <c r="K37" s="22"/>
      <c r="L37" s="22"/>
      <c r="M37" s="22"/>
      <c r="N37" s="22"/>
      <c r="O37" s="22"/>
      <c r="P37" s="22"/>
    </row>
    <row r="38" spans="1:16" ht="39" customHeight="1" x14ac:dyDescent="0.15">
      <c r="A38" s="22"/>
      <c r="B38" s="35"/>
      <c r="C38" s="1130" t="s">
        <v>541</v>
      </c>
      <c r="D38" s="1130"/>
      <c r="E38" s="1131"/>
      <c r="F38" s="36">
        <v>0.32</v>
      </c>
      <c r="G38" s="37">
        <v>0.44</v>
      </c>
      <c r="H38" s="37">
        <v>2.65</v>
      </c>
      <c r="I38" s="37">
        <v>2.2000000000000002</v>
      </c>
      <c r="J38" s="38">
        <v>2.15</v>
      </c>
      <c r="K38" s="22"/>
      <c r="L38" s="22"/>
      <c r="M38" s="22"/>
      <c r="N38" s="22"/>
      <c r="O38" s="22"/>
      <c r="P38" s="22"/>
    </row>
    <row r="39" spans="1:16" ht="39" customHeight="1" x14ac:dyDescent="0.15">
      <c r="A39" s="22"/>
      <c r="B39" s="35"/>
      <c r="C39" s="1130" t="s">
        <v>542</v>
      </c>
      <c r="D39" s="1130"/>
      <c r="E39" s="1131"/>
      <c r="F39" s="36">
        <v>0.46</v>
      </c>
      <c r="G39" s="37">
        <v>0.85</v>
      </c>
      <c r="H39" s="37">
        <v>0.97</v>
      </c>
      <c r="I39" s="37">
        <v>0.49</v>
      </c>
      <c r="J39" s="38">
        <v>0.51</v>
      </c>
      <c r="K39" s="22"/>
      <c r="L39" s="22"/>
      <c r="M39" s="22"/>
      <c r="N39" s="22"/>
      <c r="O39" s="22"/>
      <c r="P39" s="22"/>
    </row>
    <row r="40" spans="1:16" ht="39" customHeight="1" x14ac:dyDescent="0.15">
      <c r="A40" s="22"/>
      <c r="B40" s="35"/>
      <c r="C40" s="1130" t="s">
        <v>543</v>
      </c>
      <c r="D40" s="1130"/>
      <c r="E40" s="1131"/>
      <c r="F40" s="36">
        <v>7.0000000000000007E-2</v>
      </c>
      <c r="G40" s="37">
        <v>0.09</v>
      </c>
      <c r="H40" s="37">
        <v>0.06</v>
      </c>
      <c r="I40" s="37">
        <v>0.21</v>
      </c>
      <c r="J40" s="38">
        <v>0.19</v>
      </c>
      <c r="K40" s="22"/>
      <c r="L40" s="22"/>
      <c r="M40" s="22"/>
      <c r="N40" s="22"/>
      <c r="O40" s="22"/>
      <c r="P40" s="22"/>
    </row>
    <row r="41" spans="1:16" ht="39" customHeight="1" x14ac:dyDescent="0.15">
      <c r="A41" s="22"/>
      <c r="B41" s="35"/>
      <c r="C41" s="1130" t="s">
        <v>544</v>
      </c>
      <c r="D41" s="1130"/>
      <c r="E41" s="1131"/>
      <c r="F41" s="36">
        <v>0.13</v>
      </c>
      <c r="G41" s="37">
        <v>0.11</v>
      </c>
      <c r="H41" s="37">
        <v>0.11</v>
      </c>
      <c r="I41" s="37">
        <v>0.12</v>
      </c>
      <c r="J41" s="38">
        <v>0.1</v>
      </c>
      <c r="K41" s="22"/>
      <c r="L41" s="22"/>
      <c r="M41" s="22"/>
      <c r="N41" s="22"/>
      <c r="O41" s="22"/>
      <c r="P41" s="22"/>
    </row>
    <row r="42" spans="1:16" ht="39" customHeight="1" x14ac:dyDescent="0.15">
      <c r="A42" s="22"/>
      <c r="B42" s="39"/>
      <c r="C42" s="1130" t="s">
        <v>545</v>
      </c>
      <c r="D42" s="1130"/>
      <c r="E42" s="1131"/>
      <c r="F42" s="36" t="s">
        <v>494</v>
      </c>
      <c r="G42" s="37" t="s">
        <v>494</v>
      </c>
      <c r="H42" s="37" t="s">
        <v>494</v>
      </c>
      <c r="I42" s="37" t="s">
        <v>494</v>
      </c>
      <c r="J42" s="38" t="s">
        <v>494</v>
      </c>
      <c r="K42" s="22"/>
      <c r="L42" s="22"/>
      <c r="M42" s="22"/>
      <c r="N42" s="22"/>
      <c r="O42" s="22"/>
      <c r="P42" s="22"/>
    </row>
    <row r="43" spans="1:16" ht="39" customHeight="1" thickBot="1" x14ac:dyDescent="0.2">
      <c r="A43" s="22"/>
      <c r="B43" s="40"/>
      <c r="C43" s="1132" t="s">
        <v>546</v>
      </c>
      <c r="D43" s="1132"/>
      <c r="E43" s="1133"/>
      <c r="F43" s="41">
        <v>0.54</v>
      </c>
      <c r="G43" s="42">
        <v>0.44</v>
      </c>
      <c r="H43" s="42">
        <v>0.21</v>
      </c>
      <c r="I43" s="42">
        <v>0.33</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Qlw3dmmDe5MoDjEpcyCCDwptRkXVhbxknxTNNtQz72I4Eren26gnRI+6TpFbqemDHWpQsE4DInYgxlsi+DjiA==" saltValue="lLeNWNtkMrdGju5fnM4+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36" t="s">
        <v>9</v>
      </c>
      <c r="C45" s="1137"/>
      <c r="D45" s="56"/>
      <c r="E45" s="1142" t="s">
        <v>10</v>
      </c>
      <c r="F45" s="1142"/>
      <c r="G45" s="1142"/>
      <c r="H45" s="1142"/>
      <c r="I45" s="1142"/>
      <c r="J45" s="1143"/>
      <c r="K45" s="57">
        <v>24019</v>
      </c>
      <c r="L45" s="58">
        <v>23016</v>
      </c>
      <c r="M45" s="58">
        <v>22125</v>
      </c>
      <c r="N45" s="58">
        <v>22380</v>
      </c>
      <c r="O45" s="59">
        <v>22474</v>
      </c>
      <c r="P45" s="46"/>
      <c r="Q45" s="46"/>
      <c r="R45" s="46"/>
      <c r="S45" s="46"/>
      <c r="T45" s="46"/>
      <c r="U45" s="46"/>
    </row>
    <row r="46" spans="1:21" ht="30.75" customHeight="1" x14ac:dyDescent="0.15">
      <c r="A46" s="46"/>
      <c r="B46" s="1138"/>
      <c r="C46" s="1139"/>
      <c r="D46" s="60"/>
      <c r="E46" s="1144" t="s">
        <v>11</v>
      </c>
      <c r="F46" s="1144"/>
      <c r="G46" s="1144"/>
      <c r="H46" s="1144"/>
      <c r="I46" s="1144"/>
      <c r="J46" s="1145"/>
      <c r="K46" s="61" t="s">
        <v>494</v>
      </c>
      <c r="L46" s="62" t="s">
        <v>494</v>
      </c>
      <c r="M46" s="62" t="s">
        <v>494</v>
      </c>
      <c r="N46" s="62" t="s">
        <v>494</v>
      </c>
      <c r="O46" s="63" t="s">
        <v>494</v>
      </c>
      <c r="P46" s="46"/>
      <c r="Q46" s="46"/>
      <c r="R46" s="46"/>
      <c r="S46" s="46"/>
      <c r="T46" s="46"/>
      <c r="U46" s="46"/>
    </row>
    <row r="47" spans="1:21" ht="30.75" customHeight="1" x14ac:dyDescent="0.15">
      <c r="A47" s="46"/>
      <c r="B47" s="1138"/>
      <c r="C47" s="1139"/>
      <c r="D47" s="60"/>
      <c r="E47" s="1144" t="s">
        <v>12</v>
      </c>
      <c r="F47" s="1144"/>
      <c r="G47" s="1144"/>
      <c r="H47" s="1144"/>
      <c r="I47" s="1144"/>
      <c r="J47" s="1145"/>
      <c r="K47" s="61">
        <v>10</v>
      </c>
      <c r="L47" s="62">
        <v>7</v>
      </c>
      <c r="M47" s="62">
        <v>3</v>
      </c>
      <c r="N47" s="62" t="s">
        <v>494</v>
      </c>
      <c r="O47" s="63" t="s">
        <v>494</v>
      </c>
      <c r="P47" s="46"/>
      <c r="Q47" s="46"/>
      <c r="R47" s="46"/>
      <c r="S47" s="46"/>
      <c r="T47" s="46"/>
      <c r="U47" s="46"/>
    </row>
    <row r="48" spans="1:21" ht="30.75" customHeight="1" x14ac:dyDescent="0.15">
      <c r="A48" s="46"/>
      <c r="B48" s="1138"/>
      <c r="C48" s="1139"/>
      <c r="D48" s="60"/>
      <c r="E48" s="1144" t="s">
        <v>13</v>
      </c>
      <c r="F48" s="1144"/>
      <c r="G48" s="1144"/>
      <c r="H48" s="1144"/>
      <c r="I48" s="1144"/>
      <c r="J48" s="1145"/>
      <c r="K48" s="61">
        <v>3234</v>
      </c>
      <c r="L48" s="62">
        <v>2850</v>
      </c>
      <c r="M48" s="62">
        <v>2661</v>
      </c>
      <c r="N48" s="62">
        <v>2622</v>
      </c>
      <c r="O48" s="63">
        <v>2191</v>
      </c>
      <c r="P48" s="46"/>
      <c r="Q48" s="46"/>
      <c r="R48" s="46"/>
      <c r="S48" s="46"/>
      <c r="T48" s="46"/>
      <c r="U48" s="46"/>
    </row>
    <row r="49" spans="1:21" ht="30.75" customHeight="1" x14ac:dyDescent="0.15">
      <c r="A49" s="46"/>
      <c r="B49" s="1138"/>
      <c r="C49" s="1139"/>
      <c r="D49" s="60"/>
      <c r="E49" s="1144" t="s">
        <v>14</v>
      </c>
      <c r="F49" s="1144"/>
      <c r="G49" s="1144"/>
      <c r="H49" s="1144"/>
      <c r="I49" s="1144"/>
      <c r="J49" s="1145"/>
      <c r="K49" s="61">
        <v>21</v>
      </c>
      <c r="L49" s="62">
        <v>19</v>
      </c>
      <c r="M49" s="62">
        <v>8</v>
      </c>
      <c r="N49" s="62">
        <v>12</v>
      </c>
      <c r="O49" s="63">
        <v>1</v>
      </c>
      <c r="P49" s="46"/>
      <c r="Q49" s="46"/>
      <c r="R49" s="46"/>
      <c r="S49" s="46"/>
      <c r="T49" s="46"/>
      <c r="U49" s="46"/>
    </row>
    <row r="50" spans="1:21" ht="30.75" customHeight="1" x14ac:dyDescent="0.15">
      <c r="A50" s="46"/>
      <c r="B50" s="1138"/>
      <c r="C50" s="1139"/>
      <c r="D50" s="60"/>
      <c r="E50" s="1144" t="s">
        <v>15</v>
      </c>
      <c r="F50" s="1144"/>
      <c r="G50" s="1144"/>
      <c r="H50" s="1144"/>
      <c r="I50" s="1144"/>
      <c r="J50" s="1145"/>
      <c r="K50" s="61">
        <v>257</v>
      </c>
      <c r="L50" s="62">
        <v>230</v>
      </c>
      <c r="M50" s="62">
        <v>230</v>
      </c>
      <c r="N50" s="62">
        <v>230</v>
      </c>
      <c r="O50" s="63">
        <v>209</v>
      </c>
      <c r="P50" s="46"/>
      <c r="Q50" s="46"/>
      <c r="R50" s="46"/>
      <c r="S50" s="46"/>
      <c r="T50" s="46"/>
      <c r="U50" s="46"/>
    </row>
    <row r="51" spans="1:21" ht="30.75" customHeight="1" x14ac:dyDescent="0.15">
      <c r="A51" s="46"/>
      <c r="B51" s="1140"/>
      <c r="C51" s="1141"/>
      <c r="D51" s="64"/>
      <c r="E51" s="1144" t="s">
        <v>16</v>
      </c>
      <c r="F51" s="1144"/>
      <c r="G51" s="1144"/>
      <c r="H51" s="1144"/>
      <c r="I51" s="1144"/>
      <c r="J51" s="1145"/>
      <c r="K51" s="61">
        <v>0</v>
      </c>
      <c r="L51" s="62">
        <v>0</v>
      </c>
      <c r="M51" s="62">
        <v>0</v>
      </c>
      <c r="N51" s="62">
        <v>0</v>
      </c>
      <c r="O51" s="63">
        <v>0</v>
      </c>
      <c r="P51" s="46"/>
      <c r="Q51" s="46"/>
      <c r="R51" s="46"/>
      <c r="S51" s="46"/>
      <c r="T51" s="46"/>
      <c r="U51" s="46"/>
    </row>
    <row r="52" spans="1:21" ht="30.75" customHeight="1" x14ac:dyDescent="0.15">
      <c r="A52" s="46"/>
      <c r="B52" s="1146" t="s">
        <v>17</v>
      </c>
      <c r="C52" s="1147"/>
      <c r="D52" s="64"/>
      <c r="E52" s="1144" t="s">
        <v>18</v>
      </c>
      <c r="F52" s="1144"/>
      <c r="G52" s="1144"/>
      <c r="H52" s="1144"/>
      <c r="I52" s="1144"/>
      <c r="J52" s="1145"/>
      <c r="K52" s="61">
        <v>17116</v>
      </c>
      <c r="L52" s="62">
        <v>17219</v>
      </c>
      <c r="M52" s="62">
        <v>17719</v>
      </c>
      <c r="N52" s="62">
        <v>17581</v>
      </c>
      <c r="O52" s="63">
        <v>16593</v>
      </c>
      <c r="P52" s="46"/>
      <c r="Q52" s="46"/>
      <c r="R52" s="46"/>
      <c r="S52" s="46"/>
      <c r="T52" s="46"/>
      <c r="U52" s="46"/>
    </row>
    <row r="53" spans="1:21" ht="30.75" customHeight="1" thickBot="1" x14ac:dyDescent="0.2">
      <c r="A53" s="46"/>
      <c r="B53" s="1148" t="s">
        <v>19</v>
      </c>
      <c r="C53" s="1149"/>
      <c r="D53" s="65"/>
      <c r="E53" s="1150" t="s">
        <v>20</v>
      </c>
      <c r="F53" s="1150"/>
      <c r="G53" s="1150"/>
      <c r="H53" s="1150"/>
      <c r="I53" s="1150"/>
      <c r="J53" s="1151"/>
      <c r="K53" s="66">
        <v>10425</v>
      </c>
      <c r="L53" s="67">
        <v>8903</v>
      </c>
      <c r="M53" s="67">
        <v>7308</v>
      </c>
      <c r="N53" s="67">
        <v>7663</v>
      </c>
      <c r="O53" s="68">
        <v>8282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2" t="s">
        <v>24</v>
      </c>
      <c r="C58" s="1153"/>
      <c r="D58" s="1158" t="s">
        <v>25</v>
      </c>
      <c r="E58" s="1159"/>
      <c r="F58" s="1159"/>
      <c r="G58" s="1159"/>
      <c r="H58" s="1159"/>
      <c r="I58" s="1159"/>
      <c r="J58" s="1160"/>
      <c r="K58" s="81">
        <v>12</v>
      </c>
      <c r="L58" s="82">
        <v>12</v>
      </c>
      <c r="M58" s="82">
        <v>12</v>
      </c>
      <c r="N58" s="82" t="s">
        <v>494</v>
      </c>
      <c r="O58" s="83">
        <v>5</v>
      </c>
    </row>
    <row r="59" spans="1:21" ht="31.5" customHeight="1" x14ac:dyDescent="0.15">
      <c r="B59" s="1154"/>
      <c r="C59" s="1155"/>
      <c r="D59" s="1161" t="s">
        <v>26</v>
      </c>
      <c r="E59" s="1162"/>
      <c r="F59" s="1162"/>
      <c r="G59" s="1162"/>
      <c r="H59" s="1162"/>
      <c r="I59" s="1162"/>
      <c r="J59" s="1163"/>
      <c r="K59" s="84">
        <v>9265</v>
      </c>
      <c r="L59" s="85">
        <v>11705</v>
      </c>
      <c r="M59" s="85">
        <v>13329</v>
      </c>
      <c r="N59" s="85">
        <v>11978</v>
      </c>
      <c r="O59" s="86">
        <v>13329</v>
      </c>
    </row>
    <row r="60" spans="1:21" ht="31.5" customHeight="1" thickBot="1" x14ac:dyDescent="0.2">
      <c r="B60" s="1156"/>
      <c r="C60" s="1157"/>
      <c r="D60" s="1164" t="s">
        <v>27</v>
      </c>
      <c r="E60" s="1165"/>
      <c r="F60" s="1165"/>
      <c r="G60" s="1165"/>
      <c r="H60" s="1165"/>
      <c r="I60" s="1165"/>
      <c r="J60" s="1166"/>
      <c r="K60" s="87">
        <v>40</v>
      </c>
      <c r="L60" s="88">
        <v>30</v>
      </c>
      <c r="M60" s="88">
        <v>17</v>
      </c>
      <c r="N60" s="88" t="s">
        <v>494</v>
      </c>
      <c r="O60" s="89" t="s">
        <v>562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UggXIjGMq7ogWcMs388Scf9eoqmyKet7ttkumeevNsO3jxg3BbXqsIsNIUrZTrrTL6rXE6Q7FRaZp5nbrwn3g==" saltValue="MmC4OglNaITnttCPGqg9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K117" sqref="AK117:AO11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67" t="s">
        <v>30</v>
      </c>
      <c r="C41" s="1168"/>
      <c r="D41" s="103"/>
      <c r="E41" s="1173" t="s">
        <v>31</v>
      </c>
      <c r="F41" s="1173"/>
      <c r="G41" s="1173"/>
      <c r="H41" s="1174"/>
      <c r="I41" s="342">
        <v>232371</v>
      </c>
      <c r="J41" s="343">
        <v>224923</v>
      </c>
      <c r="K41" s="343">
        <v>210604</v>
      </c>
      <c r="L41" s="343">
        <v>193639</v>
      </c>
      <c r="M41" s="344">
        <v>177388</v>
      </c>
    </row>
    <row r="42" spans="2:13" ht="27.75" customHeight="1" x14ac:dyDescent="0.15">
      <c r="B42" s="1169"/>
      <c r="C42" s="1170"/>
      <c r="D42" s="104"/>
      <c r="E42" s="1175" t="s">
        <v>32</v>
      </c>
      <c r="F42" s="1175"/>
      <c r="G42" s="1175"/>
      <c r="H42" s="1176"/>
      <c r="I42" s="345">
        <v>2423</v>
      </c>
      <c r="J42" s="346">
        <v>1827</v>
      </c>
      <c r="K42" s="346">
        <v>1495</v>
      </c>
      <c r="L42" s="346">
        <v>1179</v>
      </c>
      <c r="M42" s="347">
        <v>885</v>
      </c>
    </row>
    <row r="43" spans="2:13" ht="27.75" customHeight="1" x14ac:dyDescent="0.15">
      <c r="B43" s="1169"/>
      <c r="C43" s="1170"/>
      <c r="D43" s="104"/>
      <c r="E43" s="1175" t="s">
        <v>33</v>
      </c>
      <c r="F43" s="1175"/>
      <c r="G43" s="1175"/>
      <c r="H43" s="1176"/>
      <c r="I43" s="345">
        <v>26561</v>
      </c>
      <c r="J43" s="346">
        <v>27078</v>
      </c>
      <c r="K43" s="346">
        <v>27767</v>
      </c>
      <c r="L43" s="346">
        <v>27678</v>
      </c>
      <c r="M43" s="347">
        <v>26875</v>
      </c>
    </row>
    <row r="44" spans="2:13" ht="27.75" customHeight="1" x14ac:dyDescent="0.15">
      <c r="B44" s="1169"/>
      <c r="C44" s="1170"/>
      <c r="D44" s="104"/>
      <c r="E44" s="1175" t="s">
        <v>34</v>
      </c>
      <c r="F44" s="1175"/>
      <c r="G44" s="1175"/>
      <c r="H44" s="1176"/>
      <c r="I44" s="345">
        <v>49</v>
      </c>
      <c r="J44" s="346">
        <v>30</v>
      </c>
      <c r="K44" s="346">
        <v>23</v>
      </c>
      <c r="L44" s="346">
        <v>11</v>
      </c>
      <c r="M44" s="347">
        <v>10</v>
      </c>
    </row>
    <row r="45" spans="2:13" ht="27.75" customHeight="1" x14ac:dyDescent="0.15">
      <c r="B45" s="1169"/>
      <c r="C45" s="1170"/>
      <c r="D45" s="104"/>
      <c r="E45" s="1175" t="s">
        <v>35</v>
      </c>
      <c r="F45" s="1175"/>
      <c r="G45" s="1175"/>
      <c r="H45" s="1176"/>
      <c r="I45" s="345">
        <v>19298</v>
      </c>
      <c r="J45" s="346">
        <v>19100</v>
      </c>
      <c r="K45" s="346">
        <v>18784</v>
      </c>
      <c r="L45" s="346">
        <v>18725</v>
      </c>
      <c r="M45" s="347">
        <v>19285</v>
      </c>
    </row>
    <row r="46" spans="2:13" ht="27.75" customHeight="1" x14ac:dyDescent="0.15">
      <c r="B46" s="1169"/>
      <c r="C46" s="1170"/>
      <c r="D46" s="105"/>
      <c r="E46" s="1175" t="s">
        <v>36</v>
      </c>
      <c r="F46" s="1175"/>
      <c r="G46" s="1175"/>
      <c r="H46" s="1176"/>
      <c r="I46" s="345">
        <v>214</v>
      </c>
      <c r="J46" s="346">
        <v>195</v>
      </c>
      <c r="K46" s="346">
        <v>182</v>
      </c>
      <c r="L46" s="346">
        <v>171</v>
      </c>
      <c r="M46" s="347">
        <v>160</v>
      </c>
    </row>
    <row r="47" spans="2:13" ht="27.75" customHeight="1" x14ac:dyDescent="0.15">
      <c r="B47" s="1169"/>
      <c r="C47" s="1170"/>
      <c r="D47" s="106"/>
      <c r="E47" s="1177" t="s">
        <v>37</v>
      </c>
      <c r="F47" s="1178"/>
      <c r="G47" s="1178"/>
      <c r="H47" s="1179"/>
      <c r="I47" s="345" t="s">
        <v>494</v>
      </c>
      <c r="J47" s="346" t="s">
        <v>494</v>
      </c>
      <c r="K47" s="346" t="s">
        <v>494</v>
      </c>
      <c r="L47" s="346" t="s">
        <v>494</v>
      </c>
      <c r="M47" s="347" t="s">
        <v>494</v>
      </c>
    </row>
    <row r="48" spans="2:13" ht="27.75" customHeight="1" x14ac:dyDescent="0.15">
      <c r="B48" s="1169"/>
      <c r="C48" s="1170"/>
      <c r="D48" s="104"/>
      <c r="E48" s="1175" t="s">
        <v>38</v>
      </c>
      <c r="F48" s="1175"/>
      <c r="G48" s="1175"/>
      <c r="H48" s="1176"/>
      <c r="I48" s="345" t="s">
        <v>494</v>
      </c>
      <c r="J48" s="346" t="s">
        <v>494</v>
      </c>
      <c r="K48" s="346" t="s">
        <v>494</v>
      </c>
      <c r="L48" s="346" t="s">
        <v>494</v>
      </c>
      <c r="M48" s="347" t="s">
        <v>494</v>
      </c>
    </row>
    <row r="49" spans="2:13" ht="27.75" customHeight="1" x14ac:dyDescent="0.15">
      <c r="B49" s="1171"/>
      <c r="C49" s="1172"/>
      <c r="D49" s="104"/>
      <c r="E49" s="1175" t="s">
        <v>39</v>
      </c>
      <c r="F49" s="1175"/>
      <c r="G49" s="1175"/>
      <c r="H49" s="1176"/>
      <c r="I49" s="345" t="s">
        <v>494</v>
      </c>
      <c r="J49" s="346" t="s">
        <v>494</v>
      </c>
      <c r="K49" s="346" t="s">
        <v>494</v>
      </c>
      <c r="L49" s="346" t="s">
        <v>494</v>
      </c>
      <c r="M49" s="347" t="s">
        <v>494</v>
      </c>
    </row>
    <row r="50" spans="2:13" ht="27.75" customHeight="1" x14ac:dyDescent="0.15">
      <c r="B50" s="1180" t="s">
        <v>40</v>
      </c>
      <c r="C50" s="1181"/>
      <c r="D50" s="107"/>
      <c r="E50" s="1175" t="s">
        <v>41</v>
      </c>
      <c r="F50" s="1175"/>
      <c r="G50" s="1175"/>
      <c r="H50" s="1176"/>
      <c r="I50" s="345">
        <v>33868</v>
      </c>
      <c r="J50" s="346">
        <v>39408</v>
      </c>
      <c r="K50" s="346">
        <v>41909</v>
      </c>
      <c r="L50" s="346">
        <v>48922</v>
      </c>
      <c r="M50" s="347">
        <v>55745</v>
      </c>
    </row>
    <row r="51" spans="2:13" ht="27.75" customHeight="1" x14ac:dyDescent="0.15">
      <c r="B51" s="1169"/>
      <c r="C51" s="1170"/>
      <c r="D51" s="104"/>
      <c r="E51" s="1175" t="s">
        <v>42</v>
      </c>
      <c r="F51" s="1175"/>
      <c r="G51" s="1175"/>
      <c r="H51" s="1176"/>
      <c r="I51" s="345">
        <v>43848</v>
      </c>
      <c r="J51" s="346">
        <v>43975</v>
      </c>
      <c r="K51" s="346">
        <v>39712</v>
      </c>
      <c r="L51" s="346">
        <v>35157</v>
      </c>
      <c r="M51" s="347">
        <v>31349</v>
      </c>
    </row>
    <row r="52" spans="2:13" ht="27.75" customHeight="1" x14ac:dyDescent="0.15">
      <c r="B52" s="1171"/>
      <c r="C52" s="1172"/>
      <c r="D52" s="104"/>
      <c r="E52" s="1175" t="s">
        <v>43</v>
      </c>
      <c r="F52" s="1175"/>
      <c r="G52" s="1175"/>
      <c r="H52" s="1176"/>
      <c r="I52" s="345">
        <v>142911</v>
      </c>
      <c r="J52" s="346">
        <v>143261</v>
      </c>
      <c r="K52" s="346">
        <v>142403</v>
      </c>
      <c r="L52" s="346">
        <v>139041</v>
      </c>
      <c r="M52" s="347">
        <v>134739</v>
      </c>
    </row>
    <row r="53" spans="2:13" ht="27.75" customHeight="1" thickBot="1" x14ac:dyDescent="0.2">
      <c r="B53" s="1182" t="s">
        <v>19</v>
      </c>
      <c r="C53" s="1183"/>
      <c r="D53" s="108"/>
      <c r="E53" s="1184" t="s">
        <v>44</v>
      </c>
      <c r="F53" s="1184"/>
      <c r="G53" s="1184"/>
      <c r="H53" s="1185"/>
      <c r="I53" s="348">
        <v>60289</v>
      </c>
      <c r="J53" s="349">
        <v>46510</v>
      </c>
      <c r="K53" s="349">
        <v>34830</v>
      </c>
      <c r="L53" s="349">
        <v>18284</v>
      </c>
      <c r="M53" s="350">
        <v>2770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QwGbBTBFHVaYPcTqbI3vvaSaionI9+qaPcLSopD/pdIwyoXuceDyexgScLQsMxbMO0Ajfw44s9/2WFy3ONDQ==" saltValue="2axToXRs3kuTrz7662/O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K117" sqref="AK117:AO11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4" t="s">
        <v>46</v>
      </c>
      <c r="D55" s="1194"/>
      <c r="E55" s="1195"/>
      <c r="F55" s="120">
        <v>11514</v>
      </c>
      <c r="G55" s="120">
        <v>11732</v>
      </c>
      <c r="H55" s="121">
        <v>13144</v>
      </c>
    </row>
    <row r="56" spans="2:8" ht="52.5" customHeight="1" x14ac:dyDescent="0.15">
      <c r="B56" s="122"/>
      <c r="C56" s="1196" t="s">
        <v>47</v>
      </c>
      <c r="D56" s="1196"/>
      <c r="E56" s="1197"/>
      <c r="F56" s="123">
        <v>11978</v>
      </c>
      <c r="G56" s="123">
        <v>13745</v>
      </c>
      <c r="H56" s="124">
        <v>15469</v>
      </c>
    </row>
    <row r="57" spans="2:8" ht="53.25" customHeight="1" x14ac:dyDescent="0.15">
      <c r="B57" s="122"/>
      <c r="C57" s="1198" t="s">
        <v>48</v>
      </c>
      <c r="D57" s="1198"/>
      <c r="E57" s="1199"/>
      <c r="F57" s="125">
        <v>13945</v>
      </c>
      <c r="G57" s="125">
        <v>19109</v>
      </c>
      <c r="H57" s="126">
        <v>23707</v>
      </c>
    </row>
    <row r="58" spans="2:8" ht="45.75" customHeight="1" x14ac:dyDescent="0.15">
      <c r="B58" s="127"/>
      <c r="C58" s="1186" t="s">
        <v>552</v>
      </c>
      <c r="D58" s="1187"/>
      <c r="E58" s="1188"/>
      <c r="F58" s="128">
        <v>6905</v>
      </c>
      <c r="G58" s="128">
        <v>11424</v>
      </c>
      <c r="H58" s="129">
        <v>15051</v>
      </c>
    </row>
    <row r="59" spans="2:8" ht="45.75" customHeight="1" x14ac:dyDescent="0.15">
      <c r="B59" s="127"/>
      <c r="C59" s="1186" t="s">
        <v>553</v>
      </c>
      <c r="D59" s="1187"/>
      <c r="E59" s="1188"/>
      <c r="F59" s="128">
        <v>1528</v>
      </c>
      <c r="G59" s="128">
        <v>1782</v>
      </c>
      <c r="H59" s="129">
        <v>2036</v>
      </c>
    </row>
    <row r="60" spans="2:8" ht="45.75" customHeight="1" x14ac:dyDescent="0.15">
      <c r="B60" s="127"/>
      <c r="C60" s="1186" t="s">
        <v>554</v>
      </c>
      <c r="D60" s="1187"/>
      <c r="E60" s="1188"/>
      <c r="F60" s="128">
        <v>1689</v>
      </c>
      <c r="G60" s="128">
        <v>1677</v>
      </c>
      <c r="H60" s="129">
        <v>1661</v>
      </c>
    </row>
    <row r="61" spans="2:8" ht="45.75" customHeight="1" x14ac:dyDescent="0.15">
      <c r="B61" s="127"/>
      <c r="C61" s="1186" t="s">
        <v>555</v>
      </c>
      <c r="D61" s="1187"/>
      <c r="E61" s="1188"/>
      <c r="F61" s="128">
        <v>289</v>
      </c>
      <c r="G61" s="128">
        <v>399</v>
      </c>
      <c r="H61" s="129">
        <v>867</v>
      </c>
    </row>
    <row r="62" spans="2:8" ht="45.75" customHeight="1" thickBot="1" x14ac:dyDescent="0.2">
      <c r="B62" s="130"/>
      <c r="C62" s="1189" t="s">
        <v>556</v>
      </c>
      <c r="D62" s="1190"/>
      <c r="E62" s="1191"/>
      <c r="F62" s="131">
        <v>690</v>
      </c>
      <c r="G62" s="131">
        <v>689</v>
      </c>
      <c r="H62" s="132">
        <v>678</v>
      </c>
    </row>
    <row r="63" spans="2:8" ht="52.5" customHeight="1" thickBot="1" x14ac:dyDescent="0.2">
      <c r="B63" s="133"/>
      <c r="C63" s="1192" t="s">
        <v>49</v>
      </c>
      <c r="D63" s="1192"/>
      <c r="E63" s="1193"/>
      <c r="F63" s="134">
        <v>37438</v>
      </c>
      <c r="G63" s="134">
        <v>44587</v>
      </c>
      <c r="H63" s="135">
        <v>52319</v>
      </c>
    </row>
    <row r="64" spans="2:8" x14ac:dyDescent="0.15"/>
  </sheetData>
  <sheetProtection algorithmName="SHA-512" hashValue="7AZdzYRclQLa5AqGAhQQbkAzEZ1cKOmaGR5HRAnelEfuey+sxLxZIAXCfiOku92RSHBOSg3s4vCShJhbC3vhVw==" saltValue="QzHAXGzozhyudeC+UzkB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531</v>
      </c>
      <c r="G2" s="149"/>
      <c r="H2" s="150"/>
    </row>
    <row r="3" spans="1:8" x14ac:dyDescent="0.15">
      <c r="A3" s="146" t="s">
        <v>524</v>
      </c>
      <c r="B3" s="151"/>
      <c r="C3" s="152"/>
      <c r="D3" s="153">
        <v>30736</v>
      </c>
      <c r="E3" s="154"/>
      <c r="F3" s="155">
        <v>51849</v>
      </c>
      <c r="G3" s="156"/>
      <c r="H3" s="157"/>
    </row>
    <row r="4" spans="1:8" x14ac:dyDescent="0.15">
      <c r="A4" s="158"/>
      <c r="B4" s="159"/>
      <c r="C4" s="160"/>
      <c r="D4" s="161">
        <v>16199</v>
      </c>
      <c r="E4" s="162"/>
      <c r="F4" s="163">
        <v>26326</v>
      </c>
      <c r="G4" s="164"/>
      <c r="H4" s="165"/>
    </row>
    <row r="5" spans="1:8" x14ac:dyDescent="0.15">
      <c r="A5" s="146" t="s">
        <v>526</v>
      </c>
      <c r="B5" s="151"/>
      <c r="C5" s="152"/>
      <c r="D5" s="153">
        <v>43385</v>
      </c>
      <c r="E5" s="154"/>
      <c r="F5" s="155">
        <v>52191</v>
      </c>
      <c r="G5" s="156"/>
      <c r="H5" s="157"/>
    </row>
    <row r="6" spans="1:8" x14ac:dyDescent="0.15">
      <c r="A6" s="158"/>
      <c r="B6" s="159"/>
      <c r="C6" s="160"/>
      <c r="D6" s="161">
        <v>22713</v>
      </c>
      <c r="E6" s="162"/>
      <c r="F6" s="163">
        <v>26807</v>
      </c>
      <c r="G6" s="164"/>
      <c r="H6" s="165"/>
    </row>
    <row r="7" spans="1:8" x14ac:dyDescent="0.15">
      <c r="A7" s="146" t="s">
        <v>527</v>
      </c>
      <c r="B7" s="151"/>
      <c r="C7" s="152"/>
      <c r="D7" s="153">
        <v>36378</v>
      </c>
      <c r="E7" s="154"/>
      <c r="F7" s="155">
        <v>48105</v>
      </c>
      <c r="G7" s="156"/>
      <c r="H7" s="157"/>
    </row>
    <row r="8" spans="1:8" x14ac:dyDescent="0.15">
      <c r="A8" s="158"/>
      <c r="B8" s="159"/>
      <c r="C8" s="160"/>
      <c r="D8" s="161">
        <v>23391</v>
      </c>
      <c r="E8" s="162"/>
      <c r="F8" s="163">
        <v>24072</v>
      </c>
      <c r="G8" s="164"/>
      <c r="H8" s="165"/>
    </row>
    <row r="9" spans="1:8" x14ac:dyDescent="0.15">
      <c r="A9" s="146" t="s">
        <v>528</v>
      </c>
      <c r="B9" s="151"/>
      <c r="C9" s="152"/>
      <c r="D9" s="153">
        <v>28814</v>
      </c>
      <c r="E9" s="154"/>
      <c r="F9" s="155">
        <v>47446</v>
      </c>
      <c r="G9" s="156"/>
      <c r="H9" s="157"/>
    </row>
    <row r="10" spans="1:8" x14ac:dyDescent="0.15">
      <c r="A10" s="158"/>
      <c r="B10" s="159"/>
      <c r="C10" s="160"/>
      <c r="D10" s="161">
        <v>19102</v>
      </c>
      <c r="E10" s="162"/>
      <c r="F10" s="163">
        <v>24371</v>
      </c>
      <c r="G10" s="164"/>
      <c r="H10" s="165"/>
    </row>
    <row r="11" spans="1:8" x14ac:dyDescent="0.15">
      <c r="A11" s="146" t="s">
        <v>529</v>
      </c>
      <c r="B11" s="151"/>
      <c r="C11" s="152"/>
      <c r="D11" s="153">
        <v>27204</v>
      </c>
      <c r="E11" s="154"/>
      <c r="F11" s="155">
        <v>48387</v>
      </c>
      <c r="G11" s="156"/>
      <c r="H11" s="157"/>
    </row>
    <row r="12" spans="1:8" x14ac:dyDescent="0.15">
      <c r="A12" s="158"/>
      <c r="B12" s="159"/>
      <c r="C12" s="166"/>
      <c r="D12" s="161">
        <v>17602</v>
      </c>
      <c r="E12" s="162"/>
      <c r="F12" s="163">
        <v>25592</v>
      </c>
      <c r="G12" s="164"/>
      <c r="H12" s="165"/>
    </row>
    <row r="13" spans="1:8" x14ac:dyDescent="0.15">
      <c r="A13" s="146"/>
      <c r="B13" s="151"/>
      <c r="C13" s="152"/>
      <c r="D13" s="153">
        <v>33303</v>
      </c>
      <c r="E13" s="154"/>
      <c r="F13" s="155">
        <v>49596</v>
      </c>
      <c r="G13" s="167"/>
      <c r="H13" s="157"/>
    </row>
    <row r="14" spans="1:8" x14ac:dyDescent="0.15">
      <c r="A14" s="158"/>
      <c r="B14" s="159"/>
      <c r="C14" s="160"/>
      <c r="D14" s="161">
        <v>19801</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0.32</v>
      </c>
      <c r="C19" s="168">
        <f>ROUND(VALUE(SUBSTITUTE(実質収支比率等に係る経年分析!G$48,"▲","-")),2)</f>
        <v>0.45</v>
      </c>
      <c r="D19" s="168">
        <f>ROUND(VALUE(SUBSTITUTE(実質収支比率等に係る経年分析!H$48,"▲","-")),2)</f>
        <v>2.66</v>
      </c>
      <c r="E19" s="168">
        <f>ROUND(VALUE(SUBSTITUTE(実質収支比率等に係る経年分析!I$48,"▲","-")),2)</f>
        <v>2.2000000000000002</v>
      </c>
      <c r="F19" s="168">
        <f>ROUND(VALUE(SUBSTITUTE(実質収支比率等に係る経年分析!J$48,"▲","-")),2)</f>
        <v>2.16</v>
      </c>
    </row>
    <row r="20" spans="1:11" x14ac:dyDescent="0.15">
      <c r="A20" s="168" t="s">
        <v>53</v>
      </c>
      <c r="B20" s="168">
        <f>ROUND(VALUE(SUBSTITUTE(実質収支比率等に係る経年分析!F$47,"▲","-")),2)</f>
        <v>6.92</v>
      </c>
      <c r="C20" s="168">
        <f>ROUND(VALUE(SUBSTITUTE(実質収支比率等に係る経年分析!G$47,"▲","-")),2)</f>
        <v>9.27</v>
      </c>
      <c r="D20" s="168">
        <f>ROUND(VALUE(SUBSTITUTE(実質収支比率等に係る経年分析!H$47,"▲","-")),2)</f>
        <v>10.71</v>
      </c>
      <c r="E20" s="168">
        <f>ROUND(VALUE(SUBSTITUTE(実質収支比率等に係る経年分析!I$47,"▲","-")),2)</f>
        <v>11.18</v>
      </c>
      <c r="F20" s="168">
        <f>ROUND(VALUE(SUBSTITUTE(実質収支比率等に係る経年分析!J$47,"▲","-")),2)</f>
        <v>12.28</v>
      </c>
    </row>
    <row r="21" spans="1:11" x14ac:dyDescent="0.15">
      <c r="A21" s="168" t="s">
        <v>54</v>
      </c>
      <c r="B21" s="168">
        <f>IF(ISNUMBER(VALUE(SUBSTITUTE(実質収支比率等に係る経年分析!F$49,"▲","-"))),ROUND(VALUE(SUBSTITUTE(実質収支比率等に係る経年分析!F$49,"▲","-")),2),NA())</f>
        <v>4.29</v>
      </c>
      <c r="C21" s="168">
        <f>IF(ISNUMBER(VALUE(SUBSTITUTE(実質収支比率等に係る経年分析!G$49,"▲","-"))),ROUND(VALUE(SUBSTITUTE(実質収支比率等に係る経年分析!G$49,"▲","-")),2),NA())</f>
        <v>5.27</v>
      </c>
      <c r="D21" s="168">
        <f>IF(ISNUMBER(VALUE(SUBSTITUTE(実質収支比率等に係る経年分析!H$49,"▲","-"))),ROUND(VALUE(SUBSTITUTE(実質収支比率等に係る経年分析!H$49,"▲","-")),2),NA())</f>
        <v>9.65</v>
      </c>
      <c r="E21" s="168">
        <f>IF(ISNUMBER(VALUE(SUBSTITUTE(実質収支比率等に係る経年分析!I$49,"▲","-"))),ROUND(VALUE(SUBSTITUTE(実質収支比率等に係る経年分析!I$49,"▲","-")),2),NA())</f>
        <v>1.1299999999999999</v>
      </c>
      <c r="F21" s="168">
        <f>IF(ISNUMBER(VALUE(SUBSTITUTE(実質収支比率等に係る経年分析!J$49,"▲","-"))),ROUND(VALUE(SUBSTITUTE(実質収支比率等に係る経年分析!J$49,"▲","-")),2),NA())</f>
        <v>2.0499999999999998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0.44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0.33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地方卸売市場事業費会計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v>
      </c>
    </row>
    <row r="30" spans="1:11" x14ac:dyDescent="0.15">
      <c r="A30" s="169" t="str">
        <f>IF(連結実質赤字比率に係る赤字・黒字の構成分析!C$40="",NA(),連結実質赤字比率に係る赤字・黒字の構成分析!C$40)</f>
        <v>後期高齢者医療事業費会計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0.19</v>
      </c>
    </row>
    <row r="31" spans="1:11" x14ac:dyDescent="0.15">
      <c r="A31" s="169" t="str">
        <f>IF(連結実質赤字比率に係る赤字・黒字の構成分析!C$39="",NA(),連結実質赤字比率に係る赤字・黒字の構成分析!C$39)</f>
        <v>介護保険事業費会計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0.85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0.51</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2.65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2.2000000000000002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2.15</v>
      </c>
    </row>
    <row r="33" spans="1:16" x14ac:dyDescent="0.15">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9.35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7.23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8.01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8.0500000000000007</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8.43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8.33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8.0299999999999994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8.61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8.5500000000000007</v>
      </c>
    </row>
    <row r="35" spans="1:16" x14ac:dyDescent="0.15">
      <c r="A35" s="169" t="str">
        <f>IF(連結実質赤字比率に係る赤字・黒字の構成分析!C$35="",NA(),連結実質赤字比率に係る赤字・黒字の構成分析!C$35)</f>
        <v>モーターボート競走事業会計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9.17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9.19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8.69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10.78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10.51</v>
      </c>
    </row>
    <row r="36" spans="1:16" x14ac:dyDescent="0.15">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12.19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12.64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13.56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16.600000000000001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17116</v>
      </c>
      <c r="E42" s="170"/>
      <c r="F42" s="170"/>
      <c r="G42" s="170">
        <f>'実質公債費比率（分子）の構造'!L$52</f>
        <v>17219</v>
      </c>
      <c r="H42" s="170"/>
      <c r="I42" s="170"/>
      <c r="J42" s="170">
        <f>'実質公債費比率（分子）の構造'!M$52</f>
        <v>17719</v>
      </c>
      <c r="K42" s="170"/>
      <c r="L42" s="170"/>
      <c r="M42" s="170">
        <f>'実質公債費比率（分子）の構造'!N$52</f>
        <v>17581</v>
      </c>
      <c r="N42" s="170"/>
      <c r="O42" s="170"/>
      <c r="P42" s="170">
        <f>'実質公債費比率（分子）の構造'!O$52</f>
        <v>16593</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257</v>
      </c>
      <c r="C44" s="170"/>
      <c r="D44" s="170"/>
      <c r="E44" s="170">
        <f>'実質公債費比率（分子）の構造'!L$50</f>
        <v>230</v>
      </c>
      <c r="F44" s="170"/>
      <c r="G44" s="170"/>
      <c r="H44" s="170">
        <f>'実質公債費比率（分子）の構造'!M$50</f>
        <v>230</v>
      </c>
      <c r="I44" s="170"/>
      <c r="J44" s="170"/>
      <c r="K44" s="170">
        <f>'実質公債費比率（分子）の構造'!N$50</f>
        <v>230</v>
      </c>
      <c r="L44" s="170"/>
      <c r="M44" s="170"/>
      <c r="N44" s="170">
        <f>'実質公債費比率（分子）の構造'!O$50</f>
        <v>209</v>
      </c>
      <c r="O44" s="170"/>
      <c r="P44" s="170"/>
    </row>
    <row r="45" spans="1:16" x14ac:dyDescent="0.15">
      <c r="A45" s="170" t="s">
        <v>63</v>
      </c>
      <c r="B45" s="170">
        <f>'実質公債費比率（分子）の構造'!K$49</f>
        <v>21</v>
      </c>
      <c r="C45" s="170"/>
      <c r="D45" s="170"/>
      <c r="E45" s="170">
        <f>'実質公債費比率（分子）の構造'!L$49</f>
        <v>19</v>
      </c>
      <c r="F45" s="170"/>
      <c r="G45" s="170"/>
      <c r="H45" s="170">
        <f>'実質公債費比率（分子）の構造'!M$49</f>
        <v>8</v>
      </c>
      <c r="I45" s="170"/>
      <c r="J45" s="170"/>
      <c r="K45" s="170">
        <f>'実質公債費比率（分子）の構造'!N$49</f>
        <v>12</v>
      </c>
      <c r="L45" s="170"/>
      <c r="M45" s="170"/>
      <c r="N45" s="170">
        <f>'実質公債費比率（分子）の構造'!O$49</f>
        <v>1</v>
      </c>
      <c r="O45" s="170"/>
      <c r="P45" s="170"/>
    </row>
    <row r="46" spans="1:16" x14ac:dyDescent="0.15">
      <c r="A46" s="170" t="s">
        <v>64</v>
      </c>
      <c r="B46" s="170">
        <f>'実質公債費比率（分子）の構造'!K$48</f>
        <v>3234</v>
      </c>
      <c r="C46" s="170"/>
      <c r="D46" s="170"/>
      <c r="E46" s="170">
        <f>'実質公債費比率（分子）の構造'!L$48</f>
        <v>2850</v>
      </c>
      <c r="F46" s="170"/>
      <c r="G46" s="170"/>
      <c r="H46" s="170">
        <f>'実質公債費比率（分子）の構造'!M$48</f>
        <v>2661</v>
      </c>
      <c r="I46" s="170"/>
      <c r="J46" s="170"/>
      <c r="K46" s="170">
        <f>'実質公債費比率（分子）の構造'!N$48</f>
        <v>2622</v>
      </c>
      <c r="L46" s="170"/>
      <c r="M46" s="170"/>
      <c r="N46" s="170">
        <f>'実質公債費比率（分子）の構造'!O$48</f>
        <v>2191</v>
      </c>
      <c r="O46" s="170"/>
      <c r="P46" s="170"/>
    </row>
    <row r="47" spans="1:16" x14ac:dyDescent="0.15">
      <c r="A47" s="170" t="s">
        <v>12</v>
      </c>
      <c r="B47" s="170">
        <f>'実質公債費比率（分子）の構造'!K$47</f>
        <v>10</v>
      </c>
      <c r="C47" s="170"/>
      <c r="D47" s="170"/>
      <c r="E47" s="170">
        <f>'実質公債費比率（分子）の構造'!L$47</f>
        <v>7</v>
      </c>
      <c r="F47" s="170"/>
      <c r="G47" s="170"/>
      <c r="H47" s="170">
        <f>'実質公債費比率（分子）の構造'!M$47</f>
        <v>3</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24019</v>
      </c>
      <c r="C49" s="170"/>
      <c r="D49" s="170"/>
      <c r="E49" s="170">
        <f>'実質公債費比率（分子）の構造'!L$45</f>
        <v>23016</v>
      </c>
      <c r="F49" s="170"/>
      <c r="G49" s="170"/>
      <c r="H49" s="170">
        <f>'実質公債費比率（分子）の構造'!M$45</f>
        <v>22125</v>
      </c>
      <c r="I49" s="170"/>
      <c r="J49" s="170"/>
      <c r="K49" s="170">
        <f>'実質公債費比率（分子）の構造'!N$45</f>
        <v>22380</v>
      </c>
      <c r="L49" s="170"/>
      <c r="M49" s="170"/>
      <c r="N49" s="170">
        <f>'実質公債費比率（分子）の構造'!O$45</f>
        <v>22474</v>
      </c>
      <c r="O49" s="170"/>
      <c r="P49" s="170"/>
    </row>
    <row r="50" spans="1:16" x14ac:dyDescent="0.15">
      <c r="A50" s="170" t="s">
        <v>67</v>
      </c>
      <c r="B50" s="170" t="e">
        <f>NA()</f>
        <v>#N/A</v>
      </c>
      <c r="C50" s="170">
        <f>IF(ISNUMBER('実質公債費比率（分子）の構造'!K$53),'実質公債費比率（分子）の構造'!K$53,NA())</f>
        <v>10425</v>
      </c>
      <c r="D50" s="170" t="e">
        <f>NA()</f>
        <v>#N/A</v>
      </c>
      <c r="E50" s="170" t="e">
        <f>NA()</f>
        <v>#N/A</v>
      </c>
      <c r="F50" s="170">
        <f>IF(ISNUMBER('実質公債費比率（分子）の構造'!L$53),'実質公債費比率（分子）の構造'!L$53,NA())</f>
        <v>8903</v>
      </c>
      <c r="G50" s="170" t="e">
        <f>NA()</f>
        <v>#N/A</v>
      </c>
      <c r="H50" s="170" t="e">
        <f>NA()</f>
        <v>#N/A</v>
      </c>
      <c r="I50" s="170">
        <f>IF(ISNUMBER('実質公債費比率（分子）の構造'!M$53),'実質公債費比率（分子）の構造'!M$53,NA())</f>
        <v>7308</v>
      </c>
      <c r="J50" s="170" t="e">
        <f>NA()</f>
        <v>#N/A</v>
      </c>
      <c r="K50" s="170" t="e">
        <f>NA()</f>
        <v>#N/A</v>
      </c>
      <c r="L50" s="170">
        <f>IF(ISNUMBER('実質公債費比率（分子）の構造'!N$53),'実質公債費比率（分子）の構造'!N$53,NA())</f>
        <v>7663</v>
      </c>
      <c r="M50" s="170" t="e">
        <f>NA()</f>
        <v>#N/A</v>
      </c>
      <c r="N50" s="170" t="e">
        <f>NA()</f>
        <v>#N/A</v>
      </c>
      <c r="O50" s="170">
        <f>IF(ISNUMBER('実質公債費比率（分子）の構造'!O$53),'実質公債費比率（分子）の構造'!O$53,NA())</f>
        <v>8282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142911</v>
      </c>
      <c r="E56" s="169"/>
      <c r="F56" s="169"/>
      <c r="G56" s="169">
        <f>'将来負担比率（分子）の構造'!J$52</f>
        <v>143261</v>
      </c>
      <c r="H56" s="169"/>
      <c r="I56" s="169"/>
      <c r="J56" s="169">
        <f>'将来負担比率（分子）の構造'!K$52</f>
        <v>142403</v>
      </c>
      <c r="K56" s="169"/>
      <c r="L56" s="169"/>
      <c r="M56" s="169">
        <f>'将来負担比率（分子）の構造'!L$52</f>
        <v>139041</v>
      </c>
      <c r="N56" s="169"/>
      <c r="O56" s="169"/>
      <c r="P56" s="169">
        <f>'将来負担比率（分子）の構造'!M$52</f>
        <v>134739</v>
      </c>
    </row>
    <row r="57" spans="1:16" x14ac:dyDescent="0.15">
      <c r="A57" s="169" t="s">
        <v>42</v>
      </c>
      <c r="B57" s="169"/>
      <c r="C57" s="169"/>
      <c r="D57" s="169">
        <f>'将来負担比率（分子）の構造'!I$51</f>
        <v>43848</v>
      </c>
      <c r="E57" s="169"/>
      <c r="F57" s="169"/>
      <c r="G57" s="169">
        <f>'将来負担比率（分子）の構造'!J$51</f>
        <v>43975</v>
      </c>
      <c r="H57" s="169"/>
      <c r="I57" s="169"/>
      <c r="J57" s="169">
        <f>'将来負担比率（分子）の構造'!K$51</f>
        <v>39712</v>
      </c>
      <c r="K57" s="169"/>
      <c r="L57" s="169"/>
      <c r="M57" s="169">
        <f>'将来負担比率（分子）の構造'!L$51</f>
        <v>35157</v>
      </c>
      <c r="N57" s="169"/>
      <c r="O57" s="169"/>
      <c r="P57" s="169">
        <f>'将来負担比率（分子）の構造'!M$51</f>
        <v>31349</v>
      </c>
    </row>
    <row r="58" spans="1:16" x14ac:dyDescent="0.15">
      <c r="A58" s="169" t="s">
        <v>41</v>
      </c>
      <c r="B58" s="169"/>
      <c r="C58" s="169"/>
      <c r="D58" s="169">
        <f>'将来負担比率（分子）の構造'!I$50</f>
        <v>33868</v>
      </c>
      <c r="E58" s="169"/>
      <c r="F58" s="169"/>
      <c r="G58" s="169">
        <f>'将来負担比率（分子）の構造'!J$50</f>
        <v>39408</v>
      </c>
      <c r="H58" s="169"/>
      <c r="I58" s="169"/>
      <c r="J58" s="169">
        <f>'将来負担比率（分子）の構造'!K$50</f>
        <v>41909</v>
      </c>
      <c r="K58" s="169"/>
      <c r="L58" s="169"/>
      <c r="M58" s="169">
        <f>'将来負担比率（分子）の構造'!L$50</f>
        <v>48922</v>
      </c>
      <c r="N58" s="169"/>
      <c r="O58" s="169"/>
      <c r="P58" s="169">
        <f>'将来負担比率（分子）の構造'!M$50</f>
        <v>55745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214</v>
      </c>
      <c r="C61" s="169"/>
      <c r="D61" s="169"/>
      <c r="E61" s="169">
        <f>'将来負担比率（分子）の構造'!J$46</f>
        <v>195</v>
      </c>
      <c r="F61" s="169"/>
      <c r="G61" s="169"/>
      <c r="H61" s="169">
        <f>'将来負担比率（分子）の構造'!K$46</f>
        <v>182</v>
      </c>
      <c r="I61" s="169"/>
      <c r="J61" s="169"/>
      <c r="K61" s="169">
        <f>'将来負担比率（分子）の構造'!L$46</f>
        <v>171</v>
      </c>
      <c r="L61" s="169"/>
      <c r="M61" s="169"/>
      <c r="N61" s="169">
        <f>'将来負担比率（分子）の構造'!M$46</f>
        <v>160</v>
      </c>
      <c r="O61" s="169"/>
      <c r="P61" s="169"/>
    </row>
    <row r="62" spans="1:16" x14ac:dyDescent="0.15">
      <c r="A62" s="169" t="s">
        <v>35</v>
      </c>
      <c r="B62" s="169">
        <f>'将来負担比率（分子）の構造'!I$45</f>
        <v>19298</v>
      </c>
      <c r="C62" s="169"/>
      <c r="D62" s="169"/>
      <c r="E62" s="169">
        <f>'将来負担比率（分子）の構造'!J$45</f>
        <v>19100</v>
      </c>
      <c r="F62" s="169"/>
      <c r="G62" s="169"/>
      <c r="H62" s="169">
        <f>'将来負担比率（分子）の構造'!K$45</f>
        <v>18784</v>
      </c>
      <c r="I62" s="169"/>
      <c r="J62" s="169"/>
      <c r="K62" s="169">
        <f>'将来負担比率（分子）の構造'!L$45</f>
        <v>18725</v>
      </c>
      <c r="L62" s="169"/>
      <c r="M62" s="169"/>
      <c r="N62" s="169">
        <f>'将来負担比率（分子）の構造'!M$45</f>
        <v>19285</v>
      </c>
      <c r="O62" s="169"/>
      <c r="P62" s="169"/>
    </row>
    <row r="63" spans="1:16" x14ac:dyDescent="0.15">
      <c r="A63" s="169" t="s">
        <v>34</v>
      </c>
      <c r="B63" s="169">
        <f>'将来負担比率（分子）の構造'!I$44</f>
        <v>49</v>
      </c>
      <c r="C63" s="169"/>
      <c r="D63" s="169"/>
      <c r="E63" s="169">
        <f>'将来負担比率（分子）の構造'!J$44</f>
        <v>30</v>
      </c>
      <c r="F63" s="169"/>
      <c r="G63" s="169"/>
      <c r="H63" s="169">
        <f>'将来負担比率（分子）の構造'!K$44</f>
        <v>23</v>
      </c>
      <c r="I63" s="169"/>
      <c r="J63" s="169"/>
      <c r="K63" s="169">
        <f>'将来負担比率（分子）の構造'!L$44</f>
        <v>11</v>
      </c>
      <c r="L63" s="169"/>
      <c r="M63" s="169"/>
      <c r="N63" s="169">
        <f>'将来負担比率（分子）の構造'!M$44</f>
        <v>10</v>
      </c>
      <c r="O63" s="169"/>
      <c r="P63" s="169"/>
    </row>
    <row r="64" spans="1:16" x14ac:dyDescent="0.15">
      <c r="A64" s="169" t="s">
        <v>33</v>
      </c>
      <c r="B64" s="169">
        <f>'将来負担比率（分子）の構造'!I$43</f>
        <v>26561</v>
      </c>
      <c r="C64" s="169"/>
      <c r="D64" s="169"/>
      <c r="E64" s="169">
        <f>'将来負担比率（分子）の構造'!J$43</f>
        <v>27078</v>
      </c>
      <c r="F64" s="169"/>
      <c r="G64" s="169"/>
      <c r="H64" s="169">
        <f>'将来負担比率（分子）の構造'!K$43</f>
        <v>27767</v>
      </c>
      <c r="I64" s="169"/>
      <c r="J64" s="169"/>
      <c r="K64" s="169">
        <f>'将来負担比率（分子）の構造'!L$43</f>
        <v>27678</v>
      </c>
      <c r="L64" s="169"/>
      <c r="M64" s="169"/>
      <c r="N64" s="169">
        <f>'将来負担比率（分子）の構造'!M$43</f>
        <v>26875</v>
      </c>
      <c r="O64" s="169"/>
      <c r="P64" s="169"/>
    </row>
    <row r="65" spans="1:16" x14ac:dyDescent="0.15">
      <c r="A65" s="169" t="s">
        <v>32</v>
      </c>
      <c r="B65" s="169">
        <f>'将来負担比率（分子）の構造'!I$42</f>
        <v>2423</v>
      </c>
      <c r="C65" s="169"/>
      <c r="D65" s="169"/>
      <c r="E65" s="169">
        <f>'将来負担比率（分子）の構造'!J$42</f>
        <v>1827</v>
      </c>
      <c r="F65" s="169"/>
      <c r="G65" s="169"/>
      <c r="H65" s="169">
        <f>'将来負担比率（分子）の構造'!K$42</f>
        <v>1495</v>
      </c>
      <c r="I65" s="169"/>
      <c r="J65" s="169"/>
      <c r="K65" s="169">
        <f>'将来負担比率（分子）の構造'!L$42</f>
        <v>1179</v>
      </c>
      <c r="L65" s="169"/>
      <c r="M65" s="169"/>
      <c r="N65" s="169">
        <f>'将来負担比率（分子）の構造'!M$42</f>
        <v>885</v>
      </c>
      <c r="O65" s="169"/>
      <c r="P65" s="169"/>
    </row>
    <row r="66" spans="1:16" x14ac:dyDescent="0.15">
      <c r="A66" s="169" t="s">
        <v>31</v>
      </c>
      <c r="B66" s="169">
        <f>'将来負担比率（分子）の構造'!I$41</f>
        <v>232371</v>
      </c>
      <c r="C66" s="169"/>
      <c r="D66" s="169"/>
      <c r="E66" s="169">
        <f>'将来負担比率（分子）の構造'!J$41</f>
        <v>224923</v>
      </c>
      <c r="F66" s="169"/>
      <c r="G66" s="169"/>
      <c r="H66" s="169">
        <f>'将来負担比率（分子）の構造'!K$41</f>
        <v>210604</v>
      </c>
      <c r="I66" s="169"/>
      <c r="J66" s="169"/>
      <c r="K66" s="169">
        <f>'将来負担比率（分子）の構造'!L$41</f>
        <v>193639</v>
      </c>
      <c r="L66" s="169"/>
      <c r="M66" s="169"/>
      <c r="N66" s="169">
        <f>'将来負担比率（分子）の構造'!M$41</f>
        <v>177388</v>
      </c>
      <c r="O66" s="169"/>
      <c r="P66" s="169"/>
    </row>
    <row r="67" spans="1:16" x14ac:dyDescent="0.15">
      <c r="A67" s="169" t="s">
        <v>71</v>
      </c>
      <c r="B67" s="169" t="e">
        <f>NA()</f>
        <v>#N/A</v>
      </c>
      <c r="C67" s="169">
        <f>IF(ISNUMBER('将来負担比率（分子）の構造'!I$53), IF('将来負担比率（分子）の構造'!I$53 &lt; 0, 0, '将来負担比率（分子）の構造'!I$53), NA())</f>
        <v>60289</v>
      </c>
      <c r="D67" s="169" t="e">
        <f>NA()</f>
        <v>#N/A</v>
      </c>
      <c r="E67" s="169" t="e">
        <f>NA()</f>
        <v>#N/A</v>
      </c>
      <c r="F67" s="169">
        <f>IF(ISNUMBER('将来負担比率（分子）の構造'!J$53), IF('将来負担比率（分子）の構造'!J$53 &lt; 0, 0, '将来負担比率（分子）の構造'!J$53), NA())</f>
        <v>46510</v>
      </c>
      <c r="G67" s="169" t="e">
        <f>NA()</f>
        <v>#N/A</v>
      </c>
      <c r="H67" s="169" t="e">
        <f>NA()</f>
        <v>#N/A</v>
      </c>
      <c r="I67" s="169">
        <f>IF(ISNUMBER('将来負担比率（分子）の構造'!K$53), IF('将来負担比率（分子）の構造'!K$53 &lt; 0, 0, '将来負担比率（分子）の構造'!K$53), NA())</f>
        <v>34830</v>
      </c>
      <c r="J67" s="169" t="e">
        <f>NA()</f>
        <v>#N/A</v>
      </c>
      <c r="K67" s="169" t="e">
        <f>NA()</f>
        <v>#N/A</v>
      </c>
      <c r="L67" s="169">
        <f>IF(ISNUMBER('将来負担比率（分子）の構造'!L$53), IF('将来負担比率（分子）の構造'!L$53 &lt; 0, 0, '将来負担比率（分子）の構造'!L$53), NA())</f>
        <v>18284</v>
      </c>
      <c r="M67" s="169" t="e">
        <f>NA()</f>
        <v>#N/A</v>
      </c>
      <c r="N67" s="169" t="e">
        <f>NA()</f>
        <v>#N/A</v>
      </c>
      <c r="O67" s="169">
        <f>IF(ISNUMBER('将来負担比率（分子）の構造'!M$53), IF('将来負担比率（分子）の構造'!M$53 &lt; 0, 0, '将来負担比率（分子）の構造'!M$53), NA())</f>
        <v>2770</v>
      </c>
      <c r="P67" s="169" t="e">
        <f>NA()</f>
        <v>#N/A</v>
      </c>
    </row>
    <row r="70" spans="1:16" x14ac:dyDescent="0.15">
      <c r="A70" s="171" t="s">
        <v>72</v>
      </c>
      <c r="B70" s="171"/>
      <c r="C70" s="171"/>
      <c r="D70" s="171"/>
      <c r="E70" s="171"/>
      <c r="F70" s="171"/>
    </row>
    <row r="71" spans="1:16" x14ac:dyDescent="0.15">
      <c r="A71" s="172"/>
      <c r="B71" s="172" t="e">
        <f>#REF!</f>
        <v>#REF!</v>
      </c>
      <c r="C71" s="172" t="e">
        <f>#REF!</f>
        <v>#REF!</v>
      </c>
      <c r="D71" s="172" t="e">
        <f>#REF!</f>
        <v>#REF!</v>
      </c>
    </row>
    <row r="72" spans="1:16" x14ac:dyDescent="0.15">
      <c r="A72" s="172" t="s">
        <v>73</v>
      </c>
      <c r="B72" s="173" t="e">
        <f>#REF!</f>
        <v>#REF!</v>
      </c>
      <c r="C72" s="173" t="e">
        <f>#REF!</f>
        <v>#REF!</v>
      </c>
      <c r="D72" s="173" t="e">
        <f>#REF!</f>
        <v>#REF!</v>
      </c>
    </row>
    <row r="73" spans="1:16" x14ac:dyDescent="0.15">
      <c r="A73" s="172" t="s">
        <v>74</v>
      </c>
      <c r="B73" s="173" t="e">
        <f>#REF!</f>
        <v>#REF!</v>
      </c>
      <c r="C73" s="173" t="e">
        <f>#REF!</f>
        <v>#REF!</v>
      </c>
      <c r="D73" s="173" t="e">
        <f>#REF!</f>
        <v>#REF!</v>
      </c>
    </row>
    <row r="74" spans="1:16" x14ac:dyDescent="0.15">
      <c r="A74" s="172" t="s">
        <v>75</v>
      </c>
      <c r="B74" s="173" t="e">
        <f>#REF!</f>
        <v>#REF!</v>
      </c>
      <c r="C74" s="173" t="e">
        <f>#REF!</f>
        <v>#REF!</v>
      </c>
      <c r="D74" s="173" t="e">
        <f>#REF!</f>
        <v>#REF!</v>
      </c>
    </row>
  </sheetData>
  <sheetProtection algorithmName="SHA-512" hashValue="LvfGm6IV+avF/mP/8nOiedDQyMZaeVstb4KX/K4OBEIL5SJfe5j0nVd6OIBjy5E2gDZKLcTo3NdoyAwej43BJQ==" saltValue="6R1N+VZVHn+uPTNcCUzYx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K117" sqref="AK117:AO117"/>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83346114</v>
      </c>
      <c r="S5" s="600"/>
      <c r="T5" s="600"/>
      <c r="U5" s="600"/>
      <c r="V5" s="600"/>
      <c r="W5" s="600"/>
      <c r="X5" s="600"/>
      <c r="Y5" s="601"/>
      <c r="Z5" s="602">
        <v>36.700000000000003</v>
      </c>
      <c r="AA5" s="602"/>
      <c r="AB5" s="602"/>
      <c r="AC5" s="602"/>
      <c r="AD5" s="603">
        <v>75886431</v>
      </c>
      <c r="AE5" s="603"/>
      <c r="AF5" s="603"/>
      <c r="AG5" s="603"/>
      <c r="AH5" s="603"/>
      <c r="AI5" s="603"/>
      <c r="AJ5" s="603"/>
      <c r="AK5" s="603"/>
      <c r="AL5" s="604">
        <v>69.5</v>
      </c>
      <c r="AM5" s="605"/>
      <c r="AN5" s="605"/>
      <c r="AO5" s="606"/>
      <c r="AP5" s="596" t="s">
        <v>216</v>
      </c>
      <c r="AQ5" s="597"/>
      <c r="AR5" s="597"/>
      <c r="AS5" s="597"/>
      <c r="AT5" s="597"/>
      <c r="AU5" s="597"/>
      <c r="AV5" s="597"/>
      <c r="AW5" s="597"/>
      <c r="AX5" s="597"/>
      <c r="AY5" s="597"/>
      <c r="AZ5" s="597"/>
      <c r="BA5" s="597"/>
      <c r="BB5" s="597"/>
      <c r="BC5" s="597"/>
      <c r="BD5" s="597"/>
      <c r="BE5" s="597"/>
      <c r="BF5" s="598"/>
      <c r="BG5" s="610">
        <v>72335236</v>
      </c>
      <c r="BH5" s="611"/>
      <c r="BI5" s="611"/>
      <c r="BJ5" s="611"/>
      <c r="BK5" s="611"/>
      <c r="BL5" s="611"/>
      <c r="BM5" s="611"/>
      <c r="BN5" s="612"/>
      <c r="BO5" s="613">
        <v>86.8</v>
      </c>
      <c r="BP5" s="613"/>
      <c r="BQ5" s="613"/>
      <c r="BR5" s="613"/>
      <c r="BS5" s="614">
        <v>1580713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818505</v>
      </c>
      <c r="S6" s="611"/>
      <c r="T6" s="611"/>
      <c r="U6" s="611"/>
      <c r="V6" s="611"/>
      <c r="W6" s="611"/>
      <c r="X6" s="611"/>
      <c r="Y6" s="612"/>
      <c r="Z6" s="613">
        <v>0.4</v>
      </c>
      <c r="AA6" s="613"/>
      <c r="AB6" s="613"/>
      <c r="AC6" s="613"/>
      <c r="AD6" s="614">
        <v>818505</v>
      </c>
      <c r="AE6" s="614"/>
      <c r="AF6" s="614"/>
      <c r="AG6" s="614"/>
      <c r="AH6" s="614"/>
      <c r="AI6" s="614"/>
      <c r="AJ6" s="614"/>
      <c r="AK6" s="614"/>
      <c r="AL6" s="615">
        <v>0.7</v>
      </c>
      <c r="AM6" s="616"/>
      <c r="AN6" s="616"/>
      <c r="AO6" s="617"/>
      <c r="AP6" s="607" t="s">
        <v>221</v>
      </c>
      <c r="AQ6" s="608"/>
      <c r="AR6" s="608"/>
      <c r="AS6" s="608"/>
      <c r="AT6" s="608"/>
      <c r="AU6" s="608"/>
      <c r="AV6" s="608"/>
      <c r="AW6" s="608"/>
      <c r="AX6" s="608"/>
      <c r="AY6" s="608"/>
      <c r="AZ6" s="608"/>
      <c r="BA6" s="608"/>
      <c r="BB6" s="608"/>
      <c r="BC6" s="608"/>
      <c r="BD6" s="608"/>
      <c r="BE6" s="608"/>
      <c r="BF6" s="609"/>
      <c r="BG6" s="610">
        <v>72335236</v>
      </c>
      <c r="BH6" s="611"/>
      <c r="BI6" s="611"/>
      <c r="BJ6" s="611"/>
      <c r="BK6" s="611"/>
      <c r="BL6" s="611"/>
      <c r="BM6" s="611"/>
      <c r="BN6" s="612"/>
      <c r="BO6" s="613">
        <v>86.8</v>
      </c>
      <c r="BP6" s="613"/>
      <c r="BQ6" s="613"/>
      <c r="BR6" s="613"/>
      <c r="BS6" s="614">
        <v>1580713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796836</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796320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36251</v>
      </c>
      <c r="S7" s="611"/>
      <c r="T7" s="611"/>
      <c r="U7" s="611"/>
      <c r="V7" s="611"/>
      <c r="W7" s="611"/>
      <c r="X7" s="611"/>
      <c r="Y7" s="612"/>
      <c r="Z7" s="613">
        <v>0</v>
      </c>
      <c r="AA7" s="613"/>
      <c r="AB7" s="613"/>
      <c r="AC7" s="613"/>
      <c r="AD7" s="614">
        <v>36251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32553389</v>
      </c>
      <c r="BH7" s="611"/>
      <c r="BI7" s="611"/>
      <c r="BJ7" s="611"/>
      <c r="BK7" s="611"/>
      <c r="BL7" s="611"/>
      <c r="BM7" s="611"/>
      <c r="BN7" s="612"/>
      <c r="BO7" s="613">
        <v>39.1</v>
      </c>
      <c r="BP7" s="613"/>
      <c r="BQ7" s="613"/>
      <c r="BR7" s="613"/>
      <c r="BS7" s="614">
        <v>1580713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22253786</v>
      </c>
      <c r="CS7" s="611"/>
      <c r="CT7" s="611"/>
      <c r="CU7" s="611"/>
      <c r="CV7" s="611"/>
      <c r="CW7" s="611"/>
      <c r="CX7" s="611"/>
      <c r="CY7" s="612"/>
      <c r="CZ7" s="613">
        <v>9.9</v>
      </c>
      <c r="DA7" s="613"/>
      <c r="DB7" s="613"/>
      <c r="DC7" s="613"/>
      <c r="DD7" s="619">
        <v>1519391</v>
      </c>
      <c r="DE7" s="611"/>
      <c r="DF7" s="611"/>
      <c r="DG7" s="611"/>
      <c r="DH7" s="611"/>
      <c r="DI7" s="611"/>
      <c r="DJ7" s="611"/>
      <c r="DK7" s="611"/>
      <c r="DL7" s="611"/>
      <c r="DM7" s="611"/>
      <c r="DN7" s="611"/>
      <c r="DO7" s="611"/>
      <c r="DP7" s="612"/>
      <c r="DQ7" s="619">
        <v>17180063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664698</v>
      </c>
      <c r="S8" s="611"/>
      <c r="T8" s="611"/>
      <c r="U8" s="611"/>
      <c r="V8" s="611"/>
      <c r="W8" s="611"/>
      <c r="X8" s="611"/>
      <c r="Y8" s="612"/>
      <c r="Z8" s="613">
        <v>0.3</v>
      </c>
      <c r="AA8" s="613"/>
      <c r="AB8" s="613"/>
      <c r="AC8" s="613"/>
      <c r="AD8" s="614">
        <v>664698</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794052</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120031377</v>
      </c>
      <c r="CS8" s="611"/>
      <c r="CT8" s="611"/>
      <c r="CU8" s="611"/>
      <c r="CV8" s="611"/>
      <c r="CW8" s="611"/>
      <c r="CX8" s="611"/>
      <c r="CY8" s="612"/>
      <c r="CZ8" s="613">
        <v>53.5</v>
      </c>
      <c r="DA8" s="613"/>
      <c r="DB8" s="613"/>
      <c r="DC8" s="613"/>
      <c r="DD8" s="619">
        <v>2345602</v>
      </c>
      <c r="DE8" s="611"/>
      <c r="DF8" s="611"/>
      <c r="DG8" s="611"/>
      <c r="DH8" s="611"/>
      <c r="DI8" s="611"/>
      <c r="DJ8" s="611"/>
      <c r="DK8" s="611"/>
      <c r="DL8" s="611"/>
      <c r="DM8" s="611"/>
      <c r="DN8" s="611"/>
      <c r="DO8" s="611"/>
      <c r="DP8" s="612"/>
      <c r="DQ8" s="619">
        <v>56236105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710505</v>
      </c>
      <c r="S9" s="611"/>
      <c r="T9" s="611"/>
      <c r="U9" s="611"/>
      <c r="V9" s="611"/>
      <c r="W9" s="611"/>
      <c r="X9" s="611"/>
      <c r="Y9" s="612"/>
      <c r="Z9" s="613">
        <v>0.3</v>
      </c>
      <c r="AA9" s="613"/>
      <c r="AB9" s="613"/>
      <c r="AC9" s="613"/>
      <c r="AD9" s="614">
        <v>710505</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25355204</v>
      </c>
      <c r="BH9" s="611"/>
      <c r="BI9" s="611"/>
      <c r="BJ9" s="611"/>
      <c r="BK9" s="611"/>
      <c r="BL9" s="611"/>
      <c r="BM9" s="611"/>
      <c r="BN9" s="612"/>
      <c r="BO9" s="613">
        <v>30.4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16271424</v>
      </c>
      <c r="CS9" s="611"/>
      <c r="CT9" s="611"/>
      <c r="CU9" s="611"/>
      <c r="CV9" s="611"/>
      <c r="CW9" s="611"/>
      <c r="CX9" s="611"/>
      <c r="CY9" s="612"/>
      <c r="CZ9" s="613">
        <v>7.3</v>
      </c>
      <c r="DA9" s="613"/>
      <c r="DB9" s="613"/>
      <c r="DC9" s="613"/>
      <c r="DD9" s="619">
        <v>2136056</v>
      </c>
      <c r="DE9" s="611"/>
      <c r="DF9" s="611"/>
      <c r="DG9" s="611"/>
      <c r="DH9" s="611"/>
      <c r="DI9" s="611"/>
      <c r="DJ9" s="611"/>
      <c r="DK9" s="611"/>
      <c r="DL9" s="611"/>
      <c r="DM9" s="611"/>
      <c r="DN9" s="611"/>
      <c r="DO9" s="611"/>
      <c r="DP9" s="612"/>
      <c r="DQ9" s="619">
        <v>10315912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1600616</v>
      </c>
      <c r="BH10" s="611"/>
      <c r="BI10" s="611"/>
      <c r="BJ10" s="611"/>
      <c r="BK10" s="611"/>
      <c r="BL10" s="611"/>
      <c r="BM10" s="611"/>
      <c r="BN10" s="612"/>
      <c r="BO10" s="613">
        <v>1.9</v>
      </c>
      <c r="BP10" s="613"/>
      <c r="BQ10" s="613"/>
      <c r="BR10" s="613"/>
      <c r="BS10" s="614">
        <v>266369</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151175</v>
      </c>
      <c r="CS10" s="611"/>
      <c r="CT10" s="611"/>
      <c r="CU10" s="611"/>
      <c r="CV10" s="611"/>
      <c r="CW10" s="611"/>
      <c r="CX10" s="611"/>
      <c r="CY10" s="612"/>
      <c r="CZ10" s="613">
        <v>0.1</v>
      </c>
      <c r="DA10" s="613"/>
      <c r="DB10" s="613"/>
      <c r="DC10" s="613"/>
      <c r="DD10" s="619">
        <v>297</v>
      </c>
      <c r="DE10" s="611"/>
      <c r="DF10" s="611"/>
      <c r="DG10" s="611"/>
      <c r="DH10" s="611"/>
      <c r="DI10" s="611"/>
      <c r="DJ10" s="611"/>
      <c r="DK10" s="611"/>
      <c r="DL10" s="611"/>
      <c r="DM10" s="611"/>
      <c r="DN10" s="611"/>
      <c r="DO10" s="611"/>
      <c r="DP10" s="612"/>
      <c r="DQ10" s="619">
        <v>150640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10837434</v>
      </c>
      <c r="S11" s="611"/>
      <c r="T11" s="611"/>
      <c r="U11" s="611"/>
      <c r="V11" s="611"/>
      <c r="W11" s="611"/>
      <c r="X11" s="611"/>
      <c r="Y11" s="612"/>
      <c r="Z11" s="615">
        <v>4.8</v>
      </c>
      <c r="AA11" s="616"/>
      <c r="AB11" s="616"/>
      <c r="AC11" s="622"/>
      <c r="AD11" s="619">
        <v>10837434</v>
      </c>
      <c r="AE11" s="611"/>
      <c r="AF11" s="611"/>
      <c r="AG11" s="611"/>
      <c r="AH11" s="611"/>
      <c r="AI11" s="611"/>
      <c r="AJ11" s="611"/>
      <c r="AK11" s="612"/>
      <c r="AL11" s="615">
        <v>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4803517</v>
      </c>
      <c r="BH11" s="611"/>
      <c r="BI11" s="611"/>
      <c r="BJ11" s="611"/>
      <c r="BK11" s="611"/>
      <c r="BL11" s="611"/>
      <c r="BM11" s="611"/>
      <c r="BN11" s="612"/>
      <c r="BO11" s="613">
        <v>5.8</v>
      </c>
      <c r="BP11" s="613"/>
      <c r="BQ11" s="613"/>
      <c r="BR11" s="613"/>
      <c r="BS11" s="614">
        <v>1314344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153614</v>
      </c>
      <c r="CS11" s="611"/>
      <c r="CT11" s="611"/>
      <c r="CU11" s="611"/>
      <c r="CV11" s="611"/>
      <c r="CW11" s="611"/>
      <c r="CX11" s="611"/>
      <c r="CY11" s="612"/>
      <c r="CZ11" s="613">
        <v>0.1</v>
      </c>
      <c r="DA11" s="613"/>
      <c r="DB11" s="613"/>
      <c r="DC11" s="613"/>
      <c r="DD11" s="619">
        <v>339</v>
      </c>
      <c r="DE11" s="611"/>
      <c r="DF11" s="611"/>
      <c r="DG11" s="611"/>
      <c r="DH11" s="611"/>
      <c r="DI11" s="611"/>
      <c r="DJ11" s="611"/>
      <c r="DK11" s="611"/>
      <c r="DL11" s="611"/>
      <c r="DM11" s="611"/>
      <c r="DN11" s="611"/>
      <c r="DO11" s="611"/>
      <c r="DP11" s="612"/>
      <c r="DQ11" s="619">
        <v>134764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35637485</v>
      </c>
      <c r="BH12" s="611"/>
      <c r="BI12" s="611"/>
      <c r="BJ12" s="611"/>
      <c r="BK12" s="611"/>
      <c r="BL12" s="611"/>
      <c r="BM12" s="611"/>
      <c r="BN12" s="612"/>
      <c r="BO12" s="613">
        <v>42.8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3564058</v>
      </c>
      <c r="CS12" s="611"/>
      <c r="CT12" s="611"/>
      <c r="CU12" s="611"/>
      <c r="CV12" s="611"/>
      <c r="CW12" s="611"/>
      <c r="CX12" s="611"/>
      <c r="CY12" s="612"/>
      <c r="CZ12" s="613">
        <v>1.6</v>
      </c>
      <c r="DA12" s="613"/>
      <c r="DB12" s="613"/>
      <c r="DC12" s="613"/>
      <c r="DD12" s="619">
        <v>649</v>
      </c>
      <c r="DE12" s="611"/>
      <c r="DF12" s="611"/>
      <c r="DG12" s="611"/>
      <c r="DH12" s="611"/>
      <c r="DI12" s="611"/>
      <c r="DJ12" s="611"/>
      <c r="DK12" s="611"/>
      <c r="DL12" s="611"/>
      <c r="DM12" s="611"/>
      <c r="DN12" s="611"/>
      <c r="DO12" s="611"/>
      <c r="DP12" s="612"/>
      <c r="DQ12" s="619">
        <v>1320052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35425658</v>
      </c>
      <c r="BH13" s="611"/>
      <c r="BI13" s="611"/>
      <c r="BJ13" s="611"/>
      <c r="BK13" s="611"/>
      <c r="BL13" s="611"/>
      <c r="BM13" s="611"/>
      <c r="BN13" s="612"/>
      <c r="BO13" s="613">
        <v>42.5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14770460</v>
      </c>
      <c r="CS13" s="611"/>
      <c r="CT13" s="611"/>
      <c r="CU13" s="611"/>
      <c r="CV13" s="611"/>
      <c r="CW13" s="611"/>
      <c r="CX13" s="611"/>
      <c r="CY13" s="612"/>
      <c r="CZ13" s="613">
        <v>6.6</v>
      </c>
      <c r="DA13" s="613"/>
      <c r="DB13" s="613"/>
      <c r="DC13" s="613"/>
      <c r="DD13" s="619">
        <v>4557403</v>
      </c>
      <c r="DE13" s="611"/>
      <c r="DF13" s="611"/>
      <c r="DG13" s="611"/>
      <c r="DH13" s="611"/>
      <c r="DI13" s="611"/>
      <c r="DJ13" s="611"/>
      <c r="DK13" s="611"/>
      <c r="DL13" s="611"/>
      <c r="DM13" s="611"/>
      <c r="DN13" s="611"/>
      <c r="DO13" s="611"/>
      <c r="DP13" s="612"/>
      <c r="DQ13" s="619">
        <v>10233389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7976</v>
      </c>
      <c r="S14" s="611"/>
      <c r="T14" s="611"/>
      <c r="U14" s="611"/>
      <c r="V14" s="611"/>
      <c r="W14" s="611"/>
      <c r="X14" s="611"/>
      <c r="Y14" s="612"/>
      <c r="Z14" s="613">
        <v>0</v>
      </c>
      <c r="AA14" s="613"/>
      <c r="AB14" s="613"/>
      <c r="AC14" s="613"/>
      <c r="AD14" s="614">
        <v>7976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499896</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5103688</v>
      </c>
      <c r="CS14" s="611"/>
      <c r="CT14" s="611"/>
      <c r="CU14" s="611"/>
      <c r="CV14" s="611"/>
      <c r="CW14" s="611"/>
      <c r="CX14" s="611"/>
      <c r="CY14" s="612"/>
      <c r="CZ14" s="613">
        <v>2.2999999999999998</v>
      </c>
      <c r="DA14" s="613"/>
      <c r="DB14" s="613"/>
      <c r="DC14" s="613"/>
      <c r="DD14" s="619">
        <v>417015</v>
      </c>
      <c r="DE14" s="611"/>
      <c r="DF14" s="611"/>
      <c r="DG14" s="611"/>
      <c r="DH14" s="611"/>
      <c r="DI14" s="611"/>
      <c r="DJ14" s="611"/>
      <c r="DK14" s="611"/>
      <c r="DL14" s="611"/>
      <c r="DM14" s="611"/>
      <c r="DN14" s="611"/>
      <c r="DO14" s="611"/>
      <c r="DP14" s="612"/>
      <c r="DQ14" s="619">
        <v>4600892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3644466</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17764954</v>
      </c>
      <c r="CS15" s="611"/>
      <c r="CT15" s="611"/>
      <c r="CU15" s="611"/>
      <c r="CV15" s="611"/>
      <c r="CW15" s="611"/>
      <c r="CX15" s="611"/>
      <c r="CY15" s="612"/>
      <c r="CZ15" s="613">
        <v>7.9</v>
      </c>
      <c r="DA15" s="613"/>
      <c r="DB15" s="613"/>
      <c r="DC15" s="613"/>
      <c r="DD15" s="619">
        <v>1484024</v>
      </c>
      <c r="DE15" s="611"/>
      <c r="DF15" s="611"/>
      <c r="DG15" s="611"/>
      <c r="DH15" s="611"/>
      <c r="DI15" s="611"/>
      <c r="DJ15" s="611"/>
      <c r="DK15" s="611"/>
      <c r="DL15" s="611"/>
      <c r="DM15" s="611"/>
      <c r="DN15" s="611"/>
      <c r="DO15" s="611"/>
      <c r="DP15" s="612"/>
      <c r="DQ15" s="619">
        <v>12860513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145209</v>
      </c>
      <c r="S16" s="611"/>
      <c r="T16" s="611"/>
      <c r="U16" s="611"/>
      <c r="V16" s="611"/>
      <c r="W16" s="611"/>
      <c r="X16" s="611"/>
      <c r="Y16" s="612"/>
      <c r="Z16" s="613">
        <v>0.1</v>
      </c>
      <c r="AA16" s="613"/>
      <c r="AB16" s="613"/>
      <c r="AC16" s="613"/>
      <c r="AD16" s="614">
        <v>145209</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1114776</v>
      </c>
      <c r="S17" s="611"/>
      <c r="T17" s="611"/>
      <c r="U17" s="611"/>
      <c r="V17" s="611"/>
      <c r="W17" s="611"/>
      <c r="X17" s="611"/>
      <c r="Y17" s="612"/>
      <c r="Z17" s="613">
        <v>0.5</v>
      </c>
      <c r="AA17" s="613"/>
      <c r="AB17" s="613"/>
      <c r="AC17" s="613"/>
      <c r="AD17" s="614">
        <v>1114776</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23340907</v>
      </c>
      <c r="CS17" s="611"/>
      <c r="CT17" s="611"/>
      <c r="CU17" s="611"/>
      <c r="CV17" s="611"/>
      <c r="CW17" s="611"/>
      <c r="CX17" s="611"/>
      <c r="CY17" s="612"/>
      <c r="CZ17" s="613">
        <v>10.4</v>
      </c>
      <c r="DA17" s="613"/>
      <c r="DB17" s="613"/>
      <c r="DC17" s="613"/>
      <c r="DD17" s="619" t="s">
        <v>122</v>
      </c>
      <c r="DE17" s="611"/>
      <c r="DF17" s="611"/>
      <c r="DG17" s="611"/>
      <c r="DH17" s="611"/>
      <c r="DI17" s="611"/>
      <c r="DJ17" s="611"/>
      <c r="DK17" s="611"/>
      <c r="DL17" s="611"/>
      <c r="DM17" s="611"/>
      <c r="DN17" s="611"/>
      <c r="DO17" s="611"/>
      <c r="DP17" s="612"/>
      <c r="DQ17" s="619">
        <v>21546047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498987</v>
      </c>
      <c r="S18" s="611"/>
      <c r="T18" s="611"/>
      <c r="U18" s="611"/>
      <c r="V18" s="611"/>
      <c r="W18" s="611"/>
      <c r="X18" s="611"/>
      <c r="Y18" s="612"/>
      <c r="Z18" s="613">
        <v>0.2</v>
      </c>
      <c r="AA18" s="613"/>
      <c r="AB18" s="613"/>
      <c r="AC18" s="613"/>
      <c r="AD18" s="614">
        <v>498987</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452422</v>
      </c>
      <c r="S19" s="611"/>
      <c r="T19" s="611"/>
      <c r="U19" s="611"/>
      <c r="V19" s="611"/>
      <c r="W19" s="611"/>
      <c r="X19" s="611"/>
      <c r="Y19" s="612"/>
      <c r="Z19" s="613">
        <v>0.2</v>
      </c>
      <c r="AA19" s="613"/>
      <c r="AB19" s="613"/>
      <c r="AC19" s="613"/>
      <c r="AD19" s="614">
        <v>452422</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11010878</v>
      </c>
      <c r="BH19" s="611"/>
      <c r="BI19" s="611"/>
      <c r="BJ19" s="611"/>
      <c r="BK19" s="611"/>
      <c r="BL19" s="611"/>
      <c r="BM19" s="611"/>
      <c r="BN19" s="612"/>
      <c r="BO19" s="613">
        <v>13.2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46565</v>
      </c>
      <c r="S20" s="611"/>
      <c r="T20" s="611"/>
      <c r="U20" s="611"/>
      <c r="V20" s="611"/>
      <c r="W20" s="611"/>
      <c r="X20" s="611"/>
      <c r="Y20" s="612"/>
      <c r="Z20" s="613">
        <v>0</v>
      </c>
      <c r="AA20" s="613"/>
      <c r="AB20" s="613"/>
      <c r="AC20" s="613"/>
      <c r="AD20" s="614">
        <v>46565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11010878</v>
      </c>
      <c r="BH20" s="611"/>
      <c r="BI20" s="611"/>
      <c r="BJ20" s="611"/>
      <c r="BK20" s="611"/>
      <c r="BL20" s="611"/>
      <c r="BM20" s="611"/>
      <c r="BN20" s="612"/>
      <c r="BO20" s="613">
        <v>13.2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224202280</v>
      </c>
      <c r="CS20" s="611"/>
      <c r="CT20" s="611"/>
      <c r="CU20" s="611"/>
      <c r="CV20" s="611"/>
      <c r="CW20" s="611"/>
      <c r="CX20" s="611"/>
      <c r="CY20" s="612"/>
      <c r="CZ20" s="613">
        <v>100</v>
      </c>
      <c r="DA20" s="613"/>
      <c r="DB20" s="613"/>
      <c r="DC20" s="613"/>
      <c r="DD20" s="619">
        <v>12460776</v>
      </c>
      <c r="DE20" s="611"/>
      <c r="DF20" s="611"/>
      <c r="DG20" s="611"/>
      <c r="DH20" s="611"/>
      <c r="DI20" s="611"/>
      <c r="DJ20" s="611"/>
      <c r="DK20" s="611"/>
      <c r="DL20" s="611"/>
      <c r="DM20" s="611"/>
      <c r="DN20" s="611"/>
      <c r="DO20" s="611"/>
      <c r="DP20" s="612"/>
      <c r="DQ20" s="619">
        <v>135374698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16790463</v>
      </c>
      <c r="S21" s="611"/>
      <c r="T21" s="611"/>
      <c r="U21" s="611"/>
      <c r="V21" s="611"/>
      <c r="W21" s="611"/>
      <c r="X21" s="611"/>
      <c r="Y21" s="612"/>
      <c r="Z21" s="613">
        <v>7.4</v>
      </c>
      <c r="AA21" s="613"/>
      <c r="AB21" s="613"/>
      <c r="AC21" s="613"/>
      <c r="AD21" s="614">
        <v>16457619</v>
      </c>
      <c r="AE21" s="614"/>
      <c r="AF21" s="614"/>
      <c r="AG21" s="614"/>
      <c r="AH21" s="614"/>
      <c r="AI21" s="614"/>
      <c r="AJ21" s="614"/>
      <c r="AK21" s="614"/>
      <c r="AL21" s="615">
        <v>15.1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13944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16457619</v>
      </c>
      <c r="S22" s="611"/>
      <c r="T22" s="611"/>
      <c r="U22" s="611"/>
      <c r="V22" s="611"/>
      <c r="W22" s="611"/>
      <c r="X22" s="611"/>
      <c r="Y22" s="612"/>
      <c r="Z22" s="613">
        <v>7.2</v>
      </c>
      <c r="AA22" s="613"/>
      <c r="AB22" s="613"/>
      <c r="AC22" s="613"/>
      <c r="AD22" s="614">
        <v>16457619</v>
      </c>
      <c r="AE22" s="614"/>
      <c r="AF22" s="614"/>
      <c r="AG22" s="614"/>
      <c r="AH22" s="614"/>
      <c r="AI22" s="614"/>
      <c r="AJ22" s="614"/>
      <c r="AK22" s="614"/>
      <c r="AL22" s="615">
        <v>15.1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3537251</v>
      </c>
      <c r="BH22" s="611"/>
      <c r="BI22" s="611"/>
      <c r="BJ22" s="611"/>
      <c r="BK22" s="611"/>
      <c r="BL22" s="611"/>
      <c r="BM22" s="611"/>
      <c r="BN22" s="612"/>
      <c r="BO22" s="613">
        <v>4.2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332844</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7459683</v>
      </c>
      <c r="BH23" s="611"/>
      <c r="BI23" s="611"/>
      <c r="BJ23" s="611"/>
      <c r="BK23" s="611"/>
      <c r="BL23" s="611"/>
      <c r="BM23" s="611"/>
      <c r="BN23" s="612"/>
      <c r="BO23" s="613">
        <v>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140845642</v>
      </c>
      <c r="CS24" s="600"/>
      <c r="CT24" s="600"/>
      <c r="CU24" s="600"/>
      <c r="CV24" s="600"/>
      <c r="CW24" s="600"/>
      <c r="CX24" s="600"/>
      <c r="CY24" s="601"/>
      <c r="CZ24" s="604">
        <v>62.8</v>
      </c>
      <c r="DA24" s="605"/>
      <c r="DB24" s="605"/>
      <c r="DC24" s="621"/>
      <c r="DD24" s="645">
        <v>76145142</v>
      </c>
      <c r="DE24" s="600"/>
      <c r="DF24" s="600"/>
      <c r="DG24" s="600"/>
      <c r="DH24" s="600"/>
      <c r="DI24" s="600"/>
      <c r="DJ24" s="600"/>
      <c r="DK24" s="601"/>
      <c r="DL24" s="645">
        <v>67568360</v>
      </c>
      <c r="DM24" s="600"/>
      <c r="DN24" s="600"/>
      <c r="DO24" s="600"/>
      <c r="DP24" s="600"/>
      <c r="DQ24" s="600"/>
      <c r="DR24" s="600"/>
      <c r="DS24" s="600"/>
      <c r="DT24" s="600"/>
      <c r="DU24" s="600"/>
      <c r="DV24" s="601"/>
      <c r="DW24" s="604">
        <v>61.3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114970918</v>
      </c>
      <c r="S25" s="611"/>
      <c r="T25" s="611"/>
      <c r="U25" s="611"/>
      <c r="V25" s="611"/>
      <c r="W25" s="611"/>
      <c r="X25" s="611"/>
      <c r="Y25" s="612"/>
      <c r="Z25" s="613">
        <v>50.6</v>
      </c>
      <c r="AA25" s="613"/>
      <c r="AB25" s="613"/>
      <c r="AC25" s="613"/>
      <c r="AD25" s="614">
        <v>107178391</v>
      </c>
      <c r="AE25" s="614"/>
      <c r="AF25" s="614"/>
      <c r="AG25" s="614"/>
      <c r="AH25" s="614"/>
      <c r="AI25" s="614"/>
      <c r="AJ25" s="614"/>
      <c r="AK25" s="614"/>
      <c r="AL25" s="615">
        <v>98.1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28830698</v>
      </c>
      <c r="CS25" s="642"/>
      <c r="CT25" s="642"/>
      <c r="CU25" s="642"/>
      <c r="CV25" s="642"/>
      <c r="CW25" s="642"/>
      <c r="CX25" s="642"/>
      <c r="CY25" s="643"/>
      <c r="CZ25" s="615">
        <v>12.9</v>
      </c>
      <c r="DA25" s="640"/>
      <c r="DB25" s="640"/>
      <c r="DC25" s="644"/>
      <c r="DD25" s="619">
        <v>25222790</v>
      </c>
      <c r="DE25" s="642"/>
      <c r="DF25" s="642"/>
      <c r="DG25" s="642"/>
      <c r="DH25" s="642"/>
      <c r="DI25" s="642"/>
      <c r="DJ25" s="642"/>
      <c r="DK25" s="643"/>
      <c r="DL25" s="619">
        <v>24726524</v>
      </c>
      <c r="DM25" s="642"/>
      <c r="DN25" s="642"/>
      <c r="DO25" s="642"/>
      <c r="DP25" s="642"/>
      <c r="DQ25" s="642"/>
      <c r="DR25" s="642"/>
      <c r="DS25" s="642"/>
      <c r="DT25" s="642"/>
      <c r="DU25" s="642"/>
      <c r="DV25" s="643"/>
      <c r="DW25" s="615">
        <v>22.4</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49342</v>
      </c>
      <c r="S26" s="611"/>
      <c r="T26" s="611"/>
      <c r="U26" s="611"/>
      <c r="V26" s="611"/>
      <c r="W26" s="611"/>
      <c r="X26" s="611"/>
      <c r="Y26" s="612"/>
      <c r="Z26" s="613">
        <v>0</v>
      </c>
      <c r="AA26" s="613"/>
      <c r="AB26" s="613"/>
      <c r="AC26" s="613"/>
      <c r="AD26" s="614">
        <v>49342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18483465</v>
      </c>
      <c r="CS26" s="611"/>
      <c r="CT26" s="611"/>
      <c r="CU26" s="611"/>
      <c r="CV26" s="611"/>
      <c r="CW26" s="611"/>
      <c r="CX26" s="611"/>
      <c r="CY26" s="612"/>
      <c r="CZ26" s="615">
        <v>8.1999999999999993</v>
      </c>
      <c r="DA26" s="640"/>
      <c r="DB26" s="640"/>
      <c r="DC26" s="644"/>
      <c r="DD26" s="619">
        <v>15102806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1045197</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83346114</v>
      </c>
      <c r="BH27" s="611"/>
      <c r="BI27" s="611"/>
      <c r="BJ27" s="611"/>
      <c r="BK27" s="611"/>
      <c r="BL27" s="611"/>
      <c r="BM27" s="611"/>
      <c r="BN27" s="612"/>
      <c r="BO27" s="613">
        <v>100</v>
      </c>
      <c r="BP27" s="613"/>
      <c r="BQ27" s="613"/>
      <c r="BR27" s="613"/>
      <c r="BS27" s="614">
        <v>1580713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88674222</v>
      </c>
      <c r="CS27" s="642"/>
      <c r="CT27" s="642"/>
      <c r="CU27" s="642"/>
      <c r="CV27" s="642"/>
      <c r="CW27" s="642"/>
      <c r="CX27" s="642"/>
      <c r="CY27" s="643"/>
      <c r="CZ27" s="615">
        <v>39.6</v>
      </c>
      <c r="DA27" s="640"/>
      <c r="DB27" s="640"/>
      <c r="DC27" s="644"/>
      <c r="DD27" s="619">
        <v>29376490</v>
      </c>
      <c r="DE27" s="642"/>
      <c r="DF27" s="642"/>
      <c r="DG27" s="642"/>
      <c r="DH27" s="642"/>
      <c r="DI27" s="642"/>
      <c r="DJ27" s="642"/>
      <c r="DK27" s="643"/>
      <c r="DL27" s="619">
        <v>22106114</v>
      </c>
      <c r="DM27" s="642"/>
      <c r="DN27" s="642"/>
      <c r="DO27" s="642"/>
      <c r="DP27" s="642"/>
      <c r="DQ27" s="642"/>
      <c r="DR27" s="642"/>
      <c r="DS27" s="642"/>
      <c r="DT27" s="642"/>
      <c r="DU27" s="642"/>
      <c r="DV27" s="643"/>
      <c r="DW27" s="615">
        <v>20</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5905618</v>
      </c>
      <c r="S28" s="611"/>
      <c r="T28" s="611"/>
      <c r="U28" s="611"/>
      <c r="V28" s="611"/>
      <c r="W28" s="611"/>
      <c r="X28" s="611"/>
      <c r="Y28" s="612"/>
      <c r="Z28" s="613">
        <v>2.6</v>
      </c>
      <c r="AA28" s="613"/>
      <c r="AB28" s="613"/>
      <c r="AC28" s="613"/>
      <c r="AD28" s="614">
        <v>1470347</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23340722</v>
      </c>
      <c r="CS28" s="611"/>
      <c r="CT28" s="611"/>
      <c r="CU28" s="611"/>
      <c r="CV28" s="611"/>
      <c r="CW28" s="611"/>
      <c r="CX28" s="611"/>
      <c r="CY28" s="612"/>
      <c r="CZ28" s="615">
        <v>10.4</v>
      </c>
      <c r="DA28" s="640"/>
      <c r="DB28" s="640"/>
      <c r="DC28" s="644"/>
      <c r="DD28" s="619">
        <v>21545862</v>
      </c>
      <c r="DE28" s="611"/>
      <c r="DF28" s="611"/>
      <c r="DG28" s="611"/>
      <c r="DH28" s="611"/>
      <c r="DI28" s="611"/>
      <c r="DJ28" s="611"/>
      <c r="DK28" s="612"/>
      <c r="DL28" s="619">
        <v>20735722</v>
      </c>
      <c r="DM28" s="611"/>
      <c r="DN28" s="611"/>
      <c r="DO28" s="611"/>
      <c r="DP28" s="611"/>
      <c r="DQ28" s="611"/>
      <c r="DR28" s="611"/>
      <c r="DS28" s="611"/>
      <c r="DT28" s="611"/>
      <c r="DU28" s="611"/>
      <c r="DV28" s="612"/>
      <c r="DW28" s="615">
        <v>18.8</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373617</v>
      </c>
      <c r="S29" s="611"/>
      <c r="T29" s="611"/>
      <c r="U29" s="611"/>
      <c r="V29" s="611"/>
      <c r="W29" s="611"/>
      <c r="X29" s="611"/>
      <c r="Y29" s="612"/>
      <c r="Z29" s="613">
        <v>0.2</v>
      </c>
      <c r="AA29" s="613"/>
      <c r="AB29" s="613"/>
      <c r="AC29" s="613"/>
      <c r="AD29" s="614">
        <v>7</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23340722</v>
      </c>
      <c r="CS29" s="642"/>
      <c r="CT29" s="642"/>
      <c r="CU29" s="642"/>
      <c r="CV29" s="642"/>
      <c r="CW29" s="642"/>
      <c r="CX29" s="642"/>
      <c r="CY29" s="643"/>
      <c r="CZ29" s="615">
        <v>10.4</v>
      </c>
      <c r="DA29" s="640"/>
      <c r="DB29" s="640"/>
      <c r="DC29" s="644"/>
      <c r="DD29" s="619">
        <v>21545862</v>
      </c>
      <c r="DE29" s="642"/>
      <c r="DF29" s="642"/>
      <c r="DG29" s="642"/>
      <c r="DH29" s="642"/>
      <c r="DI29" s="642"/>
      <c r="DJ29" s="642"/>
      <c r="DK29" s="643"/>
      <c r="DL29" s="619">
        <v>20735722</v>
      </c>
      <c r="DM29" s="642"/>
      <c r="DN29" s="642"/>
      <c r="DO29" s="642"/>
      <c r="DP29" s="642"/>
      <c r="DQ29" s="642"/>
      <c r="DR29" s="642"/>
      <c r="DS29" s="642"/>
      <c r="DT29" s="642"/>
      <c r="DU29" s="642"/>
      <c r="DV29" s="643"/>
      <c r="DW29" s="615">
        <v>18.8</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61693661</v>
      </c>
      <c r="S30" s="611"/>
      <c r="T30" s="611"/>
      <c r="U30" s="611"/>
      <c r="V30" s="611"/>
      <c r="W30" s="611"/>
      <c r="X30" s="611"/>
      <c r="Y30" s="612"/>
      <c r="Z30" s="613">
        <v>27.1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22686452</v>
      </c>
      <c r="CS30" s="611"/>
      <c r="CT30" s="611"/>
      <c r="CU30" s="611"/>
      <c r="CV30" s="611"/>
      <c r="CW30" s="611"/>
      <c r="CX30" s="611"/>
      <c r="CY30" s="612"/>
      <c r="CZ30" s="615">
        <v>10.1</v>
      </c>
      <c r="DA30" s="640"/>
      <c r="DB30" s="640"/>
      <c r="DC30" s="644"/>
      <c r="DD30" s="619">
        <v>20977415</v>
      </c>
      <c r="DE30" s="611"/>
      <c r="DF30" s="611"/>
      <c r="DG30" s="611"/>
      <c r="DH30" s="611"/>
      <c r="DI30" s="611"/>
      <c r="DJ30" s="611"/>
      <c r="DK30" s="612"/>
      <c r="DL30" s="619">
        <v>20167275</v>
      </c>
      <c r="DM30" s="611"/>
      <c r="DN30" s="611"/>
      <c r="DO30" s="611"/>
      <c r="DP30" s="611"/>
      <c r="DQ30" s="611"/>
      <c r="DR30" s="611"/>
      <c r="DS30" s="611"/>
      <c r="DT30" s="611"/>
      <c r="DU30" s="611"/>
      <c r="DV30" s="612"/>
      <c r="DW30" s="615">
        <v>18.3</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99.3</v>
      </c>
      <c r="BH31" s="654"/>
      <c r="BI31" s="654"/>
      <c r="BJ31" s="654"/>
      <c r="BK31" s="654"/>
      <c r="BL31" s="654"/>
      <c r="BM31" s="605">
        <v>98</v>
      </c>
      <c r="BN31" s="654"/>
      <c r="BO31" s="654"/>
      <c r="BP31" s="654"/>
      <c r="BQ31" s="655"/>
      <c r="BR31" s="666">
        <v>99.2</v>
      </c>
      <c r="BS31" s="654"/>
      <c r="BT31" s="654"/>
      <c r="BU31" s="654"/>
      <c r="BV31" s="654"/>
      <c r="BW31" s="654"/>
      <c r="BX31" s="605">
        <v>97.8</v>
      </c>
      <c r="BY31" s="654"/>
      <c r="BZ31" s="654"/>
      <c r="CA31" s="654"/>
      <c r="CB31" s="655"/>
      <c r="CD31" s="648"/>
      <c r="CE31" s="649"/>
      <c r="CF31" s="607" t="s">
        <v>300</v>
      </c>
      <c r="CG31" s="608"/>
      <c r="CH31" s="608"/>
      <c r="CI31" s="608"/>
      <c r="CJ31" s="608"/>
      <c r="CK31" s="608"/>
      <c r="CL31" s="608"/>
      <c r="CM31" s="608"/>
      <c r="CN31" s="608"/>
      <c r="CO31" s="608"/>
      <c r="CP31" s="608"/>
      <c r="CQ31" s="609"/>
      <c r="CR31" s="610">
        <v>654270</v>
      </c>
      <c r="CS31" s="642"/>
      <c r="CT31" s="642"/>
      <c r="CU31" s="642"/>
      <c r="CV31" s="642"/>
      <c r="CW31" s="642"/>
      <c r="CX31" s="642"/>
      <c r="CY31" s="643"/>
      <c r="CZ31" s="615">
        <v>0.3</v>
      </c>
      <c r="DA31" s="640"/>
      <c r="DB31" s="640"/>
      <c r="DC31" s="644"/>
      <c r="DD31" s="619">
        <v>568447</v>
      </c>
      <c r="DE31" s="642"/>
      <c r="DF31" s="642"/>
      <c r="DG31" s="642"/>
      <c r="DH31" s="642"/>
      <c r="DI31" s="642"/>
      <c r="DJ31" s="642"/>
      <c r="DK31" s="643"/>
      <c r="DL31" s="619">
        <v>568447</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15085242</v>
      </c>
      <c r="S32" s="611"/>
      <c r="T32" s="611"/>
      <c r="U32" s="611"/>
      <c r="V32" s="611"/>
      <c r="W32" s="611"/>
      <c r="X32" s="611"/>
      <c r="Y32" s="612"/>
      <c r="Z32" s="613">
        <v>6.6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98.9</v>
      </c>
      <c r="BH32" s="642"/>
      <c r="BI32" s="642"/>
      <c r="BJ32" s="642"/>
      <c r="BK32" s="642"/>
      <c r="BL32" s="642"/>
      <c r="BM32" s="616">
        <v>96.8</v>
      </c>
      <c r="BN32" s="642"/>
      <c r="BO32" s="642"/>
      <c r="BP32" s="642"/>
      <c r="BQ32" s="665"/>
      <c r="BR32" s="667">
        <v>98.8</v>
      </c>
      <c r="BS32" s="642"/>
      <c r="BT32" s="642"/>
      <c r="BU32" s="642"/>
      <c r="BV32" s="642"/>
      <c r="BW32" s="642"/>
      <c r="BX32" s="616">
        <v>96.5</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2421315</v>
      </c>
      <c r="S33" s="611"/>
      <c r="T33" s="611"/>
      <c r="U33" s="611"/>
      <c r="V33" s="611"/>
      <c r="W33" s="611"/>
      <c r="X33" s="611"/>
      <c r="Y33" s="612"/>
      <c r="Z33" s="613">
        <v>1.1000000000000001</v>
      </c>
      <c r="AA33" s="613"/>
      <c r="AB33" s="613"/>
      <c r="AC33" s="613"/>
      <c r="AD33" s="614">
        <v>386668</v>
      </c>
      <c r="AE33" s="614"/>
      <c r="AF33" s="614"/>
      <c r="AG33" s="614"/>
      <c r="AH33" s="614"/>
      <c r="AI33" s="614"/>
      <c r="AJ33" s="614"/>
      <c r="AK33" s="614"/>
      <c r="AL33" s="615">
        <v>0.4</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99.6</v>
      </c>
      <c r="BH33" s="669"/>
      <c r="BI33" s="669"/>
      <c r="BJ33" s="669"/>
      <c r="BK33" s="669"/>
      <c r="BL33" s="669"/>
      <c r="BM33" s="670">
        <v>98.7</v>
      </c>
      <c r="BN33" s="669"/>
      <c r="BO33" s="669"/>
      <c r="BP33" s="669"/>
      <c r="BQ33" s="671"/>
      <c r="BR33" s="668">
        <v>99.5</v>
      </c>
      <c r="BS33" s="669"/>
      <c r="BT33" s="669"/>
      <c r="BU33" s="669"/>
      <c r="BV33" s="669"/>
      <c r="BW33" s="669"/>
      <c r="BX33" s="670">
        <v>98.6</v>
      </c>
      <c r="BY33" s="669"/>
      <c r="BZ33" s="669"/>
      <c r="CA33" s="669"/>
      <c r="CB33" s="671"/>
      <c r="CD33" s="607" t="s">
        <v>307</v>
      </c>
      <c r="CE33" s="608"/>
      <c r="CF33" s="608"/>
      <c r="CG33" s="608"/>
      <c r="CH33" s="608"/>
      <c r="CI33" s="608"/>
      <c r="CJ33" s="608"/>
      <c r="CK33" s="608"/>
      <c r="CL33" s="608"/>
      <c r="CM33" s="608"/>
      <c r="CN33" s="608"/>
      <c r="CO33" s="608"/>
      <c r="CP33" s="608"/>
      <c r="CQ33" s="609"/>
      <c r="CR33" s="610">
        <v>70895861</v>
      </c>
      <c r="CS33" s="642"/>
      <c r="CT33" s="642"/>
      <c r="CU33" s="642"/>
      <c r="CV33" s="642"/>
      <c r="CW33" s="642"/>
      <c r="CX33" s="642"/>
      <c r="CY33" s="643"/>
      <c r="CZ33" s="615">
        <v>31.6</v>
      </c>
      <c r="DA33" s="640"/>
      <c r="DB33" s="640"/>
      <c r="DC33" s="644"/>
      <c r="DD33" s="619">
        <v>55173980</v>
      </c>
      <c r="DE33" s="642"/>
      <c r="DF33" s="642"/>
      <c r="DG33" s="642"/>
      <c r="DH33" s="642"/>
      <c r="DI33" s="642"/>
      <c r="DJ33" s="642"/>
      <c r="DK33" s="643"/>
      <c r="DL33" s="619">
        <v>39870817</v>
      </c>
      <c r="DM33" s="642"/>
      <c r="DN33" s="642"/>
      <c r="DO33" s="642"/>
      <c r="DP33" s="642"/>
      <c r="DQ33" s="642"/>
      <c r="DR33" s="642"/>
      <c r="DS33" s="642"/>
      <c r="DT33" s="642"/>
      <c r="DU33" s="642"/>
      <c r="DV33" s="643"/>
      <c r="DW33" s="615">
        <v>36.200000000000003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718366</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23656842</v>
      </c>
      <c r="CS34" s="611"/>
      <c r="CT34" s="611"/>
      <c r="CU34" s="611"/>
      <c r="CV34" s="611"/>
      <c r="CW34" s="611"/>
      <c r="CX34" s="611"/>
      <c r="CY34" s="612"/>
      <c r="CZ34" s="615">
        <v>10.6</v>
      </c>
      <c r="DA34" s="640"/>
      <c r="DB34" s="640"/>
      <c r="DC34" s="644"/>
      <c r="DD34" s="619">
        <v>17555769</v>
      </c>
      <c r="DE34" s="611"/>
      <c r="DF34" s="611"/>
      <c r="DG34" s="611"/>
      <c r="DH34" s="611"/>
      <c r="DI34" s="611"/>
      <c r="DJ34" s="611"/>
      <c r="DK34" s="612"/>
      <c r="DL34" s="619">
        <v>16261808</v>
      </c>
      <c r="DM34" s="611"/>
      <c r="DN34" s="611"/>
      <c r="DO34" s="611"/>
      <c r="DP34" s="611"/>
      <c r="DQ34" s="611"/>
      <c r="DR34" s="611"/>
      <c r="DS34" s="611"/>
      <c r="DT34" s="611"/>
      <c r="DU34" s="611"/>
      <c r="DV34" s="612"/>
      <c r="DW34" s="615">
        <v>14.7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3197764</v>
      </c>
      <c r="S35" s="611"/>
      <c r="T35" s="611"/>
      <c r="U35" s="611"/>
      <c r="V35" s="611"/>
      <c r="W35" s="611"/>
      <c r="X35" s="611"/>
      <c r="Y35" s="612"/>
      <c r="Z35" s="613">
        <v>1.4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1536738</v>
      </c>
      <c r="CS35" s="642"/>
      <c r="CT35" s="642"/>
      <c r="CU35" s="642"/>
      <c r="CV35" s="642"/>
      <c r="CW35" s="642"/>
      <c r="CX35" s="642"/>
      <c r="CY35" s="643"/>
      <c r="CZ35" s="615">
        <v>0.7</v>
      </c>
      <c r="DA35" s="640"/>
      <c r="DB35" s="640"/>
      <c r="DC35" s="644"/>
      <c r="DD35" s="619">
        <v>1514102</v>
      </c>
      <c r="DE35" s="642"/>
      <c r="DF35" s="642"/>
      <c r="DG35" s="642"/>
      <c r="DH35" s="642"/>
      <c r="DI35" s="642"/>
      <c r="DJ35" s="642"/>
      <c r="DK35" s="643"/>
      <c r="DL35" s="619">
        <v>1435164</v>
      </c>
      <c r="DM35" s="642"/>
      <c r="DN35" s="642"/>
      <c r="DO35" s="642"/>
      <c r="DP35" s="642"/>
      <c r="DQ35" s="642"/>
      <c r="DR35" s="642"/>
      <c r="DS35" s="642"/>
      <c r="DT35" s="642"/>
      <c r="DU35" s="642"/>
      <c r="DV35" s="643"/>
      <c r="DW35" s="615">
        <v>1.3</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3054828</v>
      </c>
      <c r="S36" s="611"/>
      <c r="T36" s="611"/>
      <c r="U36" s="611"/>
      <c r="V36" s="611"/>
      <c r="W36" s="611"/>
      <c r="X36" s="611"/>
      <c r="Y36" s="612"/>
      <c r="Z36" s="613">
        <v>1.3</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24737420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34088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14963647</v>
      </c>
      <c r="CS36" s="611"/>
      <c r="CT36" s="611"/>
      <c r="CU36" s="611"/>
      <c r="CV36" s="611"/>
      <c r="CW36" s="611"/>
      <c r="CX36" s="611"/>
      <c r="CY36" s="612"/>
      <c r="CZ36" s="615">
        <v>6.7</v>
      </c>
      <c r="DA36" s="640"/>
      <c r="DB36" s="640"/>
      <c r="DC36" s="644"/>
      <c r="DD36" s="619">
        <v>11748340</v>
      </c>
      <c r="DE36" s="611"/>
      <c r="DF36" s="611"/>
      <c r="DG36" s="611"/>
      <c r="DH36" s="611"/>
      <c r="DI36" s="611"/>
      <c r="DJ36" s="611"/>
      <c r="DK36" s="612"/>
      <c r="DL36" s="619">
        <v>7643546</v>
      </c>
      <c r="DM36" s="611"/>
      <c r="DN36" s="611"/>
      <c r="DO36" s="611"/>
      <c r="DP36" s="611"/>
      <c r="DQ36" s="611"/>
      <c r="DR36" s="611"/>
      <c r="DS36" s="611"/>
      <c r="DT36" s="611"/>
      <c r="DU36" s="611"/>
      <c r="DV36" s="612"/>
      <c r="DW36" s="615">
        <v>6.9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12317337</v>
      </c>
      <c r="S37" s="611"/>
      <c r="T37" s="611"/>
      <c r="U37" s="611"/>
      <c r="V37" s="611"/>
      <c r="W37" s="611"/>
      <c r="X37" s="611"/>
      <c r="Y37" s="612"/>
      <c r="Z37" s="613">
        <v>5.4</v>
      </c>
      <c r="AA37" s="613"/>
      <c r="AB37" s="613"/>
      <c r="AC37" s="613"/>
      <c r="AD37" s="614">
        <v>174287</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4777321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-1113353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99672</v>
      </c>
      <c r="CS37" s="642"/>
      <c r="CT37" s="642"/>
      <c r="CU37" s="642"/>
      <c r="CV37" s="642"/>
      <c r="CW37" s="642"/>
      <c r="CX37" s="642"/>
      <c r="CY37" s="643"/>
      <c r="CZ37" s="615">
        <v>0</v>
      </c>
      <c r="DA37" s="640"/>
      <c r="DB37" s="640"/>
      <c r="DC37" s="644"/>
      <c r="DD37" s="619">
        <v>99672</v>
      </c>
      <c r="DE37" s="642"/>
      <c r="DF37" s="642"/>
      <c r="DG37" s="642"/>
      <c r="DH37" s="642"/>
      <c r="DI37" s="642"/>
      <c r="DJ37" s="642"/>
      <c r="DK37" s="643"/>
      <c r="DL37" s="619">
        <v>34460</v>
      </c>
      <c r="DM37" s="642"/>
      <c r="DN37" s="642"/>
      <c r="DO37" s="642"/>
      <c r="DP37" s="642"/>
      <c r="DQ37" s="642"/>
      <c r="DR37" s="642"/>
      <c r="DS37" s="642"/>
      <c r="DT37" s="642"/>
      <c r="DU37" s="642"/>
      <c r="DV37" s="643"/>
      <c r="DW37" s="615">
        <v>0</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6430200</v>
      </c>
      <c r="S38" s="611"/>
      <c r="T38" s="611"/>
      <c r="U38" s="611"/>
      <c r="V38" s="611"/>
      <c r="W38" s="611"/>
      <c r="X38" s="611"/>
      <c r="Y38" s="612"/>
      <c r="Z38" s="613">
        <v>2.8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92326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58055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19866371</v>
      </c>
      <c r="CS38" s="611"/>
      <c r="CT38" s="611"/>
      <c r="CU38" s="611"/>
      <c r="CV38" s="611"/>
      <c r="CW38" s="611"/>
      <c r="CX38" s="611"/>
      <c r="CY38" s="612"/>
      <c r="CZ38" s="615">
        <v>8.9</v>
      </c>
      <c r="DA38" s="640"/>
      <c r="DB38" s="640"/>
      <c r="DC38" s="644"/>
      <c r="DD38" s="619">
        <v>15938851</v>
      </c>
      <c r="DE38" s="611"/>
      <c r="DF38" s="611"/>
      <c r="DG38" s="611"/>
      <c r="DH38" s="611"/>
      <c r="DI38" s="611"/>
      <c r="DJ38" s="611"/>
      <c r="DK38" s="612"/>
      <c r="DL38" s="619">
        <v>14524163</v>
      </c>
      <c r="DM38" s="611"/>
      <c r="DN38" s="611"/>
      <c r="DO38" s="611"/>
      <c r="DP38" s="611"/>
      <c r="DQ38" s="611"/>
      <c r="DR38" s="611"/>
      <c r="DS38" s="611"/>
      <c r="DT38" s="611"/>
      <c r="DU38" s="611"/>
      <c r="DV38" s="612"/>
      <c r="DW38" s="615">
        <v>13.2</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29541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81702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10816475</v>
      </c>
      <c r="CS39" s="642"/>
      <c r="CT39" s="642"/>
      <c r="CU39" s="642"/>
      <c r="CV39" s="642"/>
      <c r="CW39" s="642"/>
      <c r="CX39" s="642"/>
      <c r="CY39" s="643"/>
      <c r="CZ39" s="615">
        <v>4.8</v>
      </c>
      <c r="DA39" s="640"/>
      <c r="DB39" s="640"/>
      <c r="DC39" s="644"/>
      <c r="DD39" s="619">
        <v>8410072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1000000</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1402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55788</v>
      </c>
      <c r="CS40" s="611"/>
      <c r="CT40" s="611"/>
      <c r="CU40" s="611"/>
      <c r="CV40" s="611"/>
      <c r="CW40" s="611"/>
      <c r="CX40" s="611"/>
      <c r="CY40" s="612"/>
      <c r="CZ40" s="615">
        <v>0</v>
      </c>
      <c r="DA40" s="640"/>
      <c r="DB40" s="640"/>
      <c r="DC40" s="644"/>
      <c r="DD40" s="619">
        <v>6846</v>
      </c>
      <c r="DE40" s="611"/>
      <c r="DF40" s="611"/>
      <c r="DG40" s="611"/>
      <c r="DH40" s="611"/>
      <c r="DI40" s="611"/>
      <c r="DJ40" s="611"/>
      <c r="DK40" s="612"/>
      <c r="DL40" s="619">
        <v>6136</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227263405</v>
      </c>
      <c r="S41" s="683"/>
      <c r="T41" s="683"/>
      <c r="U41" s="683"/>
      <c r="V41" s="683"/>
      <c r="W41" s="683"/>
      <c r="X41" s="683"/>
      <c r="Y41" s="687"/>
      <c r="Z41" s="688">
        <v>100</v>
      </c>
      <c r="AA41" s="688"/>
      <c r="AB41" s="688"/>
      <c r="AC41" s="688"/>
      <c r="AD41" s="689">
        <v>109259042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4777645</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15059185</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390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12460777</v>
      </c>
      <c r="CS42" s="642"/>
      <c r="CT42" s="642"/>
      <c r="CU42" s="642"/>
      <c r="CV42" s="642"/>
      <c r="CW42" s="642"/>
      <c r="CX42" s="642"/>
      <c r="CY42" s="643"/>
      <c r="CZ42" s="615">
        <v>5.6</v>
      </c>
      <c r="DA42" s="640"/>
      <c r="DB42" s="640"/>
      <c r="DC42" s="644"/>
      <c r="DD42" s="619">
        <v>4055576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298545</v>
      </c>
      <c r="CS43" s="642"/>
      <c r="CT43" s="642"/>
      <c r="CU43" s="642"/>
      <c r="CV43" s="642"/>
      <c r="CW43" s="642"/>
      <c r="CX43" s="642"/>
      <c r="CY43" s="643"/>
      <c r="CZ43" s="615">
        <v>0.1</v>
      </c>
      <c r="DA43" s="640"/>
      <c r="DB43" s="640"/>
      <c r="DC43" s="644"/>
      <c r="DD43" s="619">
        <v>298545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12460776</v>
      </c>
      <c r="CS44" s="611"/>
      <c r="CT44" s="611"/>
      <c r="CU44" s="611"/>
      <c r="CV44" s="611"/>
      <c r="CW44" s="611"/>
      <c r="CX44" s="611"/>
      <c r="CY44" s="612"/>
      <c r="CZ44" s="615">
        <v>5.6</v>
      </c>
      <c r="DA44" s="616"/>
      <c r="DB44" s="616"/>
      <c r="DC44" s="622"/>
      <c r="DD44" s="619">
        <v>4055575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3884470</v>
      </c>
      <c r="CS45" s="642"/>
      <c r="CT45" s="642"/>
      <c r="CU45" s="642"/>
      <c r="CV45" s="642"/>
      <c r="CW45" s="642"/>
      <c r="CX45" s="642"/>
      <c r="CY45" s="643"/>
      <c r="CZ45" s="615">
        <v>1.7</v>
      </c>
      <c r="DA45" s="640"/>
      <c r="DB45" s="640"/>
      <c r="DC45" s="644"/>
      <c r="DD45" s="619">
        <v>119201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8062404</v>
      </c>
      <c r="CS46" s="611"/>
      <c r="CT46" s="611"/>
      <c r="CU46" s="611"/>
      <c r="CV46" s="611"/>
      <c r="CW46" s="611"/>
      <c r="CX46" s="611"/>
      <c r="CY46" s="612"/>
      <c r="CZ46" s="615">
        <v>3.6</v>
      </c>
      <c r="DA46" s="616"/>
      <c r="DB46" s="616"/>
      <c r="DC46" s="622"/>
      <c r="DD46" s="619">
        <v>3844672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v>1</v>
      </c>
      <c r="CS47" s="642"/>
      <c r="CT47" s="642"/>
      <c r="CU47" s="642"/>
      <c r="CV47" s="642"/>
      <c r="CW47" s="642"/>
      <c r="CX47" s="642"/>
      <c r="CY47" s="643"/>
      <c r="CZ47" s="615">
        <v>0</v>
      </c>
      <c r="DA47" s="640"/>
      <c r="DB47" s="640"/>
      <c r="DC47" s="644"/>
      <c r="DD47" s="619">
        <v>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224202280</v>
      </c>
      <c r="CS49" s="669"/>
      <c r="CT49" s="669"/>
      <c r="CU49" s="669"/>
      <c r="CV49" s="669"/>
      <c r="CW49" s="669"/>
      <c r="CX49" s="669"/>
      <c r="CY49" s="698"/>
      <c r="CZ49" s="690">
        <v>100</v>
      </c>
      <c r="DA49" s="699"/>
      <c r="DB49" s="699"/>
      <c r="DC49" s="700"/>
      <c r="DD49" s="701">
        <v>135374698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319oTCXOA+sexeWiJhzBD6sf9/IickwXaVoIHyVlEwy/xsAWUg+7DjrfuseJAw/SJeiWzIt8TTm2QwT18USmlw==" saltValue="izAPPdJttqpZzYcHc70a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CH80" sqref="CH80:CL80"/>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227236</v>
      </c>
      <c r="R7" s="740"/>
      <c r="S7" s="740"/>
      <c r="T7" s="740"/>
      <c r="U7" s="740"/>
      <c r="V7" s="740">
        <v>224188</v>
      </c>
      <c r="W7" s="740"/>
      <c r="X7" s="740"/>
      <c r="Y7" s="740"/>
      <c r="Z7" s="740"/>
      <c r="AA7" s="740">
        <v>3048</v>
      </c>
      <c r="AB7" s="740"/>
      <c r="AC7" s="740"/>
      <c r="AD7" s="740"/>
      <c r="AE7" s="741"/>
      <c r="AF7" s="742">
        <v>2308</v>
      </c>
      <c r="AG7" s="743"/>
      <c r="AH7" s="743"/>
      <c r="AI7" s="743"/>
      <c r="AJ7" s="744"/>
      <c r="AK7" s="745">
        <v>3178</v>
      </c>
      <c r="AL7" s="746"/>
      <c r="AM7" s="746"/>
      <c r="AN7" s="746"/>
      <c r="AO7" s="746"/>
      <c r="AP7" s="746">
        <v>177254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567</v>
      </c>
      <c r="BT7" s="734"/>
      <c r="BU7" s="734"/>
      <c r="BV7" s="734"/>
      <c r="BW7" s="734"/>
      <c r="BX7" s="734"/>
      <c r="BY7" s="734"/>
      <c r="BZ7" s="734"/>
      <c r="CA7" s="734"/>
      <c r="CB7" s="734"/>
      <c r="CC7" s="734"/>
      <c r="CD7" s="734"/>
      <c r="CE7" s="734"/>
      <c r="CF7" s="734"/>
      <c r="CG7" s="749"/>
      <c r="CH7" s="730">
        <v>-7</v>
      </c>
      <c r="CI7" s="731"/>
      <c r="CJ7" s="731"/>
      <c r="CK7" s="731"/>
      <c r="CL7" s="732"/>
      <c r="CM7" s="730">
        <v>3670</v>
      </c>
      <c r="CN7" s="731"/>
      <c r="CO7" s="731"/>
      <c r="CP7" s="731"/>
      <c r="CQ7" s="732"/>
      <c r="CR7" s="730">
        <v>148</v>
      </c>
      <c r="CS7" s="731"/>
      <c r="CT7" s="731"/>
      <c r="CU7" s="731"/>
      <c r="CV7" s="732"/>
      <c r="CW7" s="730">
        <v>151</v>
      </c>
      <c r="CX7" s="731"/>
      <c r="CY7" s="731"/>
      <c r="CZ7" s="731"/>
      <c r="DA7" s="732"/>
      <c r="DB7" s="730" t="s">
        <v>561</v>
      </c>
      <c r="DC7" s="731"/>
      <c r="DD7" s="731"/>
      <c r="DE7" s="731"/>
      <c r="DF7" s="732"/>
      <c r="DG7" s="730" t="s">
        <v>561</v>
      </c>
      <c r="DH7" s="731"/>
      <c r="DI7" s="731"/>
      <c r="DJ7" s="731"/>
      <c r="DK7" s="732"/>
      <c r="DL7" s="730" t="s">
        <v>561</v>
      </c>
      <c r="DM7" s="731"/>
      <c r="DN7" s="731"/>
      <c r="DO7" s="731"/>
      <c r="DP7" s="732"/>
      <c r="DQ7" s="730" t="s">
        <v>561</v>
      </c>
      <c r="DR7" s="731"/>
      <c r="DS7" s="731"/>
      <c r="DT7" s="731"/>
      <c r="DU7" s="732"/>
      <c r="DV7" s="733"/>
      <c r="DW7" s="734"/>
      <c r="DX7" s="734"/>
      <c r="DY7" s="734"/>
      <c r="DZ7" s="735"/>
      <c r="EA7" s="228"/>
    </row>
    <row r="8" spans="1:131" s="229" customFormat="1" ht="26.25" customHeight="1" x14ac:dyDescent="0.15">
      <c r="A8" s="232">
        <v>2</v>
      </c>
      <c r="B8" s="767" t="s">
        <v>375</v>
      </c>
      <c r="C8" s="768"/>
      <c r="D8" s="768"/>
      <c r="E8" s="768"/>
      <c r="F8" s="768"/>
      <c r="G8" s="768"/>
      <c r="H8" s="768"/>
      <c r="I8" s="768"/>
      <c r="J8" s="768"/>
      <c r="K8" s="768"/>
      <c r="L8" s="768"/>
      <c r="M8" s="768"/>
      <c r="N8" s="768"/>
      <c r="O8" s="768"/>
      <c r="P8" s="769"/>
      <c r="Q8" s="770">
        <v>17</v>
      </c>
      <c r="R8" s="771"/>
      <c r="S8" s="771"/>
      <c r="T8" s="771"/>
      <c r="U8" s="771"/>
      <c r="V8" s="771">
        <v>17</v>
      </c>
      <c r="W8" s="771"/>
      <c r="X8" s="771"/>
      <c r="Y8" s="771"/>
      <c r="Z8" s="771"/>
      <c r="AA8" s="771">
        <v>0</v>
      </c>
      <c r="AB8" s="771"/>
      <c r="AC8" s="771"/>
      <c r="AD8" s="771"/>
      <c r="AE8" s="772"/>
      <c r="AF8" s="773" t="s">
        <v>122</v>
      </c>
      <c r="AG8" s="774"/>
      <c r="AH8" s="774"/>
      <c r="AI8" s="774"/>
      <c r="AJ8" s="775"/>
      <c r="AK8" s="756">
        <v>13</v>
      </c>
      <c r="AL8" s="757"/>
      <c r="AM8" s="757"/>
      <c r="AN8" s="757"/>
      <c r="AO8" s="757"/>
      <c r="AP8" s="757" t="s">
        <v>562</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557</v>
      </c>
      <c r="BT8" s="761"/>
      <c r="BU8" s="761"/>
      <c r="BV8" s="761"/>
      <c r="BW8" s="761"/>
      <c r="BX8" s="761"/>
      <c r="BY8" s="761"/>
      <c r="BZ8" s="761"/>
      <c r="CA8" s="761"/>
      <c r="CB8" s="761"/>
      <c r="CC8" s="761"/>
      <c r="CD8" s="761"/>
      <c r="CE8" s="761"/>
      <c r="CF8" s="761"/>
      <c r="CG8" s="762"/>
      <c r="CH8" s="763">
        <v>42</v>
      </c>
      <c r="CI8" s="764"/>
      <c r="CJ8" s="764"/>
      <c r="CK8" s="764"/>
      <c r="CL8" s="765"/>
      <c r="CM8" s="763">
        <v>356</v>
      </c>
      <c r="CN8" s="764"/>
      <c r="CO8" s="764"/>
      <c r="CP8" s="764"/>
      <c r="CQ8" s="765"/>
      <c r="CR8" s="763">
        <v>60</v>
      </c>
      <c r="CS8" s="764"/>
      <c r="CT8" s="764"/>
      <c r="CU8" s="764"/>
      <c r="CV8" s="765"/>
      <c r="CW8" s="763">
        <v>8</v>
      </c>
      <c r="CX8" s="764"/>
      <c r="CY8" s="764"/>
      <c r="CZ8" s="764"/>
      <c r="DA8" s="765"/>
      <c r="DB8" s="763" t="s">
        <v>561</v>
      </c>
      <c r="DC8" s="764"/>
      <c r="DD8" s="764"/>
      <c r="DE8" s="764"/>
      <c r="DF8" s="765"/>
      <c r="DG8" s="763" t="s">
        <v>561</v>
      </c>
      <c r="DH8" s="764"/>
      <c r="DI8" s="764"/>
      <c r="DJ8" s="764"/>
      <c r="DK8" s="765"/>
      <c r="DL8" s="763" t="s">
        <v>561</v>
      </c>
      <c r="DM8" s="764"/>
      <c r="DN8" s="764"/>
      <c r="DO8" s="764"/>
      <c r="DP8" s="765"/>
      <c r="DQ8" s="763" t="s">
        <v>561</v>
      </c>
      <c r="DR8" s="764"/>
      <c r="DS8" s="764"/>
      <c r="DT8" s="764"/>
      <c r="DU8" s="765"/>
      <c r="DV8" s="760"/>
      <c r="DW8" s="761"/>
      <c r="DX8" s="761"/>
      <c r="DY8" s="761"/>
      <c r="DZ8" s="766"/>
      <c r="EA8" s="228"/>
    </row>
    <row r="9" spans="1:131" s="229" customFormat="1" ht="26.25" customHeight="1" x14ac:dyDescent="0.15">
      <c r="A9" s="232">
        <v>3</v>
      </c>
      <c r="B9" s="767" t="s">
        <v>376</v>
      </c>
      <c r="C9" s="768"/>
      <c r="D9" s="768"/>
      <c r="E9" s="768"/>
      <c r="F9" s="768"/>
      <c r="G9" s="768"/>
      <c r="H9" s="768"/>
      <c r="I9" s="768"/>
      <c r="J9" s="768"/>
      <c r="K9" s="768"/>
      <c r="L9" s="768"/>
      <c r="M9" s="768"/>
      <c r="N9" s="768"/>
      <c r="O9" s="768"/>
      <c r="P9" s="769"/>
      <c r="Q9" s="770">
        <v>1</v>
      </c>
      <c r="R9" s="771"/>
      <c r="S9" s="771"/>
      <c r="T9" s="771"/>
      <c r="U9" s="771"/>
      <c r="V9" s="771">
        <v>1</v>
      </c>
      <c r="W9" s="771"/>
      <c r="X9" s="771"/>
      <c r="Y9" s="771"/>
      <c r="Z9" s="771"/>
      <c r="AA9" s="771">
        <v>0</v>
      </c>
      <c r="AB9" s="771"/>
      <c r="AC9" s="771"/>
      <c r="AD9" s="771"/>
      <c r="AE9" s="772"/>
      <c r="AF9" s="773" t="s">
        <v>122</v>
      </c>
      <c r="AG9" s="774"/>
      <c r="AH9" s="774"/>
      <c r="AI9" s="774"/>
      <c r="AJ9" s="775"/>
      <c r="AK9" s="756">
        <v>0</v>
      </c>
      <c r="AL9" s="757"/>
      <c r="AM9" s="757"/>
      <c r="AN9" s="757"/>
      <c r="AO9" s="757"/>
      <c r="AP9" s="757" t="s">
        <v>562</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558</v>
      </c>
      <c r="BT9" s="761"/>
      <c r="BU9" s="761"/>
      <c r="BV9" s="761"/>
      <c r="BW9" s="761"/>
      <c r="BX9" s="761"/>
      <c r="BY9" s="761"/>
      <c r="BZ9" s="761"/>
      <c r="CA9" s="761"/>
      <c r="CB9" s="761"/>
      <c r="CC9" s="761"/>
      <c r="CD9" s="761"/>
      <c r="CE9" s="761"/>
      <c r="CF9" s="761"/>
      <c r="CG9" s="762"/>
      <c r="CH9" s="763">
        <v>-277</v>
      </c>
      <c r="CI9" s="764"/>
      <c r="CJ9" s="764"/>
      <c r="CK9" s="764"/>
      <c r="CL9" s="765"/>
      <c r="CM9" s="763">
        <v>3387</v>
      </c>
      <c r="CN9" s="764"/>
      <c r="CO9" s="764"/>
      <c r="CP9" s="764"/>
      <c r="CQ9" s="765"/>
      <c r="CR9" s="763">
        <v>199</v>
      </c>
      <c r="CS9" s="764"/>
      <c r="CT9" s="764"/>
      <c r="CU9" s="764"/>
      <c r="CV9" s="765"/>
      <c r="CW9" s="763">
        <v>272</v>
      </c>
      <c r="CX9" s="764"/>
      <c r="CY9" s="764"/>
      <c r="CZ9" s="764"/>
      <c r="DA9" s="765"/>
      <c r="DB9" s="763" t="s">
        <v>561</v>
      </c>
      <c r="DC9" s="764"/>
      <c r="DD9" s="764"/>
      <c r="DE9" s="764"/>
      <c r="DF9" s="765"/>
      <c r="DG9" s="763" t="s">
        <v>561</v>
      </c>
      <c r="DH9" s="764"/>
      <c r="DI9" s="764"/>
      <c r="DJ9" s="764"/>
      <c r="DK9" s="765"/>
      <c r="DL9" s="763" t="s">
        <v>561</v>
      </c>
      <c r="DM9" s="764"/>
      <c r="DN9" s="764"/>
      <c r="DO9" s="764"/>
      <c r="DP9" s="765"/>
      <c r="DQ9" s="763" t="s">
        <v>561</v>
      </c>
      <c r="DR9" s="764"/>
      <c r="DS9" s="764"/>
      <c r="DT9" s="764"/>
      <c r="DU9" s="765"/>
      <c r="DV9" s="760"/>
      <c r="DW9" s="761"/>
      <c r="DX9" s="761"/>
      <c r="DY9" s="761"/>
      <c r="DZ9" s="766"/>
      <c r="EA9" s="228"/>
    </row>
    <row r="10" spans="1:131" s="229" customFormat="1" ht="26.25" customHeight="1" x14ac:dyDescent="0.15">
      <c r="A10" s="232">
        <v>4</v>
      </c>
      <c r="B10" s="767" t="s">
        <v>377</v>
      </c>
      <c r="C10" s="768"/>
      <c r="D10" s="768"/>
      <c r="E10" s="768"/>
      <c r="F10" s="768"/>
      <c r="G10" s="768"/>
      <c r="H10" s="768"/>
      <c r="I10" s="768"/>
      <c r="J10" s="768"/>
      <c r="K10" s="768"/>
      <c r="L10" s="768"/>
      <c r="M10" s="768"/>
      <c r="N10" s="768"/>
      <c r="O10" s="768"/>
      <c r="P10" s="769"/>
      <c r="Q10" s="770">
        <v>14755</v>
      </c>
      <c r="R10" s="771"/>
      <c r="S10" s="771"/>
      <c r="T10" s="771"/>
      <c r="U10" s="771"/>
      <c r="V10" s="771">
        <v>13555</v>
      </c>
      <c r="W10" s="771"/>
      <c r="X10" s="771"/>
      <c r="Y10" s="771"/>
      <c r="Z10" s="771"/>
      <c r="AA10" s="771">
        <v>1200</v>
      </c>
      <c r="AB10" s="771"/>
      <c r="AC10" s="771"/>
      <c r="AD10" s="771"/>
      <c r="AE10" s="772"/>
      <c r="AF10" s="773">
        <v>1</v>
      </c>
      <c r="AG10" s="774"/>
      <c r="AH10" s="774"/>
      <c r="AI10" s="774"/>
      <c r="AJ10" s="775"/>
      <c r="AK10" s="756">
        <v>8</v>
      </c>
      <c r="AL10" s="757"/>
      <c r="AM10" s="757"/>
      <c r="AN10" s="757"/>
      <c r="AO10" s="757"/>
      <c r="AP10" s="757" t="s">
        <v>562</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559</v>
      </c>
      <c r="BT10" s="761"/>
      <c r="BU10" s="761"/>
      <c r="BV10" s="761"/>
      <c r="BW10" s="761"/>
      <c r="BX10" s="761"/>
      <c r="BY10" s="761"/>
      <c r="BZ10" s="761"/>
      <c r="CA10" s="761"/>
      <c r="CB10" s="761"/>
      <c r="CC10" s="761"/>
      <c r="CD10" s="761"/>
      <c r="CE10" s="761"/>
      <c r="CF10" s="761"/>
      <c r="CG10" s="762"/>
      <c r="CH10" s="763">
        <v>-10</v>
      </c>
      <c r="CI10" s="764"/>
      <c r="CJ10" s="764"/>
      <c r="CK10" s="764"/>
      <c r="CL10" s="765"/>
      <c r="CM10" s="763">
        <v>2112</v>
      </c>
      <c r="CN10" s="764"/>
      <c r="CO10" s="764"/>
      <c r="CP10" s="764"/>
      <c r="CQ10" s="765"/>
      <c r="CR10" s="763">
        <v>100</v>
      </c>
      <c r="CS10" s="764"/>
      <c r="CT10" s="764"/>
      <c r="CU10" s="764"/>
      <c r="CV10" s="765"/>
      <c r="CW10" s="763">
        <v>9</v>
      </c>
      <c r="CX10" s="764"/>
      <c r="CY10" s="764"/>
      <c r="CZ10" s="764"/>
      <c r="DA10" s="765"/>
      <c r="DB10" s="763" t="s">
        <v>561</v>
      </c>
      <c r="DC10" s="764"/>
      <c r="DD10" s="764"/>
      <c r="DE10" s="764"/>
      <c r="DF10" s="765"/>
      <c r="DG10" s="763" t="s">
        <v>561</v>
      </c>
      <c r="DH10" s="764"/>
      <c r="DI10" s="764"/>
      <c r="DJ10" s="764"/>
      <c r="DK10" s="765"/>
      <c r="DL10" s="763" t="s">
        <v>561</v>
      </c>
      <c r="DM10" s="764"/>
      <c r="DN10" s="764"/>
      <c r="DO10" s="764"/>
      <c r="DP10" s="765"/>
      <c r="DQ10" s="763" t="s">
        <v>561</v>
      </c>
      <c r="DR10" s="764"/>
      <c r="DS10" s="764"/>
      <c r="DT10" s="764"/>
      <c r="DU10" s="765"/>
      <c r="DV10" s="760"/>
      <c r="DW10" s="761"/>
      <c r="DX10" s="761"/>
      <c r="DY10" s="761"/>
      <c r="DZ10" s="766"/>
      <c r="EA10" s="228"/>
    </row>
    <row r="11" spans="1:131" s="229" customFormat="1" ht="26.25" customHeight="1" x14ac:dyDescent="0.15">
      <c r="A11" s="232">
        <v>5</v>
      </c>
      <c r="B11" s="767" t="s">
        <v>378</v>
      </c>
      <c r="C11" s="768"/>
      <c r="D11" s="768"/>
      <c r="E11" s="768"/>
      <c r="F11" s="768"/>
      <c r="G11" s="768"/>
      <c r="H11" s="768"/>
      <c r="I11" s="768"/>
      <c r="J11" s="768"/>
      <c r="K11" s="768"/>
      <c r="L11" s="768"/>
      <c r="M11" s="768"/>
      <c r="N11" s="768"/>
      <c r="O11" s="768"/>
      <c r="P11" s="769"/>
      <c r="Q11" s="770">
        <v>34</v>
      </c>
      <c r="R11" s="771"/>
      <c r="S11" s="771"/>
      <c r="T11" s="771"/>
      <c r="U11" s="771"/>
      <c r="V11" s="771">
        <v>22</v>
      </c>
      <c r="W11" s="771"/>
      <c r="X11" s="771"/>
      <c r="Y11" s="771"/>
      <c r="Z11" s="771"/>
      <c r="AA11" s="771">
        <v>12</v>
      </c>
      <c r="AB11" s="771"/>
      <c r="AC11" s="771"/>
      <c r="AD11" s="771"/>
      <c r="AE11" s="772"/>
      <c r="AF11" s="773" t="s">
        <v>122</v>
      </c>
      <c r="AG11" s="774"/>
      <c r="AH11" s="774"/>
      <c r="AI11" s="774"/>
      <c r="AJ11" s="775"/>
      <c r="AK11" s="756">
        <v>4</v>
      </c>
      <c r="AL11" s="757"/>
      <c r="AM11" s="757"/>
      <c r="AN11" s="757"/>
      <c r="AO11" s="757"/>
      <c r="AP11" s="757">
        <v>134</v>
      </c>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560</v>
      </c>
      <c r="BT11" s="761"/>
      <c r="BU11" s="761"/>
      <c r="BV11" s="761"/>
      <c r="BW11" s="761"/>
      <c r="BX11" s="761"/>
      <c r="BY11" s="761"/>
      <c r="BZ11" s="761"/>
      <c r="CA11" s="761"/>
      <c r="CB11" s="761"/>
      <c r="CC11" s="761"/>
      <c r="CD11" s="761"/>
      <c r="CE11" s="761"/>
      <c r="CF11" s="761"/>
      <c r="CG11" s="762"/>
      <c r="CH11" s="763">
        <v>-1</v>
      </c>
      <c r="CI11" s="764"/>
      <c r="CJ11" s="764"/>
      <c r="CK11" s="764"/>
      <c r="CL11" s="765"/>
      <c r="CM11" s="763">
        <v>776</v>
      </c>
      <c r="CN11" s="764"/>
      <c r="CO11" s="764"/>
      <c r="CP11" s="764"/>
      <c r="CQ11" s="765"/>
      <c r="CR11" s="763">
        <v>63</v>
      </c>
      <c r="CS11" s="764"/>
      <c r="CT11" s="764"/>
      <c r="CU11" s="764"/>
      <c r="CV11" s="765"/>
      <c r="CW11" s="763">
        <v>11</v>
      </c>
      <c r="CX11" s="764"/>
      <c r="CY11" s="764"/>
      <c r="CZ11" s="764"/>
      <c r="DA11" s="765"/>
      <c r="DB11" s="763" t="s">
        <v>561</v>
      </c>
      <c r="DC11" s="764"/>
      <c r="DD11" s="764"/>
      <c r="DE11" s="764"/>
      <c r="DF11" s="765"/>
      <c r="DG11" s="763" t="s">
        <v>561</v>
      </c>
      <c r="DH11" s="764"/>
      <c r="DI11" s="764"/>
      <c r="DJ11" s="764"/>
      <c r="DK11" s="765"/>
      <c r="DL11" s="763" t="s">
        <v>561</v>
      </c>
      <c r="DM11" s="764"/>
      <c r="DN11" s="764"/>
      <c r="DO11" s="764"/>
      <c r="DP11" s="765"/>
      <c r="DQ11" s="763" t="s">
        <v>561</v>
      </c>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t="s">
        <v>568</v>
      </c>
      <c r="BT12" s="761"/>
      <c r="BU12" s="761"/>
      <c r="BV12" s="761"/>
      <c r="BW12" s="761"/>
      <c r="BX12" s="761"/>
      <c r="BY12" s="761"/>
      <c r="BZ12" s="761"/>
      <c r="CA12" s="761"/>
      <c r="CB12" s="761"/>
      <c r="CC12" s="761"/>
      <c r="CD12" s="761"/>
      <c r="CE12" s="761"/>
      <c r="CF12" s="761"/>
      <c r="CG12" s="762"/>
      <c r="CH12" s="763">
        <v>58</v>
      </c>
      <c r="CI12" s="764"/>
      <c r="CJ12" s="764"/>
      <c r="CK12" s="764"/>
      <c r="CL12" s="765"/>
      <c r="CM12" s="763">
        <v>537</v>
      </c>
      <c r="CN12" s="764"/>
      <c r="CO12" s="764"/>
      <c r="CP12" s="764"/>
      <c r="CQ12" s="765"/>
      <c r="CR12" s="763">
        <v>7</v>
      </c>
      <c r="CS12" s="764"/>
      <c r="CT12" s="764"/>
      <c r="CU12" s="764"/>
      <c r="CV12" s="765"/>
      <c r="CW12" s="763">
        <v>0</v>
      </c>
      <c r="CX12" s="764"/>
      <c r="CY12" s="764"/>
      <c r="CZ12" s="764"/>
      <c r="DA12" s="765"/>
      <c r="DB12" s="763" t="s">
        <v>575</v>
      </c>
      <c r="DC12" s="764"/>
      <c r="DD12" s="764"/>
      <c r="DE12" s="764"/>
      <c r="DF12" s="765"/>
      <c r="DG12" s="763" t="s">
        <v>575</v>
      </c>
      <c r="DH12" s="764"/>
      <c r="DI12" s="764"/>
      <c r="DJ12" s="764"/>
      <c r="DK12" s="765"/>
      <c r="DL12" s="763" t="s">
        <v>575</v>
      </c>
      <c r="DM12" s="764"/>
      <c r="DN12" s="764"/>
      <c r="DO12" s="764"/>
      <c r="DP12" s="765"/>
      <c r="DQ12" s="763" t="s">
        <v>575</v>
      </c>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t="s">
        <v>569</v>
      </c>
      <c r="BT13" s="761"/>
      <c r="BU13" s="761"/>
      <c r="BV13" s="761"/>
      <c r="BW13" s="761"/>
      <c r="BX13" s="761"/>
      <c r="BY13" s="761"/>
      <c r="BZ13" s="761"/>
      <c r="CA13" s="761"/>
      <c r="CB13" s="761"/>
      <c r="CC13" s="761"/>
      <c r="CD13" s="761"/>
      <c r="CE13" s="761"/>
      <c r="CF13" s="761"/>
      <c r="CG13" s="762"/>
      <c r="CH13" s="763">
        <v>39</v>
      </c>
      <c r="CI13" s="764"/>
      <c r="CJ13" s="764"/>
      <c r="CK13" s="764"/>
      <c r="CL13" s="765"/>
      <c r="CM13" s="763">
        <v>692</v>
      </c>
      <c r="CN13" s="764"/>
      <c r="CO13" s="764"/>
      <c r="CP13" s="764"/>
      <c r="CQ13" s="765"/>
      <c r="CR13" s="763">
        <v>450</v>
      </c>
      <c r="CS13" s="764"/>
      <c r="CT13" s="764"/>
      <c r="CU13" s="764"/>
      <c r="CV13" s="765"/>
      <c r="CW13" s="763">
        <v>0</v>
      </c>
      <c r="CX13" s="764"/>
      <c r="CY13" s="764"/>
      <c r="CZ13" s="764"/>
      <c r="DA13" s="765"/>
      <c r="DB13" s="763">
        <v>160</v>
      </c>
      <c r="DC13" s="764"/>
      <c r="DD13" s="764"/>
      <c r="DE13" s="764"/>
      <c r="DF13" s="765"/>
      <c r="DG13" s="763" t="s">
        <v>575</v>
      </c>
      <c r="DH13" s="764"/>
      <c r="DI13" s="764"/>
      <c r="DJ13" s="764"/>
      <c r="DK13" s="765"/>
      <c r="DL13" s="763" t="s">
        <v>575</v>
      </c>
      <c r="DM13" s="764"/>
      <c r="DN13" s="764"/>
      <c r="DO13" s="764"/>
      <c r="DP13" s="765"/>
      <c r="DQ13" s="763" t="s">
        <v>575</v>
      </c>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t="s">
        <v>570</v>
      </c>
      <c r="BT14" s="761"/>
      <c r="BU14" s="761"/>
      <c r="BV14" s="761"/>
      <c r="BW14" s="761"/>
      <c r="BX14" s="761"/>
      <c r="BY14" s="761"/>
      <c r="BZ14" s="761"/>
      <c r="CA14" s="761"/>
      <c r="CB14" s="761"/>
      <c r="CC14" s="761"/>
      <c r="CD14" s="761"/>
      <c r="CE14" s="761"/>
      <c r="CF14" s="761"/>
      <c r="CG14" s="762"/>
      <c r="CH14" s="763">
        <v>-51</v>
      </c>
      <c r="CI14" s="764"/>
      <c r="CJ14" s="764"/>
      <c r="CK14" s="764"/>
      <c r="CL14" s="765"/>
      <c r="CM14" s="763">
        <v>1489</v>
      </c>
      <c r="CN14" s="764"/>
      <c r="CO14" s="764"/>
      <c r="CP14" s="764"/>
      <c r="CQ14" s="765"/>
      <c r="CR14" s="763">
        <v>300</v>
      </c>
      <c r="CS14" s="764"/>
      <c r="CT14" s="764"/>
      <c r="CU14" s="764"/>
      <c r="CV14" s="765"/>
      <c r="CW14" s="763">
        <v>29</v>
      </c>
      <c r="CX14" s="764"/>
      <c r="CY14" s="764"/>
      <c r="CZ14" s="764"/>
      <c r="DA14" s="765"/>
      <c r="DB14" s="763" t="s">
        <v>575</v>
      </c>
      <c r="DC14" s="764"/>
      <c r="DD14" s="764"/>
      <c r="DE14" s="764"/>
      <c r="DF14" s="765"/>
      <c r="DG14" s="763" t="s">
        <v>575</v>
      </c>
      <c r="DH14" s="764"/>
      <c r="DI14" s="764"/>
      <c r="DJ14" s="764"/>
      <c r="DK14" s="765"/>
      <c r="DL14" s="763" t="s">
        <v>575</v>
      </c>
      <c r="DM14" s="764"/>
      <c r="DN14" s="764"/>
      <c r="DO14" s="764"/>
      <c r="DP14" s="765"/>
      <c r="DQ14" s="763" t="s">
        <v>575</v>
      </c>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t="s">
        <v>571</v>
      </c>
      <c r="BT15" s="761"/>
      <c r="BU15" s="761"/>
      <c r="BV15" s="761"/>
      <c r="BW15" s="761"/>
      <c r="BX15" s="761"/>
      <c r="BY15" s="761"/>
      <c r="BZ15" s="761"/>
      <c r="CA15" s="761"/>
      <c r="CB15" s="761"/>
      <c r="CC15" s="761"/>
      <c r="CD15" s="761"/>
      <c r="CE15" s="761"/>
      <c r="CF15" s="761"/>
      <c r="CG15" s="762"/>
      <c r="CH15" s="763">
        <v>-3</v>
      </c>
      <c r="CI15" s="764"/>
      <c r="CJ15" s="764"/>
      <c r="CK15" s="764"/>
      <c r="CL15" s="765"/>
      <c r="CM15" s="763">
        <v>668</v>
      </c>
      <c r="CN15" s="764"/>
      <c r="CO15" s="764"/>
      <c r="CP15" s="764"/>
      <c r="CQ15" s="765"/>
      <c r="CR15" s="763">
        <v>12</v>
      </c>
      <c r="CS15" s="764"/>
      <c r="CT15" s="764"/>
      <c r="CU15" s="764"/>
      <c r="CV15" s="765"/>
      <c r="CW15" s="763">
        <v>47</v>
      </c>
      <c r="CX15" s="764"/>
      <c r="CY15" s="764"/>
      <c r="CZ15" s="764"/>
      <c r="DA15" s="765"/>
      <c r="DB15" s="763" t="s">
        <v>575</v>
      </c>
      <c r="DC15" s="764"/>
      <c r="DD15" s="764"/>
      <c r="DE15" s="764"/>
      <c r="DF15" s="765"/>
      <c r="DG15" s="763" t="s">
        <v>575</v>
      </c>
      <c r="DH15" s="764"/>
      <c r="DI15" s="764"/>
      <c r="DJ15" s="764"/>
      <c r="DK15" s="765"/>
      <c r="DL15" s="763" t="s">
        <v>575</v>
      </c>
      <c r="DM15" s="764"/>
      <c r="DN15" s="764"/>
      <c r="DO15" s="764"/>
      <c r="DP15" s="765"/>
      <c r="DQ15" s="763" t="s">
        <v>575</v>
      </c>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t="s">
        <v>572</v>
      </c>
      <c r="BT16" s="761"/>
      <c r="BU16" s="761"/>
      <c r="BV16" s="761"/>
      <c r="BW16" s="761"/>
      <c r="BX16" s="761"/>
      <c r="BY16" s="761"/>
      <c r="BZ16" s="761"/>
      <c r="CA16" s="761"/>
      <c r="CB16" s="761"/>
      <c r="CC16" s="761"/>
      <c r="CD16" s="761"/>
      <c r="CE16" s="761"/>
      <c r="CF16" s="761"/>
      <c r="CG16" s="762"/>
      <c r="CH16" s="763">
        <v>4</v>
      </c>
      <c r="CI16" s="764"/>
      <c r="CJ16" s="764"/>
      <c r="CK16" s="764"/>
      <c r="CL16" s="765"/>
      <c r="CM16" s="763">
        <v>16</v>
      </c>
      <c r="CN16" s="764"/>
      <c r="CO16" s="764"/>
      <c r="CP16" s="764"/>
      <c r="CQ16" s="765"/>
      <c r="CR16" s="763">
        <v>10</v>
      </c>
      <c r="CS16" s="764"/>
      <c r="CT16" s="764"/>
      <c r="CU16" s="764"/>
      <c r="CV16" s="765"/>
      <c r="CW16" s="763">
        <v>53</v>
      </c>
      <c r="CX16" s="764"/>
      <c r="CY16" s="764"/>
      <c r="CZ16" s="764"/>
      <c r="DA16" s="765"/>
      <c r="DB16" s="763" t="s">
        <v>575</v>
      </c>
      <c r="DC16" s="764"/>
      <c r="DD16" s="764"/>
      <c r="DE16" s="764"/>
      <c r="DF16" s="765"/>
      <c r="DG16" s="763" t="s">
        <v>575</v>
      </c>
      <c r="DH16" s="764"/>
      <c r="DI16" s="764"/>
      <c r="DJ16" s="764"/>
      <c r="DK16" s="765"/>
      <c r="DL16" s="763" t="s">
        <v>575</v>
      </c>
      <c r="DM16" s="764"/>
      <c r="DN16" s="764"/>
      <c r="DO16" s="764"/>
      <c r="DP16" s="765"/>
      <c r="DQ16" s="763" t="s">
        <v>575</v>
      </c>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t="s">
        <v>573</v>
      </c>
      <c r="BT17" s="761"/>
      <c r="BU17" s="761"/>
      <c r="BV17" s="761"/>
      <c r="BW17" s="761"/>
      <c r="BX17" s="761"/>
      <c r="BY17" s="761"/>
      <c r="BZ17" s="761"/>
      <c r="CA17" s="761"/>
      <c r="CB17" s="761"/>
      <c r="CC17" s="761"/>
      <c r="CD17" s="761"/>
      <c r="CE17" s="761"/>
      <c r="CF17" s="761"/>
      <c r="CG17" s="762"/>
      <c r="CH17" s="763">
        <v>25</v>
      </c>
      <c r="CI17" s="764"/>
      <c r="CJ17" s="764"/>
      <c r="CK17" s="764"/>
      <c r="CL17" s="765"/>
      <c r="CM17" s="763">
        <v>435</v>
      </c>
      <c r="CN17" s="764"/>
      <c r="CO17" s="764"/>
      <c r="CP17" s="764"/>
      <c r="CQ17" s="765"/>
      <c r="CR17" s="763" t="s">
        <v>575</v>
      </c>
      <c r="CS17" s="764"/>
      <c r="CT17" s="764"/>
      <c r="CU17" s="764"/>
      <c r="CV17" s="765"/>
      <c r="CW17" s="763">
        <v>43</v>
      </c>
      <c r="CX17" s="764"/>
      <c r="CY17" s="764"/>
      <c r="CZ17" s="764"/>
      <c r="DA17" s="765"/>
      <c r="DB17" s="763" t="s">
        <v>575</v>
      </c>
      <c r="DC17" s="764"/>
      <c r="DD17" s="764"/>
      <c r="DE17" s="764"/>
      <c r="DF17" s="765"/>
      <c r="DG17" s="763" t="s">
        <v>575</v>
      </c>
      <c r="DH17" s="764"/>
      <c r="DI17" s="764"/>
      <c r="DJ17" s="764"/>
      <c r="DK17" s="765"/>
      <c r="DL17" s="763" t="s">
        <v>575</v>
      </c>
      <c r="DM17" s="764"/>
      <c r="DN17" s="764"/>
      <c r="DO17" s="764"/>
      <c r="DP17" s="765"/>
      <c r="DQ17" s="763" t="s">
        <v>575</v>
      </c>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t="s">
        <v>574</v>
      </c>
      <c r="BT18" s="761"/>
      <c r="BU18" s="761"/>
      <c r="BV18" s="761"/>
      <c r="BW18" s="761"/>
      <c r="BX18" s="761"/>
      <c r="BY18" s="761"/>
      <c r="BZ18" s="761"/>
      <c r="CA18" s="761"/>
      <c r="CB18" s="761"/>
      <c r="CC18" s="761"/>
      <c r="CD18" s="761"/>
      <c r="CE18" s="761"/>
      <c r="CF18" s="761"/>
      <c r="CG18" s="762"/>
      <c r="CH18" s="763">
        <v>-6</v>
      </c>
      <c r="CI18" s="764"/>
      <c r="CJ18" s="764"/>
      <c r="CK18" s="764"/>
      <c r="CL18" s="765"/>
      <c r="CM18" s="763">
        <v>24</v>
      </c>
      <c r="CN18" s="764"/>
      <c r="CO18" s="764"/>
      <c r="CP18" s="764"/>
      <c r="CQ18" s="765"/>
      <c r="CR18" s="763" t="s">
        <v>575</v>
      </c>
      <c r="CS18" s="764"/>
      <c r="CT18" s="764"/>
      <c r="CU18" s="764"/>
      <c r="CV18" s="765"/>
      <c r="CW18" s="763">
        <v>39</v>
      </c>
      <c r="CX18" s="764"/>
      <c r="CY18" s="764"/>
      <c r="CZ18" s="764"/>
      <c r="DA18" s="765"/>
      <c r="DB18" s="763" t="s">
        <v>575</v>
      </c>
      <c r="DC18" s="764"/>
      <c r="DD18" s="764"/>
      <c r="DE18" s="764"/>
      <c r="DF18" s="765"/>
      <c r="DG18" s="763" t="s">
        <v>575</v>
      </c>
      <c r="DH18" s="764"/>
      <c r="DI18" s="764"/>
      <c r="DJ18" s="764"/>
      <c r="DK18" s="765"/>
      <c r="DL18" s="763" t="s">
        <v>575</v>
      </c>
      <c r="DM18" s="764"/>
      <c r="DN18" s="764"/>
      <c r="DO18" s="764"/>
      <c r="DP18" s="765"/>
      <c r="DQ18" s="763" t="s">
        <v>575</v>
      </c>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9"/>
      <c r="R22" s="790"/>
      <c r="S22" s="790"/>
      <c r="T22" s="790"/>
      <c r="U22" s="790"/>
      <c r="V22" s="790"/>
      <c r="W22" s="790"/>
      <c r="X22" s="790"/>
      <c r="Y22" s="790"/>
      <c r="Z22" s="790"/>
      <c r="AA22" s="790"/>
      <c r="AB22" s="790"/>
      <c r="AC22" s="790"/>
      <c r="AD22" s="790"/>
      <c r="AE22" s="791"/>
      <c r="AF22" s="773"/>
      <c r="AG22" s="774"/>
      <c r="AH22" s="774"/>
      <c r="AI22" s="774"/>
      <c r="AJ22" s="775"/>
      <c r="AK22" s="792"/>
      <c r="AL22" s="793"/>
      <c r="AM22" s="793"/>
      <c r="AN22" s="793"/>
      <c r="AO22" s="793"/>
      <c r="AP22" s="793"/>
      <c r="AQ22" s="793"/>
      <c r="AR22" s="793"/>
      <c r="AS22" s="793"/>
      <c r="AT22" s="793"/>
      <c r="AU22" s="794"/>
      <c r="AV22" s="794"/>
      <c r="AW22" s="794"/>
      <c r="AX22" s="794"/>
      <c r="AY22" s="795"/>
      <c r="AZ22" s="796" t="s">
        <v>379</v>
      </c>
      <c r="BA22" s="796"/>
      <c r="BB22" s="796"/>
      <c r="BC22" s="796"/>
      <c r="BD22" s="797"/>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380</v>
      </c>
      <c r="B23" s="776" t="s">
        <v>381</v>
      </c>
      <c r="C23" s="777"/>
      <c r="D23" s="777"/>
      <c r="E23" s="777"/>
      <c r="F23" s="777"/>
      <c r="G23" s="777"/>
      <c r="H23" s="777"/>
      <c r="I23" s="777"/>
      <c r="J23" s="777"/>
      <c r="K23" s="777"/>
      <c r="L23" s="777"/>
      <c r="M23" s="777"/>
      <c r="N23" s="777"/>
      <c r="O23" s="777"/>
      <c r="P23" s="778"/>
      <c r="Q23" s="779">
        <f>Q7+Q8+Q9+Q10+Q11</f>
        <v>242043</v>
      </c>
      <c r="R23" s="780"/>
      <c r="S23" s="780"/>
      <c r="T23" s="780"/>
      <c r="U23" s="780"/>
      <c r="V23" s="781">
        <f>V7+V8+V9+V10+V11</f>
        <v>237783</v>
      </c>
      <c r="W23" s="782"/>
      <c r="X23" s="782"/>
      <c r="Y23" s="782"/>
      <c r="Z23" s="783"/>
      <c r="AA23" s="781">
        <f>AA7+AA8+AA9+AA10+AA11</f>
        <v>4260</v>
      </c>
      <c r="AB23" s="782"/>
      <c r="AC23" s="782"/>
      <c r="AD23" s="782"/>
      <c r="AE23" s="784"/>
      <c r="AF23" s="785">
        <v>2309</v>
      </c>
      <c r="AG23" s="780"/>
      <c r="AH23" s="780"/>
      <c r="AI23" s="780"/>
      <c r="AJ23" s="786"/>
      <c r="AK23" s="787"/>
      <c r="AL23" s="788"/>
      <c r="AM23" s="788"/>
      <c r="AN23" s="788"/>
      <c r="AO23" s="788"/>
      <c r="AP23" s="781">
        <f>AP7+AP11</f>
        <v>177388</v>
      </c>
      <c r="AQ23" s="782"/>
      <c r="AR23" s="782"/>
      <c r="AS23" s="782"/>
      <c r="AT23" s="783"/>
      <c r="AU23" s="799"/>
      <c r="AV23" s="799"/>
      <c r="AW23" s="799"/>
      <c r="AX23" s="799"/>
      <c r="AY23" s="800"/>
      <c r="AZ23" s="801" t="s">
        <v>122</v>
      </c>
      <c r="BA23" s="782"/>
      <c r="BB23" s="782"/>
      <c r="BC23" s="782"/>
      <c r="BD23" s="784"/>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8" t="s">
        <v>382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2" t="s">
        <v>387</v>
      </c>
      <c r="AG26" s="803"/>
      <c r="AH26" s="803"/>
      <c r="AI26" s="803"/>
      <c r="AJ26" s="804"/>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392</v>
      </c>
      <c r="C28" s="737"/>
      <c r="D28" s="737"/>
      <c r="E28" s="737"/>
      <c r="F28" s="737"/>
      <c r="G28" s="737"/>
      <c r="H28" s="737"/>
      <c r="I28" s="737"/>
      <c r="J28" s="737"/>
      <c r="K28" s="737"/>
      <c r="L28" s="737"/>
      <c r="M28" s="737"/>
      <c r="N28" s="737"/>
      <c r="O28" s="737"/>
      <c r="P28" s="738"/>
      <c r="Q28" s="810">
        <v>46381</v>
      </c>
      <c r="R28" s="811"/>
      <c r="S28" s="811"/>
      <c r="T28" s="811"/>
      <c r="U28" s="811"/>
      <c r="V28" s="811">
        <v>46347</v>
      </c>
      <c r="W28" s="811"/>
      <c r="X28" s="811"/>
      <c r="Y28" s="811"/>
      <c r="Z28" s="811"/>
      <c r="AA28" s="811">
        <v>34</v>
      </c>
      <c r="AB28" s="811"/>
      <c r="AC28" s="811"/>
      <c r="AD28" s="811"/>
      <c r="AE28" s="812"/>
      <c r="AF28" s="813">
        <v>34</v>
      </c>
      <c r="AG28" s="811"/>
      <c r="AH28" s="811"/>
      <c r="AI28" s="811"/>
      <c r="AJ28" s="814"/>
      <c r="AK28" s="815">
        <v>5158</v>
      </c>
      <c r="AL28" s="816"/>
      <c r="AM28" s="816"/>
      <c r="AN28" s="816"/>
      <c r="AO28" s="816"/>
      <c r="AP28" s="816" t="s">
        <v>576</v>
      </c>
      <c r="AQ28" s="816"/>
      <c r="AR28" s="816"/>
      <c r="AS28" s="816"/>
      <c r="AT28" s="816"/>
      <c r="AU28" s="816"/>
      <c r="AV28" s="816"/>
      <c r="AW28" s="816"/>
      <c r="AX28" s="816"/>
      <c r="AY28" s="816"/>
      <c r="AZ28" s="817"/>
      <c r="BA28" s="817"/>
      <c r="BB28" s="817"/>
      <c r="BC28" s="817"/>
      <c r="BD28" s="817"/>
      <c r="BE28" s="808"/>
      <c r="BF28" s="808"/>
      <c r="BG28" s="808"/>
      <c r="BH28" s="808"/>
      <c r="BI28" s="809"/>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393</v>
      </c>
      <c r="C29" s="768"/>
      <c r="D29" s="768"/>
      <c r="E29" s="768"/>
      <c r="F29" s="768"/>
      <c r="G29" s="768"/>
      <c r="H29" s="768"/>
      <c r="I29" s="768"/>
      <c r="J29" s="768"/>
      <c r="K29" s="768"/>
      <c r="L29" s="768"/>
      <c r="M29" s="768"/>
      <c r="N29" s="768"/>
      <c r="O29" s="768"/>
      <c r="P29" s="769"/>
      <c r="Q29" s="770">
        <v>48830</v>
      </c>
      <c r="R29" s="771"/>
      <c r="S29" s="771"/>
      <c r="T29" s="771"/>
      <c r="U29" s="771"/>
      <c r="V29" s="771">
        <v>48278</v>
      </c>
      <c r="W29" s="771"/>
      <c r="X29" s="771"/>
      <c r="Y29" s="771"/>
      <c r="Z29" s="771"/>
      <c r="AA29" s="771">
        <v>552</v>
      </c>
      <c r="AB29" s="771"/>
      <c r="AC29" s="771"/>
      <c r="AD29" s="771"/>
      <c r="AE29" s="772"/>
      <c r="AF29" s="773">
        <v>552</v>
      </c>
      <c r="AG29" s="774"/>
      <c r="AH29" s="774"/>
      <c r="AI29" s="774"/>
      <c r="AJ29" s="775"/>
      <c r="AK29" s="822">
        <v>8297</v>
      </c>
      <c r="AL29" s="818"/>
      <c r="AM29" s="818"/>
      <c r="AN29" s="818"/>
      <c r="AO29" s="818"/>
      <c r="AP29" s="818" t="s">
        <v>576</v>
      </c>
      <c r="AQ29" s="818"/>
      <c r="AR29" s="818"/>
      <c r="AS29" s="818"/>
      <c r="AT29" s="818"/>
      <c r="AU29" s="818"/>
      <c r="AV29" s="818"/>
      <c r="AW29" s="818"/>
      <c r="AX29" s="818"/>
      <c r="AY29" s="818"/>
      <c r="AZ29" s="819"/>
      <c r="BA29" s="819"/>
      <c r="BB29" s="819"/>
      <c r="BC29" s="819"/>
      <c r="BD29" s="819"/>
      <c r="BE29" s="820"/>
      <c r="BF29" s="820"/>
      <c r="BG29" s="820"/>
      <c r="BH29" s="820"/>
      <c r="BI29" s="821"/>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394</v>
      </c>
      <c r="C30" s="768"/>
      <c r="D30" s="768"/>
      <c r="E30" s="768"/>
      <c r="F30" s="768"/>
      <c r="G30" s="768"/>
      <c r="H30" s="768"/>
      <c r="I30" s="768"/>
      <c r="J30" s="768"/>
      <c r="K30" s="768"/>
      <c r="L30" s="768"/>
      <c r="M30" s="768"/>
      <c r="N30" s="768"/>
      <c r="O30" s="768"/>
      <c r="P30" s="769"/>
      <c r="Q30" s="770">
        <v>7125</v>
      </c>
      <c r="R30" s="771"/>
      <c r="S30" s="771"/>
      <c r="T30" s="771"/>
      <c r="U30" s="771"/>
      <c r="V30" s="771">
        <v>6915</v>
      </c>
      <c r="W30" s="771"/>
      <c r="X30" s="771"/>
      <c r="Y30" s="771"/>
      <c r="Z30" s="771"/>
      <c r="AA30" s="771">
        <v>209</v>
      </c>
      <c r="AB30" s="771"/>
      <c r="AC30" s="771"/>
      <c r="AD30" s="771"/>
      <c r="AE30" s="772"/>
      <c r="AF30" s="773">
        <v>209</v>
      </c>
      <c r="AG30" s="774"/>
      <c r="AH30" s="774"/>
      <c r="AI30" s="774"/>
      <c r="AJ30" s="775"/>
      <c r="AK30" s="822">
        <v>1509</v>
      </c>
      <c r="AL30" s="818"/>
      <c r="AM30" s="818"/>
      <c r="AN30" s="818"/>
      <c r="AO30" s="818"/>
      <c r="AP30" s="818" t="s">
        <v>576</v>
      </c>
      <c r="AQ30" s="818"/>
      <c r="AR30" s="818"/>
      <c r="AS30" s="818"/>
      <c r="AT30" s="818"/>
      <c r="AU30" s="818"/>
      <c r="AV30" s="818"/>
      <c r="AW30" s="818"/>
      <c r="AX30" s="818"/>
      <c r="AY30" s="818"/>
      <c r="AZ30" s="819"/>
      <c r="BA30" s="819"/>
      <c r="BB30" s="819"/>
      <c r="BC30" s="819"/>
      <c r="BD30" s="819"/>
      <c r="BE30" s="820"/>
      <c r="BF30" s="820"/>
      <c r="BG30" s="820"/>
      <c r="BH30" s="820"/>
      <c r="BI30" s="821"/>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395</v>
      </c>
      <c r="C31" s="768"/>
      <c r="D31" s="768"/>
      <c r="E31" s="768"/>
      <c r="F31" s="768"/>
      <c r="G31" s="768"/>
      <c r="H31" s="768"/>
      <c r="I31" s="768"/>
      <c r="J31" s="768"/>
      <c r="K31" s="768"/>
      <c r="L31" s="768"/>
      <c r="M31" s="768"/>
      <c r="N31" s="768"/>
      <c r="O31" s="768"/>
      <c r="P31" s="769"/>
      <c r="Q31" s="770">
        <v>8828</v>
      </c>
      <c r="R31" s="771"/>
      <c r="S31" s="771"/>
      <c r="T31" s="771"/>
      <c r="U31" s="771"/>
      <c r="V31" s="771">
        <v>7817</v>
      </c>
      <c r="W31" s="771"/>
      <c r="X31" s="771"/>
      <c r="Y31" s="771"/>
      <c r="Z31" s="771"/>
      <c r="AA31" s="771">
        <v>1011</v>
      </c>
      <c r="AB31" s="771"/>
      <c r="AC31" s="771"/>
      <c r="AD31" s="771"/>
      <c r="AE31" s="772"/>
      <c r="AF31" s="773">
        <v>9151</v>
      </c>
      <c r="AG31" s="774"/>
      <c r="AH31" s="774"/>
      <c r="AI31" s="774"/>
      <c r="AJ31" s="775"/>
      <c r="AK31" s="822">
        <v>90</v>
      </c>
      <c r="AL31" s="818"/>
      <c r="AM31" s="818"/>
      <c r="AN31" s="818"/>
      <c r="AO31" s="818"/>
      <c r="AP31" s="818">
        <v>11996</v>
      </c>
      <c r="AQ31" s="818"/>
      <c r="AR31" s="818"/>
      <c r="AS31" s="818"/>
      <c r="AT31" s="818"/>
      <c r="AU31" s="818"/>
      <c r="AV31" s="818"/>
      <c r="AW31" s="818"/>
      <c r="AX31" s="818"/>
      <c r="AY31" s="818"/>
      <c r="AZ31" s="819"/>
      <c r="BA31" s="819"/>
      <c r="BB31" s="819"/>
      <c r="BC31" s="819"/>
      <c r="BD31" s="819"/>
      <c r="BE31" s="820" t="s">
        <v>396</v>
      </c>
      <c r="BF31" s="820"/>
      <c r="BG31" s="820"/>
      <c r="BH31" s="820"/>
      <c r="BI31" s="821"/>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397</v>
      </c>
      <c r="C32" s="768"/>
      <c r="D32" s="768"/>
      <c r="E32" s="768"/>
      <c r="F32" s="768"/>
      <c r="G32" s="768"/>
      <c r="H32" s="768"/>
      <c r="I32" s="768"/>
      <c r="J32" s="768"/>
      <c r="K32" s="768"/>
      <c r="L32" s="768"/>
      <c r="M32" s="768"/>
      <c r="N32" s="768"/>
      <c r="O32" s="768"/>
      <c r="P32" s="769"/>
      <c r="Q32" s="770">
        <v>1921</v>
      </c>
      <c r="R32" s="771"/>
      <c r="S32" s="771"/>
      <c r="T32" s="771"/>
      <c r="U32" s="771"/>
      <c r="V32" s="771">
        <v>1515</v>
      </c>
      <c r="W32" s="771"/>
      <c r="X32" s="771"/>
      <c r="Y32" s="771"/>
      <c r="Z32" s="771"/>
      <c r="AA32" s="771">
        <v>406</v>
      </c>
      <c r="AB32" s="771"/>
      <c r="AC32" s="771"/>
      <c r="AD32" s="771"/>
      <c r="AE32" s="772"/>
      <c r="AF32" s="773">
        <v>8625</v>
      </c>
      <c r="AG32" s="774"/>
      <c r="AH32" s="774"/>
      <c r="AI32" s="774"/>
      <c r="AJ32" s="775"/>
      <c r="AK32" s="822">
        <v>1</v>
      </c>
      <c r="AL32" s="818"/>
      <c r="AM32" s="818"/>
      <c r="AN32" s="818"/>
      <c r="AO32" s="818"/>
      <c r="AP32" s="818" t="s">
        <v>576</v>
      </c>
      <c r="AQ32" s="818"/>
      <c r="AR32" s="818"/>
      <c r="AS32" s="818"/>
      <c r="AT32" s="818"/>
      <c r="AU32" s="818"/>
      <c r="AV32" s="818"/>
      <c r="AW32" s="818"/>
      <c r="AX32" s="818"/>
      <c r="AY32" s="818"/>
      <c r="AZ32" s="819"/>
      <c r="BA32" s="819"/>
      <c r="BB32" s="819"/>
      <c r="BC32" s="819"/>
      <c r="BD32" s="819"/>
      <c r="BE32" s="820" t="s">
        <v>396</v>
      </c>
      <c r="BF32" s="820"/>
      <c r="BG32" s="820"/>
      <c r="BH32" s="820"/>
      <c r="BI32" s="821"/>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398</v>
      </c>
      <c r="C33" s="768"/>
      <c r="D33" s="768"/>
      <c r="E33" s="768"/>
      <c r="F33" s="768"/>
      <c r="G33" s="768"/>
      <c r="H33" s="768"/>
      <c r="I33" s="768"/>
      <c r="J33" s="768"/>
      <c r="K33" s="768"/>
      <c r="L33" s="768"/>
      <c r="M33" s="768"/>
      <c r="N33" s="768"/>
      <c r="O33" s="768"/>
      <c r="P33" s="769"/>
      <c r="Q33" s="770">
        <v>12860</v>
      </c>
      <c r="R33" s="771"/>
      <c r="S33" s="771"/>
      <c r="T33" s="771"/>
      <c r="U33" s="771"/>
      <c r="V33" s="771">
        <v>11787</v>
      </c>
      <c r="W33" s="771"/>
      <c r="X33" s="771"/>
      <c r="Y33" s="771"/>
      <c r="Z33" s="771"/>
      <c r="AA33" s="771">
        <v>1974</v>
      </c>
      <c r="AB33" s="771"/>
      <c r="AC33" s="771"/>
      <c r="AD33" s="771"/>
      <c r="AE33" s="772"/>
      <c r="AF33" s="773">
        <v>18947</v>
      </c>
      <c r="AG33" s="774"/>
      <c r="AH33" s="774"/>
      <c r="AI33" s="774"/>
      <c r="AJ33" s="775"/>
      <c r="AK33" s="822">
        <v>4777</v>
      </c>
      <c r="AL33" s="818"/>
      <c r="AM33" s="818"/>
      <c r="AN33" s="818"/>
      <c r="AO33" s="818"/>
      <c r="AP33" s="818">
        <v>215913</v>
      </c>
      <c r="AQ33" s="818"/>
      <c r="AR33" s="818"/>
      <c r="AS33" s="818"/>
      <c r="AT33" s="818"/>
      <c r="AU33" s="818"/>
      <c r="AV33" s="818"/>
      <c r="AW33" s="818"/>
      <c r="AX33" s="818"/>
      <c r="AY33" s="818"/>
      <c r="AZ33" s="819"/>
      <c r="BA33" s="819"/>
      <c r="BB33" s="819"/>
      <c r="BC33" s="819"/>
      <c r="BD33" s="819"/>
      <c r="BE33" s="820" t="s">
        <v>396</v>
      </c>
      <c r="BF33" s="820"/>
      <c r="BG33" s="820"/>
      <c r="BH33" s="820"/>
      <c r="BI33" s="821"/>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399</v>
      </c>
      <c r="C34" s="768"/>
      <c r="D34" s="768"/>
      <c r="E34" s="768"/>
      <c r="F34" s="768"/>
      <c r="G34" s="768"/>
      <c r="H34" s="768"/>
      <c r="I34" s="768"/>
      <c r="J34" s="768"/>
      <c r="K34" s="768"/>
      <c r="L34" s="768"/>
      <c r="M34" s="768"/>
      <c r="N34" s="768"/>
      <c r="O34" s="768"/>
      <c r="P34" s="769"/>
      <c r="Q34" s="770">
        <v>60713</v>
      </c>
      <c r="R34" s="771"/>
      <c r="S34" s="771"/>
      <c r="T34" s="771"/>
      <c r="U34" s="771"/>
      <c r="V34" s="771">
        <v>57470</v>
      </c>
      <c r="W34" s="771"/>
      <c r="X34" s="771"/>
      <c r="Y34" s="771"/>
      <c r="Z34" s="771"/>
      <c r="AA34" s="771">
        <v>3242</v>
      </c>
      <c r="AB34" s="771"/>
      <c r="AC34" s="771"/>
      <c r="AD34" s="771"/>
      <c r="AE34" s="772"/>
      <c r="AF34" s="773">
        <v>11253</v>
      </c>
      <c r="AG34" s="774"/>
      <c r="AH34" s="774"/>
      <c r="AI34" s="774"/>
      <c r="AJ34" s="775"/>
      <c r="AK34" s="822" t="s">
        <v>576</v>
      </c>
      <c r="AL34" s="818"/>
      <c r="AM34" s="818"/>
      <c r="AN34" s="818"/>
      <c r="AO34" s="818"/>
      <c r="AP34" s="818" t="s">
        <v>576</v>
      </c>
      <c r="AQ34" s="818"/>
      <c r="AR34" s="818"/>
      <c r="AS34" s="818"/>
      <c r="AT34" s="818"/>
      <c r="AU34" s="818"/>
      <c r="AV34" s="818"/>
      <c r="AW34" s="818"/>
      <c r="AX34" s="818"/>
      <c r="AY34" s="818"/>
      <c r="AZ34" s="819"/>
      <c r="BA34" s="819"/>
      <c r="BB34" s="819"/>
      <c r="BC34" s="819"/>
      <c r="BD34" s="819"/>
      <c r="BE34" s="820" t="s">
        <v>396</v>
      </c>
      <c r="BF34" s="820"/>
      <c r="BG34" s="820"/>
      <c r="BH34" s="820"/>
      <c r="BI34" s="821"/>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t="s">
        <v>400</v>
      </c>
      <c r="C35" s="768"/>
      <c r="D35" s="768"/>
      <c r="E35" s="768"/>
      <c r="F35" s="768"/>
      <c r="G35" s="768"/>
      <c r="H35" s="768"/>
      <c r="I35" s="768"/>
      <c r="J35" s="768"/>
      <c r="K35" s="768"/>
      <c r="L35" s="768"/>
      <c r="M35" s="768"/>
      <c r="N35" s="768"/>
      <c r="O35" s="768"/>
      <c r="P35" s="769"/>
      <c r="Q35" s="770">
        <v>427</v>
      </c>
      <c r="R35" s="771"/>
      <c r="S35" s="771"/>
      <c r="T35" s="771"/>
      <c r="U35" s="771"/>
      <c r="V35" s="771">
        <v>317</v>
      </c>
      <c r="W35" s="771"/>
      <c r="X35" s="771"/>
      <c r="Y35" s="771"/>
      <c r="Z35" s="771"/>
      <c r="AA35" s="771">
        <v>110</v>
      </c>
      <c r="AB35" s="771"/>
      <c r="AC35" s="771"/>
      <c r="AD35" s="771"/>
      <c r="AE35" s="772"/>
      <c r="AF35" s="773">
        <v>110</v>
      </c>
      <c r="AG35" s="774"/>
      <c r="AH35" s="774"/>
      <c r="AI35" s="774"/>
      <c r="AJ35" s="775"/>
      <c r="AK35" s="822">
        <v>30</v>
      </c>
      <c r="AL35" s="818"/>
      <c r="AM35" s="818"/>
      <c r="AN35" s="818"/>
      <c r="AO35" s="818"/>
      <c r="AP35" s="818" t="s">
        <v>576</v>
      </c>
      <c r="AQ35" s="818"/>
      <c r="AR35" s="818"/>
      <c r="AS35" s="818"/>
      <c r="AT35" s="818"/>
      <c r="AU35" s="818"/>
      <c r="AV35" s="818"/>
      <c r="AW35" s="818"/>
      <c r="AX35" s="818"/>
      <c r="AY35" s="818"/>
      <c r="AZ35" s="819"/>
      <c r="BA35" s="819"/>
      <c r="BB35" s="819"/>
      <c r="BC35" s="819"/>
      <c r="BD35" s="819"/>
      <c r="BE35" s="820" t="s">
        <v>401</v>
      </c>
      <c r="BF35" s="820"/>
      <c r="BG35" s="820"/>
      <c r="BH35" s="820"/>
      <c r="BI35" s="821"/>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402</v>
      </c>
      <c r="BK62" s="796"/>
      <c r="BL62" s="796"/>
      <c r="BM62" s="796"/>
      <c r="BN62" s="797"/>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380</v>
      </c>
      <c r="B63" s="776" t="s">
        <v>403</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48882</v>
      </c>
      <c r="AG63" s="832"/>
      <c r="AH63" s="832"/>
      <c r="AI63" s="832"/>
      <c r="AJ63" s="833"/>
      <c r="AK63" s="834"/>
      <c r="AL63" s="829"/>
      <c r="AM63" s="829"/>
      <c r="AN63" s="829"/>
      <c r="AO63" s="829"/>
      <c r="AP63" s="832">
        <f>AP31+AP33</f>
        <v>227909</v>
      </c>
      <c r="AQ63" s="832"/>
      <c r="AR63" s="832"/>
      <c r="AS63" s="832"/>
      <c r="AT63" s="832"/>
      <c r="AU63" s="832"/>
      <c r="AV63" s="832"/>
      <c r="AW63" s="832"/>
      <c r="AX63" s="832"/>
      <c r="AY63" s="832"/>
      <c r="AZ63" s="836"/>
      <c r="BA63" s="836"/>
      <c r="BB63" s="836"/>
      <c r="BC63" s="836"/>
      <c r="BD63" s="836"/>
      <c r="BE63" s="837"/>
      <c r="BF63" s="837"/>
      <c r="BG63" s="837"/>
      <c r="BH63" s="837"/>
      <c r="BI63" s="838"/>
      <c r="BJ63" s="839" t="s">
        <v>122</v>
      </c>
      <c r="BK63" s="840"/>
      <c r="BL63" s="840"/>
      <c r="BM63" s="840"/>
      <c r="BN63" s="841"/>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405</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2" t="s">
        <v>387</v>
      </c>
      <c r="AG66" s="803"/>
      <c r="AH66" s="803"/>
      <c r="AI66" s="803"/>
      <c r="AJ66" s="843"/>
      <c r="AK66" s="720" t="s">
        <v>388</v>
      </c>
      <c r="AL66" s="715"/>
      <c r="AM66" s="715"/>
      <c r="AN66" s="715"/>
      <c r="AO66" s="716"/>
      <c r="AP66" s="720" t="s">
        <v>389</v>
      </c>
      <c r="AQ66" s="721"/>
      <c r="AR66" s="721"/>
      <c r="AS66" s="721"/>
      <c r="AT66" s="722"/>
      <c r="AU66" s="720" t="s">
        <v>406</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24"/>
    </row>
    <row r="68" spans="1:131" ht="26.25" customHeight="1" thickTop="1" x14ac:dyDescent="0.15">
      <c r="A68" s="230">
        <v>1</v>
      </c>
      <c r="B68" s="857" t="s">
        <v>563</v>
      </c>
      <c r="C68" s="858"/>
      <c r="D68" s="858"/>
      <c r="E68" s="858"/>
      <c r="F68" s="858"/>
      <c r="G68" s="858"/>
      <c r="H68" s="858"/>
      <c r="I68" s="858"/>
      <c r="J68" s="858"/>
      <c r="K68" s="858"/>
      <c r="L68" s="858"/>
      <c r="M68" s="858"/>
      <c r="N68" s="858"/>
      <c r="O68" s="858"/>
      <c r="P68" s="859"/>
      <c r="Q68" s="860">
        <v>684</v>
      </c>
      <c r="R68" s="854"/>
      <c r="S68" s="854"/>
      <c r="T68" s="854"/>
      <c r="U68" s="854"/>
      <c r="V68" s="854">
        <v>181</v>
      </c>
      <c r="W68" s="854"/>
      <c r="X68" s="854"/>
      <c r="Y68" s="854"/>
      <c r="Z68" s="854"/>
      <c r="AA68" s="854">
        <f>Q68-V68</f>
        <v>503</v>
      </c>
      <c r="AB68" s="854"/>
      <c r="AC68" s="854"/>
      <c r="AD68" s="854"/>
      <c r="AE68" s="854"/>
      <c r="AF68" s="854">
        <v>503</v>
      </c>
      <c r="AG68" s="854"/>
      <c r="AH68" s="854"/>
      <c r="AI68" s="854"/>
      <c r="AJ68" s="854"/>
      <c r="AK68" s="854">
        <v>0</v>
      </c>
      <c r="AL68" s="854"/>
      <c r="AM68" s="854"/>
      <c r="AN68" s="854"/>
      <c r="AO68" s="854"/>
      <c r="AP68" s="854" t="s">
        <v>576</v>
      </c>
      <c r="AQ68" s="854"/>
      <c r="AR68" s="854"/>
      <c r="AS68" s="854"/>
      <c r="AT68" s="854"/>
      <c r="AU68" s="854"/>
      <c r="AV68" s="854"/>
      <c r="AW68" s="854"/>
      <c r="AX68" s="854"/>
      <c r="AY68" s="854"/>
      <c r="AZ68" s="855"/>
      <c r="BA68" s="855"/>
      <c r="BB68" s="855"/>
      <c r="BC68" s="855"/>
      <c r="BD68" s="856"/>
      <c r="BE68" s="235"/>
      <c r="BF68" s="235"/>
      <c r="BG68" s="235"/>
      <c r="BH68" s="235"/>
      <c r="BI68" s="235"/>
      <c r="BJ68" s="235"/>
      <c r="BK68" s="235"/>
      <c r="BL68" s="235"/>
      <c r="BM68" s="235"/>
      <c r="BN68" s="235"/>
      <c r="BO68" s="235"/>
      <c r="BP68" s="235"/>
      <c r="BQ68" s="232">
        <v>62</v>
      </c>
      <c r="BR68" s="237"/>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24"/>
    </row>
    <row r="69" spans="1:131" ht="26.25" customHeight="1" x14ac:dyDescent="0.15">
      <c r="A69" s="232">
        <v>2</v>
      </c>
      <c r="B69" s="857" t="s">
        <v>564</v>
      </c>
      <c r="C69" s="858"/>
      <c r="D69" s="858"/>
      <c r="E69" s="858"/>
      <c r="F69" s="858"/>
      <c r="G69" s="858"/>
      <c r="H69" s="858"/>
      <c r="I69" s="858"/>
      <c r="J69" s="858"/>
      <c r="K69" s="858"/>
      <c r="L69" s="858"/>
      <c r="M69" s="858"/>
      <c r="N69" s="858"/>
      <c r="O69" s="858"/>
      <c r="P69" s="859"/>
      <c r="Q69" s="861">
        <v>871279</v>
      </c>
      <c r="R69" s="818"/>
      <c r="S69" s="818"/>
      <c r="T69" s="818"/>
      <c r="U69" s="818"/>
      <c r="V69" s="818">
        <v>850651</v>
      </c>
      <c r="W69" s="818"/>
      <c r="X69" s="818"/>
      <c r="Y69" s="818"/>
      <c r="Z69" s="818"/>
      <c r="AA69" s="862">
        <f>Q69-V69</f>
        <v>20628</v>
      </c>
      <c r="AB69" s="863"/>
      <c r="AC69" s="863"/>
      <c r="AD69" s="863"/>
      <c r="AE69" s="822"/>
      <c r="AF69" s="818">
        <v>20628</v>
      </c>
      <c r="AG69" s="818"/>
      <c r="AH69" s="818"/>
      <c r="AI69" s="818"/>
      <c r="AJ69" s="818"/>
      <c r="AK69" s="818">
        <v>0</v>
      </c>
      <c r="AL69" s="818"/>
      <c r="AM69" s="818"/>
      <c r="AN69" s="818"/>
      <c r="AO69" s="818"/>
      <c r="AP69" s="818" t="s">
        <v>576</v>
      </c>
      <c r="AQ69" s="818"/>
      <c r="AR69" s="818"/>
      <c r="AS69" s="818"/>
      <c r="AT69" s="818"/>
      <c r="AU69" s="818"/>
      <c r="AV69" s="818"/>
      <c r="AW69" s="818"/>
      <c r="AX69" s="818"/>
      <c r="AY69" s="818"/>
      <c r="AZ69" s="820"/>
      <c r="BA69" s="820"/>
      <c r="BB69" s="820"/>
      <c r="BC69" s="820"/>
      <c r="BD69" s="821"/>
      <c r="BE69" s="235"/>
      <c r="BF69" s="235"/>
      <c r="BG69" s="235"/>
      <c r="BH69" s="235"/>
      <c r="BI69" s="235"/>
      <c r="BJ69" s="235"/>
      <c r="BK69" s="235"/>
      <c r="BL69" s="235"/>
      <c r="BM69" s="235"/>
      <c r="BN69" s="235"/>
      <c r="BO69" s="235"/>
      <c r="BP69" s="235"/>
      <c r="BQ69" s="232">
        <v>63</v>
      </c>
      <c r="BR69" s="237"/>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24"/>
    </row>
    <row r="70" spans="1:131" ht="26.25" customHeight="1" x14ac:dyDescent="0.15">
      <c r="A70" s="232">
        <v>3</v>
      </c>
      <c r="B70" s="857" t="s">
        <v>565</v>
      </c>
      <c r="C70" s="858"/>
      <c r="D70" s="858"/>
      <c r="E70" s="858"/>
      <c r="F70" s="858"/>
      <c r="G70" s="858"/>
      <c r="H70" s="858"/>
      <c r="I70" s="858"/>
      <c r="J70" s="858"/>
      <c r="K70" s="858"/>
      <c r="L70" s="858"/>
      <c r="M70" s="858"/>
      <c r="N70" s="858"/>
      <c r="O70" s="858"/>
      <c r="P70" s="859"/>
      <c r="Q70" s="861">
        <v>21691</v>
      </c>
      <c r="R70" s="818"/>
      <c r="S70" s="818"/>
      <c r="T70" s="818"/>
      <c r="U70" s="818"/>
      <c r="V70" s="818">
        <v>26284</v>
      </c>
      <c r="W70" s="818"/>
      <c r="X70" s="818"/>
      <c r="Y70" s="818"/>
      <c r="Z70" s="818"/>
      <c r="AA70" s="862">
        <f>Q70-V70</f>
        <v>-4593</v>
      </c>
      <c r="AB70" s="863"/>
      <c r="AC70" s="863"/>
      <c r="AD70" s="863"/>
      <c r="AE70" s="822"/>
      <c r="AF70" s="818">
        <v>15536</v>
      </c>
      <c r="AG70" s="818"/>
      <c r="AH70" s="818"/>
      <c r="AI70" s="818"/>
      <c r="AJ70" s="818"/>
      <c r="AK70" s="818">
        <v>28</v>
      </c>
      <c r="AL70" s="818"/>
      <c r="AM70" s="818"/>
      <c r="AN70" s="818"/>
      <c r="AO70" s="818"/>
      <c r="AP70" s="818">
        <v>27332</v>
      </c>
      <c r="AQ70" s="818"/>
      <c r="AR70" s="818"/>
      <c r="AS70" s="818"/>
      <c r="AT70" s="818"/>
      <c r="AU70" s="818"/>
      <c r="AV70" s="818"/>
      <c r="AW70" s="818"/>
      <c r="AX70" s="818"/>
      <c r="AY70" s="818"/>
      <c r="AZ70" s="820"/>
      <c r="BA70" s="820"/>
      <c r="BB70" s="820"/>
      <c r="BC70" s="820"/>
      <c r="BD70" s="821"/>
      <c r="BE70" s="235"/>
      <c r="BF70" s="235"/>
      <c r="BG70" s="235"/>
      <c r="BH70" s="235"/>
      <c r="BI70" s="235"/>
      <c r="BJ70" s="235"/>
      <c r="BK70" s="235"/>
      <c r="BL70" s="235"/>
      <c r="BM70" s="235"/>
      <c r="BN70" s="235"/>
      <c r="BO70" s="235"/>
      <c r="BP70" s="235"/>
      <c r="BQ70" s="232">
        <v>64</v>
      </c>
      <c r="BR70" s="237"/>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24"/>
    </row>
    <row r="71" spans="1:131" ht="26.25" customHeight="1" x14ac:dyDescent="0.15">
      <c r="A71" s="232">
        <v>4</v>
      </c>
      <c r="B71" s="857" t="s">
        <v>566</v>
      </c>
      <c r="C71" s="858"/>
      <c r="D71" s="858"/>
      <c r="E71" s="858"/>
      <c r="F71" s="858"/>
      <c r="G71" s="858"/>
      <c r="H71" s="858"/>
      <c r="I71" s="858"/>
      <c r="J71" s="858"/>
      <c r="K71" s="858"/>
      <c r="L71" s="858"/>
      <c r="M71" s="858"/>
      <c r="N71" s="858"/>
      <c r="O71" s="858"/>
      <c r="P71" s="859"/>
      <c r="Q71" s="861">
        <v>125709</v>
      </c>
      <c r="R71" s="818"/>
      <c r="S71" s="818"/>
      <c r="T71" s="818"/>
      <c r="U71" s="818"/>
      <c r="V71" s="818">
        <v>125378</v>
      </c>
      <c r="W71" s="818"/>
      <c r="X71" s="818"/>
      <c r="Y71" s="818"/>
      <c r="Z71" s="818"/>
      <c r="AA71" s="818">
        <v>330</v>
      </c>
      <c r="AB71" s="818"/>
      <c r="AC71" s="818"/>
      <c r="AD71" s="818"/>
      <c r="AE71" s="818"/>
      <c r="AF71" s="818">
        <v>330</v>
      </c>
      <c r="AG71" s="818"/>
      <c r="AH71" s="818"/>
      <c r="AI71" s="818"/>
      <c r="AJ71" s="818"/>
      <c r="AK71" s="818" t="s">
        <v>576</v>
      </c>
      <c r="AL71" s="818"/>
      <c r="AM71" s="818"/>
      <c r="AN71" s="818"/>
      <c r="AO71" s="818"/>
      <c r="AP71" s="818" t="s">
        <v>576</v>
      </c>
      <c r="AQ71" s="818"/>
      <c r="AR71" s="818"/>
      <c r="AS71" s="818"/>
      <c r="AT71" s="818"/>
      <c r="AU71" s="818"/>
      <c r="AV71" s="818"/>
      <c r="AW71" s="818"/>
      <c r="AX71" s="818"/>
      <c r="AY71" s="818"/>
      <c r="AZ71" s="820"/>
      <c r="BA71" s="820"/>
      <c r="BB71" s="820"/>
      <c r="BC71" s="820"/>
      <c r="BD71" s="821"/>
      <c r="BE71" s="235"/>
      <c r="BF71" s="235"/>
      <c r="BG71" s="235"/>
      <c r="BH71" s="235"/>
      <c r="BI71" s="235"/>
      <c r="BJ71" s="235"/>
      <c r="BK71" s="235"/>
      <c r="BL71" s="235"/>
      <c r="BM71" s="235"/>
      <c r="BN71" s="235"/>
      <c r="BO71" s="235"/>
      <c r="BP71" s="235"/>
      <c r="BQ71" s="232">
        <v>65</v>
      </c>
      <c r="BR71" s="237"/>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24"/>
    </row>
    <row r="72" spans="1:131" ht="26.25" customHeight="1" x14ac:dyDescent="0.15">
      <c r="A72" s="232">
        <v>5</v>
      </c>
      <c r="B72" s="857"/>
      <c r="C72" s="858"/>
      <c r="D72" s="858"/>
      <c r="E72" s="858"/>
      <c r="F72" s="858"/>
      <c r="G72" s="858"/>
      <c r="H72" s="858"/>
      <c r="I72" s="858"/>
      <c r="J72" s="858"/>
      <c r="K72" s="858"/>
      <c r="L72" s="858"/>
      <c r="M72" s="858"/>
      <c r="N72" s="858"/>
      <c r="O72" s="858"/>
      <c r="P72" s="859"/>
      <c r="Q72" s="861"/>
      <c r="R72" s="818"/>
      <c r="S72" s="818"/>
      <c r="T72" s="818"/>
      <c r="U72" s="818"/>
      <c r="V72" s="818"/>
      <c r="W72" s="818"/>
      <c r="X72" s="818"/>
      <c r="Y72" s="818"/>
      <c r="Z72" s="818"/>
      <c r="AA72" s="818"/>
      <c r="AB72" s="818"/>
      <c r="AC72" s="818"/>
      <c r="AD72" s="818"/>
      <c r="AE72" s="818"/>
      <c r="AF72" s="818"/>
      <c r="AG72" s="818"/>
      <c r="AH72" s="818"/>
      <c r="AI72" s="818"/>
      <c r="AJ72" s="818"/>
      <c r="AK72" s="818"/>
      <c r="AL72" s="818"/>
      <c r="AM72" s="818"/>
      <c r="AN72" s="818"/>
      <c r="AO72" s="818"/>
      <c r="AP72" s="818"/>
      <c r="AQ72" s="818"/>
      <c r="AR72" s="818"/>
      <c r="AS72" s="818"/>
      <c r="AT72" s="818"/>
      <c r="AU72" s="818"/>
      <c r="AV72" s="818"/>
      <c r="AW72" s="818"/>
      <c r="AX72" s="818"/>
      <c r="AY72" s="818"/>
      <c r="AZ72" s="820"/>
      <c r="BA72" s="820"/>
      <c r="BB72" s="820"/>
      <c r="BC72" s="820"/>
      <c r="BD72" s="821"/>
      <c r="BE72" s="235"/>
      <c r="BF72" s="235"/>
      <c r="BG72" s="235"/>
      <c r="BH72" s="235"/>
      <c r="BI72" s="235"/>
      <c r="BJ72" s="235"/>
      <c r="BK72" s="235"/>
      <c r="BL72" s="235"/>
      <c r="BM72" s="235"/>
      <c r="BN72" s="235"/>
      <c r="BO72" s="235"/>
      <c r="BP72" s="235"/>
      <c r="BQ72" s="232">
        <v>66</v>
      </c>
      <c r="BR72" s="237"/>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24"/>
    </row>
    <row r="73" spans="1:131" ht="26.25" customHeight="1" x14ac:dyDescent="0.15">
      <c r="A73" s="232">
        <v>6</v>
      </c>
      <c r="B73" s="857"/>
      <c r="C73" s="858"/>
      <c r="D73" s="858"/>
      <c r="E73" s="858"/>
      <c r="F73" s="858"/>
      <c r="G73" s="858"/>
      <c r="H73" s="858"/>
      <c r="I73" s="858"/>
      <c r="J73" s="858"/>
      <c r="K73" s="858"/>
      <c r="L73" s="858"/>
      <c r="M73" s="858"/>
      <c r="N73" s="858"/>
      <c r="O73" s="858"/>
      <c r="P73" s="859"/>
      <c r="Q73" s="861"/>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8"/>
      <c r="AY73" s="818"/>
      <c r="AZ73" s="820"/>
      <c r="BA73" s="820"/>
      <c r="BB73" s="820"/>
      <c r="BC73" s="820"/>
      <c r="BD73" s="821"/>
      <c r="BE73" s="235"/>
      <c r="BF73" s="235"/>
      <c r="BG73" s="235"/>
      <c r="BH73" s="235"/>
      <c r="BI73" s="235"/>
      <c r="BJ73" s="235"/>
      <c r="BK73" s="235"/>
      <c r="BL73" s="235"/>
      <c r="BM73" s="235"/>
      <c r="BN73" s="235"/>
      <c r="BO73" s="235"/>
      <c r="BP73" s="235"/>
      <c r="BQ73" s="232">
        <v>67</v>
      </c>
      <c r="BR73" s="237"/>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24"/>
    </row>
    <row r="74" spans="1:131" ht="26.25" customHeight="1" x14ac:dyDescent="0.15">
      <c r="A74" s="232">
        <v>7</v>
      </c>
      <c r="B74" s="857"/>
      <c r="C74" s="858"/>
      <c r="D74" s="858"/>
      <c r="E74" s="858"/>
      <c r="F74" s="858"/>
      <c r="G74" s="858"/>
      <c r="H74" s="858"/>
      <c r="I74" s="858"/>
      <c r="J74" s="858"/>
      <c r="K74" s="858"/>
      <c r="L74" s="858"/>
      <c r="M74" s="858"/>
      <c r="N74" s="858"/>
      <c r="O74" s="858"/>
      <c r="P74" s="859"/>
      <c r="Q74" s="861"/>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35"/>
      <c r="BF74" s="235"/>
      <c r="BG74" s="235"/>
      <c r="BH74" s="235"/>
      <c r="BI74" s="235"/>
      <c r="BJ74" s="235"/>
      <c r="BK74" s="235"/>
      <c r="BL74" s="235"/>
      <c r="BM74" s="235"/>
      <c r="BN74" s="235"/>
      <c r="BO74" s="235"/>
      <c r="BP74" s="235"/>
      <c r="BQ74" s="232">
        <v>68</v>
      </c>
      <c r="BR74" s="237"/>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24"/>
    </row>
    <row r="75" spans="1:131" ht="26.25" customHeight="1" x14ac:dyDescent="0.15">
      <c r="A75" s="232">
        <v>8</v>
      </c>
      <c r="B75" s="857"/>
      <c r="C75" s="858"/>
      <c r="D75" s="858"/>
      <c r="E75" s="858"/>
      <c r="F75" s="858"/>
      <c r="G75" s="858"/>
      <c r="H75" s="858"/>
      <c r="I75" s="858"/>
      <c r="J75" s="858"/>
      <c r="K75" s="858"/>
      <c r="L75" s="858"/>
      <c r="M75" s="858"/>
      <c r="N75" s="858"/>
      <c r="O75" s="858"/>
      <c r="P75" s="859"/>
      <c r="Q75" s="864"/>
      <c r="R75" s="863"/>
      <c r="S75" s="863"/>
      <c r="T75" s="863"/>
      <c r="U75" s="822"/>
      <c r="V75" s="862"/>
      <c r="W75" s="863"/>
      <c r="X75" s="863"/>
      <c r="Y75" s="863"/>
      <c r="Z75" s="822"/>
      <c r="AA75" s="862"/>
      <c r="AB75" s="863"/>
      <c r="AC75" s="863"/>
      <c r="AD75" s="863"/>
      <c r="AE75" s="822"/>
      <c r="AF75" s="862"/>
      <c r="AG75" s="863"/>
      <c r="AH75" s="863"/>
      <c r="AI75" s="863"/>
      <c r="AJ75" s="822"/>
      <c r="AK75" s="862"/>
      <c r="AL75" s="863"/>
      <c r="AM75" s="863"/>
      <c r="AN75" s="863"/>
      <c r="AO75" s="822"/>
      <c r="AP75" s="862"/>
      <c r="AQ75" s="863"/>
      <c r="AR75" s="863"/>
      <c r="AS75" s="863"/>
      <c r="AT75" s="822"/>
      <c r="AU75" s="862"/>
      <c r="AV75" s="863"/>
      <c r="AW75" s="863"/>
      <c r="AX75" s="863"/>
      <c r="AY75" s="822"/>
      <c r="AZ75" s="820"/>
      <c r="BA75" s="820"/>
      <c r="BB75" s="820"/>
      <c r="BC75" s="820"/>
      <c r="BD75" s="821"/>
      <c r="BE75" s="235"/>
      <c r="BF75" s="235"/>
      <c r="BG75" s="235"/>
      <c r="BH75" s="235"/>
      <c r="BI75" s="235"/>
      <c r="BJ75" s="235"/>
      <c r="BK75" s="235"/>
      <c r="BL75" s="235"/>
      <c r="BM75" s="235"/>
      <c r="BN75" s="235"/>
      <c r="BO75" s="235"/>
      <c r="BP75" s="235"/>
      <c r="BQ75" s="232">
        <v>69</v>
      </c>
      <c r="BR75" s="237"/>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24"/>
    </row>
    <row r="76" spans="1:131" ht="26.25" customHeight="1" x14ac:dyDescent="0.15">
      <c r="A76" s="232">
        <v>9</v>
      </c>
      <c r="B76" s="857"/>
      <c r="C76" s="858"/>
      <c r="D76" s="858"/>
      <c r="E76" s="858"/>
      <c r="F76" s="858"/>
      <c r="G76" s="858"/>
      <c r="H76" s="858"/>
      <c r="I76" s="858"/>
      <c r="J76" s="858"/>
      <c r="K76" s="858"/>
      <c r="L76" s="858"/>
      <c r="M76" s="858"/>
      <c r="N76" s="858"/>
      <c r="O76" s="858"/>
      <c r="P76" s="859"/>
      <c r="Q76" s="864"/>
      <c r="R76" s="863"/>
      <c r="S76" s="863"/>
      <c r="T76" s="863"/>
      <c r="U76" s="822"/>
      <c r="V76" s="862"/>
      <c r="W76" s="863"/>
      <c r="X76" s="863"/>
      <c r="Y76" s="863"/>
      <c r="Z76" s="822"/>
      <c r="AA76" s="862"/>
      <c r="AB76" s="863"/>
      <c r="AC76" s="863"/>
      <c r="AD76" s="863"/>
      <c r="AE76" s="822"/>
      <c r="AF76" s="862"/>
      <c r="AG76" s="863"/>
      <c r="AH76" s="863"/>
      <c r="AI76" s="863"/>
      <c r="AJ76" s="822"/>
      <c r="AK76" s="862"/>
      <c r="AL76" s="863"/>
      <c r="AM76" s="863"/>
      <c r="AN76" s="863"/>
      <c r="AO76" s="822"/>
      <c r="AP76" s="862"/>
      <c r="AQ76" s="863"/>
      <c r="AR76" s="863"/>
      <c r="AS76" s="863"/>
      <c r="AT76" s="822"/>
      <c r="AU76" s="862"/>
      <c r="AV76" s="863"/>
      <c r="AW76" s="863"/>
      <c r="AX76" s="863"/>
      <c r="AY76" s="822"/>
      <c r="AZ76" s="820"/>
      <c r="BA76" s="820"/>
      <c r="BB76" s="820"/>
      <c r="BC76" s="820"/>
      <c r="BD76" s="821"/>
      <c r="BE76" s="235"/>
      <c r="BF76" s="235"/>
      <c r="BG76" s="235"/>
      <c r="BH76" s="235"/>
      <c r="BI76" s="235"/>
      <c r="BJ76" s="235"/>
      <c r="BK76" s="235"/>
      <c r="BL76" s="235"/>
      <c r="BM76" s="235"/>
      <c r="BN76" s="235"/>
      <c r="BO76" s="235"/>
      <c r="BP76" s="235"/>
      <c r="BQ76" s="232">
        <v>70</v>
      </c>
      <c r="BR76" s="237"/>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24"/>
    </row>
    <row r="77" spans="1:131" ht="26.25" customHeight="1" x14ac:dyDescent="0.15">
      <c r="A77" s="232">
        <v>10</v>
      </c>
      <c r="B77" s="857"/>
      <c r="C77" s="858"/>
      <c r="D77" s="858"/>
      <c r="E77" s="858"/>
      <c r="F77" s="858"/>
      <c r="G77" s="858"/>
      <c r="H77" s="858"/>
      <c r="I77" s="858"/>
      <c r="J77" s="858"/>
      <c r="K77" s="858"/>
      <c r="L77" s="858"/>
      <c r="M77" s="858"/>
      <c r="N77" s="858"/>
      <c r="O77" s="858"/>
      <c r="P77" s="859"/>
      <c r="Q77" s="864"/>
      <c r="R77" s="863"/>
      <c r="S77" s="863"/>
      <c r="T77" s="863"/>
      <c r="U77" s="822"/>
      <c r="V77" s="862"/>
      <c r="W77" s="863"/>
      <c r="X77" s="863"/>
      <c r="Y77" s="863"/>
      <c r="Z77" s="822"/>
      <c r="AA77" s="862"/>
      <c r="AB77" s="863"/>
      <c r="AC77" s="863"/>
      <c r="AD77" s="863"/>
      <c r="AE77" s="822"/>
      <c r="AF77" s="862"/>
      <c r="AG77" s="863"/>
      <c r="AH77" s="863"/>
      <c r="AI77" s="863"/>
      <c r="AJ77" s="822"/>
      <c r="AK77" s="862"/>
      <c r="AL77" s="863"/>
      <c r="AM77" s="863"/>
      <c r="AN77" s="863"/>
      <c r="AO77" s="822"/>
      <c r="AP77" s="862"/>
      <c r="AQ77" s="863"/>
      <c r="AR77" s="863"/>
      <c r="AS77" s="863"/>
      <c r="AT77" s="822"/>
      <c r="AU77" s="862"/>
      <c r="AV77" s="863"/>
      <c r="AW77" s="863"/>
      <c r="AX77" s="863"/>
      <c r="AY77" s="822"/>
      <c r="AZ77" s="820"/>
      <c r="BA77" s="820"/>
      <c r="BB77" s="820"/>
      <c r="BC77" s="820"/>
      <c r="BD77" s="821"/>
      <c r="BE77" s="235"/>
      <c r="BF77" s="235"/>
      <c r="BG77" s="235"/>
      <c r="BH77" s="235"/>
      <c r="BI77" s="235"/>
      <c r="BJ77" s="235"/>
      <c r="BK77" s="235"/>
      <c r="BL77" s="235"/>
      <c r="BM77" s="235"/>
      <c r="BN77" s="235"/>
      <c r="BO77" s="235"/>
      <c r="BP77" s="235"/>
      <c r="BQ77" s="232">
        <v>71</v>
      </c>
      <c r="BR77" s="237"/>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24"/>
    </row>
    <row r="78" spans="1:131" ht="26.25" customHeight="1" x14ac:dyDescent="0.15">
      <c r="A78" s="232">
        <v>11</v>
      </c>
      <c r="B78" s="857"/>
      <c r="C78" s="858"/>
      <c r="D78" s="858"/>
      <c r="E78" s="858"/>
      <c r="F78" s="858"/>
      <c r="G78" s="858"/>
      <c r="H78" s="858"/>
      <c r="I78" s="858"/>
      <c r="J78" s="858"/>
      <c r="K78" s="858"/>
      <c r="L78" s="858"/>
      <c r="M78" s="858"/>
      <c r="N78" s="858"/>
      <c r="O78" s="858"/>
      <c r="P78" s="859"/>
      <c r="Q78" s="861"/>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35"/>
      <c r="BF78" s="235"/>
      <c r="BG78" s="235"/>
      <c r="BH78" s="235"/>
      <c r="BI78" s="235"/>
      <c r="BJ78" s="224"/>
      <c r="BK78" s="224"/>
      <c r="BL78" s="224"/>
      <c r="BM78" s="224"/>
      <c r="BN78" s="224"/>
      <c r="BO78" s="235"/>
      <c r="BP78" s="235"/>
      <c r="BQ78" s="232">
        <v>72</v>
      </c>
      <c r="BR78" s="237"/>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24"/>
    </row>
    <row r="79" spans="1:131" ht="26.25" customHeight="1" x14ac:dyDescent="0.15">
      <c r="A79" s="232">
        <v>12</v>
      </c>
      <c r="B79" s="857"/>
      <c r="C79" s="858"/>
      <c r="D79" s="858"/>
      <c r="E79" s="858"/>
      <c r="F79" s="858"/>
      <c r="G79" s="858"/>
      <c r="H79" s="858"/>
      <c r="I79" s="858"/>
      <c r="J79" s="858"/>
      <c r="K79" s="858"/>
      <c r="L79" s="858"/>
      <c r="M79" s="858"/>
      <c r="N79" s="858"/>
      <c r="O79" s="858"/>
      <c r="P79" s="859"/>
      <c r="Q79" s="861"/>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35"/>
      <c r="BF79" s="235"/>
      <c r="BG79" s="235"/>
      <c r="BH79" s="235"/>
      <c r="BI79" s="235"/>
      <c r="BJ79" s="224"/>
      <c r="BK79" s="224"/>
      <c r="BL79" s="224"/>
      <c r="BM79" s="224"/>
      <c r="BN79" s="224"/>
      <c r="BO79" s="235"/>
      <c r="BP79" s="235"/>
      <c r="BQ79" s="232">
        <v>73</v>
      </c>
      <c r="BR79" s="237"/>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24"/>
    </row>
    <row r="80" spans="1:131" ht="26.25" customHeight="1" x14ac:dyDescent="0.15">
      <c r="A80" s="232">
        <v>13</v>
      </c>
      <c r="B80" s="857"/>
      <c r="C80" s="858"/>
      <c r="D80" s="858"/>
      <c r="E80" s="858"/>
      <c r="F80" s="858"/>
      <c r="G80" s="858"/>
      <c r="H80" s="858"/>
      <c r="I80" s="858"/>
      <c r="J80" s="858"/>
      <c r="K80" s="858"/>
      <c r="L80" s="858"/>
      <c r="M80" s="858"/>
      <c r="N80" s="858"/>
      <c r="O80" s="858"/>
      <c r="P80" s="859"/>
      <c r="Q80" s="861"/>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35"/>
      <c r="BF80" s="235"/>
      <c r="BG80" s="235"/>
      <c r="BH80" s="235"/>
      <c r="BI80" s="235"/>
      <c r="BJ80" s="235"/>
      <c r="BK80" s="235"/>
      <c r="BL80" s="235"/>
      <c r="BM80" s="235"/>
      <c r="BN80" s="235"/>
      <c r="BO80" s="235"/>
      <c r="BP80" s="235"/>
      <c r="BQ80" s="232">
        <v>74</v>
      </c>
      <c r="BR80" s="237"/>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24"/>
    </row>
    <row r="81" spans="1:131" ht="26.25" customHeight="1" x14ac:dyDescent="0.15">
      <c r="A81" s="232">
        <v>14</v>
      </c>
      <c r="B81" s="857"/>
      <c r="C81" s="858"/>
      <c r="D81" s="858"/>
      <c r="E81" s="858"/>
      <c r="F81" s="858"/>
      <c r="G81" s="858"/>
      <c r="H81" s="858"/>
      <c r="I81" s="858"/>
      <c r="J81" s="858"/>
      <c r="K81" s="858"/>
      <c r="L81" s="858"/>
      <c r="M81" s="858"/>
      <c r="N81" s="858"/>
      <c r="O81" s="858"/>
      <c r="P81" s="859"/>
      <c r="Q81" s="861"/>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35"/>
      <c r="BF81" s="235"/>
      <c r="BG81" s="235"/>
      <c r="BH81" s="235"/>
      <c r="BI81" s="235"/>
      <c r="BJ81" s="235"/>
      <c r="BK81" s="235"/>
      <c r="BL81" s="235"/>
      <c r="BM81" s="235"/>
      <c r="BN81" s="235"/>
      <c r="BO81" s="235"/>
      <c r="BP81" s="235"/>
      <c r="BQ81" s="232">
        <v>75</v>
      </c>
      <c r="BR81" s="237"/>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24"/>
    </row>
    <row r="82" spans="1:131" ht="26.25" customHeight="1" x14ac:dyDescent="0.15">
      <c r="A82" s="232">
        <v>15</v>
      </c>
      <c r="B82" s="857"/>
      <c r="C82" s="858"/>
      <c r="D82" s="858"/>
      <c r="E82" s="858"/>
      <c r="F82" s="858"/>
      <c r="G82" s="858"/>
      <c r="H82" s="858"/>
      <c r="I82" s="858"/>
      <c r="J82" s="858"/>
      <c r="K82" s="858"/>
      <c r="L82" s="858"/>
      <c r="M82" s="858"/>
      <c r="N82" s="858"/>
      <c r="O82" s="858"/>
      <c r="P82" s="859"/>
      <c r="Q82" s="861"/>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35"/>
      <c r="BF82" s="235"/>
      <c r="BG82" s="235"/>
      <c r="BH82" s="235"/>
      <c r="BI82" s="235"/>
      <c r="BJ82" s="235"/>
      <c r="BK82" s="235"/>
      <c r="BL82" s="235"/>
      <c r="BM82" s="235"/>
      <c r="BN82" s="235"/>
      <c r="BO82" s="235"/>
      <c r="BP82" s="235"/>
      <c r="BQ82" s="232">
        <v>76</v>
      </c>
      <c r="BR82" s="237"/>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24"/>
    </row>
    <row r="83" spans="1:131" ht="26.25" customHeight="1" x14ac:dyDescent="0.15">
      <c r="A83" s="232">
        <v>16</v>
      </c>
      <c r="B83" s="857"/>
      <c r="C83" s="858"/>
      <c r="D83" s="858"/>
      <c r="E83" s="858"/>
      <c r="F83" s="858"/>
      <c r="G83" s="858"/>
      <c r="H83" s="858"/>
      <c r="I83" s="858"/>
      <c r="J83" s="858"/>
      <c r="K83" s="858"/>
      <c r="L83" s="858"/>
      <c r="M83" s="858"/>
      <c r="N83" s="858"/>
      <c r="O83" s="858"/>
      <c r="P83" s="859"/>
      <c r="Q83" s="861"/>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35"/>
      <c r="BF83" s="235"/>
      <c r="BG83" s="235"/>
      <c r="BH83" s="235"/>
      <c r="BI83" s="235"/>
      <c r="BJ83" s="235"/>
      <c r="BK83" s="235"/>
      <c r="BL83" s="235"/>
      <c r="BM83" s="235"/>
      <c r="BN83" s="235"/>
      <c r="BO83" s="235"/>
      <c r="BP83" s="235"/>
      <c r="BQ83" s="232">
        <v>77</v>
      </c>
      <c r="BR83" s="237"/>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24"/>
    </row>
    <row r="84" spans="1:131" ht="26.25" customHeight="1" x14ac:dyDescent="0.15">
      <c r="A84" s="232">
        <v>17</v>
      </c>
      <c r="B84" s="857"/>
      <c r="C84" s="858"/>
      <c r="D84" s="858"/>
      <c r="E84" s="858"/>
      <c r="F84" s="858"/>
      <c r="G84" s="858"/>
      <c r="H84" s="858"/>
      <c r="I84" s="858"/>
      <c r="J84" s="858"/>
      <c r="K84" s="858"/>
      <c r="L84" s="858"/>
      <c r="M84" s="858"/>
      <c r="N84" s="858"/>
      <c r="O84" s="858"/>
      <c r="P84" s="859"/>
      <c r="Q84" s="861"/>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35"/>
      <c r="BF84" s="235"/>
      <c r="BG84" s="235"/>
      <c r="BH84" s="235"/>
      <c r="BI84" s="235"/>
      <c r="BJ84" s="235"/>
      <c r="BK84" s="235"/>
      <c r="BL84" s="235"/>
      <c r="BM84" s="235"/>
      <c r="BN84" s="235"/>
      <c r="BO84" s="235"/>
      <c r="BP84" s="235"/>
      <c r="BQ84" s="232">
        <v>78</v>
      </c>
      <c r="BR84" s="237"/>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24"/>
    </row>
    <row r="85" spans="1:131" ht="26.25" customHeight="1" x14ac:dyDescent="0.15">
      <c r="A85" s="232">
        <v>18</v>
      </c>
      <c r="B85" s="857"/>
      <c r="C85" s="858"/>
      <c r="D85" s="858"/>
      <c r="E85" s="858"/>
      <c r="F85" s="858"/>
      <c r="G85" s="858"/>
      <c r="H85" s="858"/>
      <c r="I85" s="858"/>
      <c r="J85" s="858"/>
      <c r="K85" s="858"/>
      <c r="L85" s="858"/>
      <c r="M85" s="858"/>
      <c r="N85" s="858"/>
      <c r="O85" s="858"/>
      <c r="P85" s="859"/>
      <c r="Q85" s="861"/>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35"/>
      <c r="BF85" s="235"/>
      <c r="BG85" s="235"/>
      <c r="BH85" s="235"/>
      <c r="BI85" s="235"/>
      <c r="BJ85" s="235"/>
      <c r="BK85" s="235"/>
      <c r="BL85" s="235"/>
      <c r="BM85" s="235"/>
      <c r="BN85" s="235"/>
      <c r="BO85" s="235"/>
      <c r="BP85" s="235"/>
      <c r="BQ85" s="232">
        <v>79</v>
      </c>
      <c r="BR85" s="237"/>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24"/>
    </row>
    <row r="86" spans="1:131" ht="26.25" customHeight="1" x14ac:dyDescent="0.15">
      <c r="A86" s="232">
        <v>19</v>
      </c>
      <c r="B86" s="857"/>
      <c r="C86" s="858"/>
      <c r="D86" s="858"/>
      <c r="E86" s="858"/>
      <c r="F86" s="858"/>
      <c r="G86" s="858"/>
      <c r="H86" s="858"/>
      <c r="I86" s="858"/>
      <c r="J86" s="858"/>
      <c r="K86" s="858"/>
      <c r="L86" s="858"/>
      <c r="M86" s="858"/>
      <c r="N86" s="858"/>
      <c r="O86" s="858"/>
      <c r="P86" s="859"/>
      <c r="Q86" s="861"/>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35"/>
      <c r="BF86" s="235"/>
      <c r="BG86" s="235"/>
      <c r="BH86" s="235"/>
      <c r="BI86" s="235"/>
      <c r="BJ86" s="235"/>
      <c r="BK86" s="235"/>
      <c r="BL86" s="235"/>
      <c r="BM86" s="235"/>
      <c r="BN86" s="235"/>
      <c r="BO86" s="235"/>
      <c r="BP86" s="235"/>
      <c r="BQ86" s="232">
        <v>80</v>
      </c>
      <c r="BR86" s="237"/>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24"/>
    </row>
    <row r="87" spans="1:131" ht="26.25" customHeight="1" x14ac:dyDescent="0.15">
      <c r="A87" s="238">
        <v>20</v>
      </c>
      <c r="B87" s="865"/>
      <c r="C87" s="866"/>
      <c r="D87" s="866"/>
      <c r="E87" s="866"/>
      <c r="F87" s="866"/>
      <c r="G87" s="866"/>
      <c r="H87" s="866"/>
      <c r="I87" s="866"/>
      <c r="J87" s="866"/>
      <c r="K87" s="866"/>
      <c r="L87" s="866"/>
      <c r="M87" s="866"/>
      <c r="N87" s="866"/>
      <c r="O87" s="866"/>
      <c r="P87" s="867"/>
      <c r="Q87" s="868"/>
      <c r="R87" s="869"/>
      <c r="S87" s="869"/>
      <c r="T87" s="869"/>
      <c r="U87" s="869"/>
      <c r="V87" s="869"/>
      <c r="W87" s="869"/>
      <c r="X87" s="869"/>
      <c r="Y87" s="869"/>
      <c r="Z87" s="869"/>
      <c r="AA87" s="869"/>
      <c r="AB87" s="869"/>
      <c r="AC87" s="869"/>
      <c r="AD87" s="869"/>
      <c r="AE87" s="869"/>
      <c r="AF87" s="869"/>
      <c r="AG87" s="869"/>
      <c r="AH87" s="869"/>
      <c r="AI87" s="869"/>
      <c r="AJ87" s="869"/>
      <c r="AK87" s="869"/>
      <c r="AL87" s="869"/>
      <c r="AM87" s="869"/>
      <c r="AN87" s="869"/>
      <c r="AO87" s="869"/>
      <c r="AP87" s="869"/>
      <c r="AQ87" s="869"/>
      <c r="AR87" s="869"/>
      <c r="AS87" s="869"/>
      <c r="AT87" s="869"/>
      <c r="AU87" s="869"/>
      <c r="AV87" s="869"/>
      <c r="AW87" s="869"/>
      <c r="AX87" s="869"/>
      <c r="AY87" s="869"/>
      <c r="AZ87" s="870"/>
      <c r="BA87" s="870"/>
      <c r="BB87" s="870"/>
      <c r="BC87" s="870"/>
      <c r="BD87" s="871"/>
      <c r="BE87" s="235"/>
      <c r="BF87" s="235"/>
      <c r="BG87" s="235"/>
      <c r="BH87" s="235"/>
      <c r="BI87" s="235"/>
      <c r="BJ87" s="235"/>
      <c r="BK87" s="235"/>
      <c r="BL87" s="235"/>
      <c r="BM87" s="235"/>
      <c r="BN87" s="235"/>
      <c r="BO87" s="235"/>
      <c r="BP87" s="235"/>
      <c r="BQ87" s="232">
        <v>81</v>
      </c>
      <c r="BR87" s="237"/>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24"/>
    </row>
    <row r="88" spans="1:131" ht="26.25" customHeight="1" thickBot="1" x14ac:dyDescent="0.2">
      <c r="A88" s="234" t="s">
        <v>380</v>
      </c>
      <c r="B88" s="776" t="s">
        <v>407</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f>AF68+AF69+AF70+AF71</f>
        <v>36997</v>
      </c>
      <c r="AG88" s="832"/>
      <c r="AH88" s="832"/>
      <c r="AI88" s="832"/>
      <c r="AJ88" s="832"/>
      <c r="AK88" s="829"/>
      <c r="AL88" s="829"/>
      <c r="AM88" s="829"/>
      <c r="AN88" s="829"/>
      <c r="AO88" s="829"/>
      <c r="AP88" s="832">
        <f>AP70</f>
        <v>27332</v>
      </c>
      <c r="AQ88" s="832"/>
      <c r="AR88" s="832"/>
      <c r="AS88" s="832"/>
      <c r="AT88" s="832"/>
      <c r="AU88" s="832"/>
      <c r="AV88" s="832"/>
      <c r="AW88" s="832"/>
      <c r="AX88" s="832"/>
      <c r="AY88" s="832"/>
      <c r="AZ88" s="837"/>
      <c r="BA88" s="837"/>
      <c r="BB88" s="837"/>
      <c r="BC88" s="837"/>
      <c r="BD88" s="838"/>
      <c r="BE88" s="235"/>
      <c r="BF88" s="235"/>
      <c r="BG88" s="235"/>
      <c r="BH88" s="235"/>
      <c r="BI88" s="235"/>
      <c r="BJ88" s="235"/>
      <c r="BK88" s="235"/>
      <c r="BL88" s="235"/>
      <c r="BM88" s="235"/>
      <c r="BN88" s="235"/>
      <c r="BO88" s="235"/>
      <c r="BP88" s="235"/>
      <c r="BQ88" s="232">
        <v>82</v>
      </c>
      <c r="BR88" s="237"/>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380</v>
      </c>
      <c r="BR102" s="776" t="s">
        <v>408</v>
      </c>
      <c r="BS102" s="777"/>
      <c r="BT102" s="777"/>
      <c r="BU102" s="777"/>
      <c r="BV102" s="777"/>
      <c r="BW102" s="777"/>
      <c r="BX102" s="777"/>
      <c r="BY102" s="777"/>
      <c r="BZ102" s="777"/>
      <c r="CA102" s="777"/>
      <c r="CB102" s="777"/>
      <c r="CC102" s="777"/>
      <c r="CD102" s="777"/>
      <c r="CE102" s="777"/>
      <c r="CF102" s="777"/>
      <c r="CG102" s="778"/>
      <c r="CH102" s="872"/>
      <c r="CI102" s="873"/>
      <c r="CJ102" s="873"/>
      <c r="CK102" s="873"/>
      <c r="CL102" s="874"/>
      <c r="CM102" s="872"/>
      <c r="CN102" s="873"/>
      <c r="CO102" s="873"/>
      <c r="CP102" s="873"/>
      <c r="CQ102" s="874"/>
      <c r="CR102" s="875">
        <f>SUM(CR7:CV88)</f>
        <v>1349</v>
      </c>
      <c r="CS102" s="840"/>
      <c r="CT102" s="840"/>
      <c r="CU102" s="840"/>
      <c r="CV102" s="876"/>
      <c r="CW102" s="875">
        <f t="shared" ref="CW102" si="0">SUM(CW7:DA88)</f>
        <v>662</v>
      </c>
      <c r="CX102" s="840"/>
      <c r="CY102" s="840"/>
      <c r="CZ102" s="840"/>
      <c r="DA102" s="876"/>
      <c r="DB102" s="875">
        <f t="shared" ref="DB102" si="1">SUM(DB7:DF88)</f>
        <v>160</v>
      </c>
      <c r="DC102" s="840"/>
      <c r="DD102" s="840"/>
      <c r="DE102" s="840"/>
      <c r="DF102" s="876"/>
      <c r="DG102" s="875"/>
      <c r="DH102" s="840"/>
      <c r="DI102" s="840"/>
      <c r="DJ102" s="840"/>
      <c r="DK102" s="876"/>
      <c r="DL102" s="875"/>
      <c r="DM102" s="840"/>
      <c r="DN102" s="840"/>
      <c r="DO102" s="840"/>
      <c r="DP102" s="876"/>
      <c r="DQ102" s="875"/>
      <c r="DR102" s="840"/>
      <c r="DS102" s="840"/>
      <c r="DT102" s="840"/>
      <c r="DU102" s="876"/>
      <c r="DV102" s="776"/>
      <c r="DW102" s="777"/>
      <c r="DX102" s="777"/>
      <c r="DY102" s="777"/>
      <c r="DZ102" s="899"/>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0" t="s">
        <v>409</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1" t="s">
        <v>410</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2" t="s">
        <v>413</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414</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224" customFormat="1" ht="26.25" customHeight="1" x14ac:dyDescent="0.15">
      <c r="A109" s="897" t="s">
        <v>415</v>
      </c>
      <c r="B109" s="878"/>
      <c r="C109" s="878"/>
      <c r="D109" s="878"/>
      <c r="E109" s="878"/>
      <c r="F109" s="878"/>
      <c r="G109" s="878"/>
      <c r="H109" s="878"/>
      <c r="I109" s="878"/>
      <c r="J109" s="878"/>
      <c r="K109" s="878"/>
      <c r="L109" s="878"/>
      <c r="M109" s="878"/>
      <c r="N109" s="878"/>
      <c r="O109" s="878"/>
      <c r="P109" s="878"/>
      <c r="Q109" s="878"/>
      <c r="R109" s="878"/>
      <c r="S109" s="878"/>
      <c r="T109" s="878"/>
      <c r="U109" s="878"/>
      <c r="V109" s="878"/>
      <c r="W109" s="878"/>
      <c r="X109" s="878"/>
      <c r="Y109" s="878"/>
      <c r="Z109" s="879"/>
      <c r="AA109" s="877" t="s">
        <v>416</v>
      </c>
      <c r="AB109" s="878"/>
      <c r="AC109" s="878"/>
      <c r="AD109" s="878"/>
      <c r="AE109" s="879"/>
      <c r="AF109" s="877" t="s">
        <v>417</v>
      </c>
      <c r="AG109" s="878"/>
      <c r="AH109" s="878"/>
      <c r="AI109" s="878"/>
      <c r="AJ109" s="879"/>
      <c r="AK109" s="877" t="s">
        <v>294</v>
      </c>
      <c r="AL109" s="878"/>
      <c r="AM109" s="878"/>
      <c r="AN109" s="878"/>
      <c r="AO109" s="879"/>
      <c r="AP109" s="877" t="s">
        <v>418</v>
      </c>
      <c r="AQ109" s="878"/>
      <c r="AR109" s="878"/>
      <c r="AS109" s="878"/>
      <c r="AT109" s="880"/>
      <c r="AU109" s="897" t="s">
        <v>415</v>
      </c>
      <c r="AV109" s="878"/>
      <c r="AW109" s="878"/>
      <c r="AX109" s="878"/>
      <c r="AY109" s="878"/>
      <c r="AZ109" s="878"/>
      <c r="BA109" s="878"/>
      <c r="BB109" s="878"/>
      <c r="BC109" s="878"/>
      <c r="BD109" s="878"/>
      <c r="BE109" s="878"/>
      <c r="BF109" s="878"/>
      <c r="BG109" s="878"/>
      <c r="BH109" s="878"/>
      <c r="BI109" s="878"/>
      <c r="BJ109" s="878"/>
      <c r="BK109" s="878"/>
      <c r="BL109" s="878"/>
      <c r="BM109" s="878"/>
      <c r="BN109" s="878"/>
      <c r="BO109" s="878"/>
      <c r="BP109" s="879"/>
      <c r="BQ109" s="877" t="s">
        <v>416</v>
      </c>
      <c r="BR109" s="878"/>
      <c r="BS109" s="878"/>
      <c r="BT109" s="878"/>
      <c r="BU109" s="879"/>
      <c r="BV109" s="877" t="s">
        <v>417</v>
      </c>
      <c r="BW109" s="878"/>
      <c r="BX109" s="878"/>
      <c r="BY109" s="878"/>
      <c r="BZ109" s="879"/>
      <c r="CA109" s="877" t="s">
        <v>294</v>
      </c>
      <c r="CB109" s="878"/>
      <c r="CC109" s="878"/>
      <c r="CD109" s="878"/>
      <c r="CE109" s="879"/>
      <c r="CF109" s="898" t="s">
        <v>418</v>
      </c>
      <c r="CG109" s="898"/>
      <c r="CH109" s="898"/>
      <c r="CI109" s="898"/>
      <c r="CJ109" s="898"/>
      <c r="CK109" s="877" t="s">
        <v>419</v>
      </c>
      <c r="CL109" s="878"/>
      <c r="CM109" s="878"/>
      <c r="CN109" s="878"/>
      <c r="CO109" s="878"/>
      <c r="CP109" s="878"/>
      <c r="CQ109" s="878"/>
      <c r="CR109" s="878"/>
      <c r="CS109" s="878"/>
      <c r="CT109" s="878"/>
      <c r="CU109" s="878"/>
      <c r="CV109" s="878"/>
      <c r="CW109" s="878"/>
      <c r="CX109" s="878"/>
      <c r="CY109" s="878"/>
      <c r="CZ109" s="878"/>
      <c r="DA109" s="878"/>
      <c r="DB109" s="878"/>
      <c r="DC109" s="878"/>
      <c r="DD109" s="878"/>
      <c r="DE109" s="878"/>
      <c r="DF109" s="879"/>
      <c r="DG109" s="877" t="s">
        <v>416</v>
      </c>
      <c r="DH109" s="878"/>
      <c r="DI109" s="878"/>
      <c r="DJ109" s="878"/>
      <c r="DK109" s="879"/>
      <c r="DL109" s="877" t="s">
        <v>417</v>
      </c>
      <c r="DM109" s="878"/>
      <c r="DN109" s="878"/>
      <c r="DO109" s="878"/>
      <c r="DP109" s="879"/>
      <c r="DQ109" s="877" t="s">
        <v>294</v>
      </c>
      <c r="DR109" s="878"/>
      <c r="DS109" s="878"/>
      <c r="DT109" s="878"/>
      <c r="DU109" s="879"/>
      <c r="DV109" s="877" t="s">
        <v>418</v>
      </c>
      <c r="DW109" s="878"/>
      <c r="DX109" s="878"/>
      <c r="DY109" s="878"/>
      <c r="DZ109" s="880"/>
    </row>
    <row r="110" spans="1:131" s="224" customFormat="1" ht="26.25" customHeight="1" x14ac:dyDescent="0.15">
      <c r="A110" s="881" t="s">
        <v>420</v>
      </c>
      <c r="B110" s="882"/>
      <c r="C110" s="882"/>
      <c r="D110" s="882"/>
      <c r="E110" s="882"/>
      <c r="F110" s="882"/>
      <c r="G110" s="882"/>
      <c r="H110" s="882"/>
      <c r="I110" s="882"/>
      <c r="J110" s="882"/>
      <c r="K110" s="882"/>
      <c r="L110" s="882"/>
      <c r="M110" s="882"/>
      <c r="N110" s="882"/>
      <c r="O110" s="882"/>
      <c r="P110" s="882"/>
      <c r="Q110" s="882"/>
      <c r="R110" s="882"/>
      <c r="S110" s="882"/>
      <c r="T110" s="882"/>
      <c r="U110" s="882"/>
      <c r="V110" s="882"/>
      <c r="W110" s="882"/>
      <c r="X110" s="882"/>
      <c r="Y110" s="882"/>
      <c r="Z110" s="883"/>
      <c r="AA110" s="884">
        <v>22125426</v>
      </c>
      <c r="AB110" s="885"/>
      <c r="AC110" s="885"/>
      <c r="AD110" s="885"/>
      <c r="AE110" s="886"/>
      <c r="AF110" s="887">
        <v>22379595</v>
      </c>
      <c r="AG110" s="885"/>
      <c r="AH110" s="885"/>
      <c r="AI110" s="885"/>
      <c r="AJ110" s="886"/>
      <c r="AK110" s="887">
        <v>22473566</v>
      </c>
      <c r="AL110" s="885"/>
      <c r="AM110" s="885"/>
      <c r="AN110" s="885"/>
      <c r="AO110" s="886"/>
      <c r="AP110" s="888">
        <v>23.4</v>
      </c>
      <c r="AQ110" s="889"/>
      <c r="AR110" s="889"/>
      <c r="AS110" s="889"/>
      <c r="AT110" s="890"/>
      <c r="AU110" s="891" t="s">
        <v>69</v>
      </c>
      <c r="AV110" s="892"/>
      <c r="AW110" s="892"/>
      <c r="AX110" s="892"/>
      <c r="AY110" s="892"/>
      <c r="AZ110" s="914" t="s">
        <v>421</v>
      </c>
      <c r="BA110" s="882"/>
      <c r="BB110" s="882"/>
      <c r="BC110" s="882"/>
      <c r="BD110" s="882"/>
      <c r="BE110" s="882"/>
      <c r="BF110" s="882"/>
      <c r="BG110" s="882"/>
      <c r="BH110" s="882"/>
      <c r="BI110" s="882"/>
      <c r="BJ110" s="882"/>
      <c r="BK110" s="882"/>
      <c r="BL110" s="882"/>
      <c r="BM110" s="882"/>
      <c r="BN110" s="882"/>
      <c r="BO110" s="882"/>
      <c r="BP110" s="883"/>
      <c r="BQ110" s="915">
        <v>210603691</v>
      </c>
      <c r="BR110" s="916"/>
      <c r="BS110" s="916"/>
      <c r="BT110" s="916"/>
      <c r="BU110" s="916"/>
      <c r="BV110" s="916">
        <v>193639193</v>
      </c>
      <c r="BW110" s="916"/>
      <c r="BX110" s="916"/>
      <c r="BY110" s="916"/>
      <c r="BZ110" s="916"/>
      <c r="CA110" s="916">
        <v>177387940</v>
      </c>
      <c r="CB110" s="916"/>
      <c r="CC110" s="916"/>
      <c r="CD110" s="916"/>
      <c r="CE110" s="916"/>
      <c r="CF110" s="929">
        <v>184.6</v>
      </c>
      <c r="CG110" s="930"/>
      <c r="CH110" s="930"/>
      <c r="CI110" s="930"/>
      <c r="CJ110" s="930"/>
      <c r="CK110" s="931" t="s">
        <v>422</v>
      </c>
      <c r="CL110" s="932"/>
      <c r="CM110" s="914" t="s">
        <v>423</v>
      </c>
      <c r="CN110" s="882"/>
      <c r="CO110" s="882"/>
      <c r="CP110" s="882"/>
      <c r="CQ110" s="882"/>
      <c r="CR110" s="882"/>
      <c r="CS110" s="882"/>
      <c r="CT110" s="882"/>
      <c r="CU110" s="882"/>
      <c r="CV110" s="882"/>
      <c r="CW110" s="882"/>
      <c r="CX110" s="882"/>
      <c r="CY110" s="882"/>
      <c r="CZ110" s="882"/>
      <c r="DA110" s="882"/>
      <c r="DB110" s="882"/>
      <c r="DC110" s="882"/>
      <c r="DD110" s="882"/>
      <c r="DE110" s="882"/>
      <c r="DF110" s="883"/>
      <c r="DG110" s="915">
        <v>508853</v>
      </c>
      <c r="DH110" s="916"/>
      <c r="DI110" s="916"/>
      <c r="DJ110" s="916"/>
      <c r="DK110" s="916"/>
      <c r="DL110" s="916">
        <v>473351</v>
      </c>
      <c r="DM110" s="916"/>
      <c r="DN110" s="916"/>
      <c r="DO110" s="916"/>
      <c r="DP110" s="916"/>
      <c r="DQ110" s="916">
        <v>437850</v>
      </c>
      <c r="DR110" s="916"/>
      <c r="DS110" s="916"/>
      <c r="DT110" s="916"/>
      <c r="DU110" s="916"/>
      <c r="DV110" s="917">
        <v>0.5</v>
      </c>
      <c r="DW110" s="917"/>
      <c r="DX110" s="917"/>
      <c r="DY110" s="917"/>
      <c r="DZ110" s="918"/>
    </row>
    <row r="111" spans="1:131" s="224" customFormat="1" ht="26.25" customHeight="1" x14ac:dyDescent="0.15">
      <c r="A111" s="919" t="s">
        <v>424</v>
      </c>
      <c r="B111" s="920"/>
      <c r="C111" s="920"/>
      <c r="D111" s="920"/>
      <c r="E111" s="920"/>
      <c r="F111" s="920"/>
      <c r="G111" s="920"/>
      <c r="H111" s="920"/>
      <c r="I111" s="920"/>
      <c r="J111" s="920"/>
      <c r="K111" s="920"/>
      <c r="L111" s="920"/>
      <c r="M111" s="920"/>
      <c r="N111" s="920"/>
      <c r="O111" s="920"/>
      <c r="P111" s="920"/>
      <c r="Q111" s="920"/>
      <c r="R111" s="920"/>
      <c r="S111" s="920"/>
      <c r="T111" s="920"/>
      <c r="U111" s="920"/>
      <c r="V111" s="920"/>
      <c r="W111" s="920"/>
      <c r="X111" s="920"/>
      <c r="Y111" s="920"/>
      <c r="Z111" s="921"/>
      <c r="AA111" s="922" t="s">
        <v>122</v>
      </c>
      <c r="AB111" s="923"/>
      <c r="AC111" s="923"/>
      <c r="AD111" s="923"/>
      <c r="AE111" s="924"/>
      <c r="AF111" s="925" t="s">
        <v>122</v>
      </c>
      <c r="AG111" s="923"/>
      <c r="AH111" s="923"/>
      <c r="AI111" s="923"/>
      <c r="AJ111" s="924"/>
      <c r="AK111" s="925" t="s">
        <v>122</v>
      </c>
      <c r="AL111" s="923"/>
      <c r="AM111" s="923"/>
      <c r="AN111" s="923"/>
      <c r="AO111" s="924"/>
      <c r="AP111" s="926" t="s">
        <v>122</v>
      </c>
      <c r="AQ111" s="927"/>
      <c r="AR111" s="927"/>
      <c r="AS111" s="927"/>
      <c r="AT111" s="928"/>
      <c r="AU111" s="893"/>
      <c r="AV111" s="894"/>
      <c r="AW111" s="894"/>
      <c r="AX111" s="894"/>
      <c r="AY111" s="894"/>
      <c r="AZ111" s="907" t="s">
        <v>425</v>
      </c>
      <c r="BA111" s="908"/>
      <c r="BB111" s="908"/>
      <c r="BC111" s="908"/>
      <c r="BD111" s="908"/>
      <c r="BE111" s="908"/>
      <c r="BF111" s="908"/>
      <c r="BG111" s="908"/>
      <c r="BH111" s="908"/>
      <c r="BI111" s="908"/>
      <c r="BJ111" s="908"/>
      <c r="BK111" s="908"/>
      <c r="BL111" s="908"/>
      <c r="BM111" s="908"/>
      <c r="BN111" s="908"/>
      <c r="BO111" s="908"/>
      <c r="BP111" s="909"/>
      <c r="BQ111" s="910">
        <v>1495254</v>
      </c>
      <c r="BR111" s="911"/>
      <c r="BS111" s="911"/>
      <c r="BT111" s="911"/>
      <c r="BU111" s="911"/>
      <c r="BV111" s="911">
        <v>1179117</v>
      </c>
      <c r="BW111" s="911"/>
      <c r="BX111" s="911"/>
      <c r="BY111" s="911"/>
      <c r="BZ111" s="911"/>
      <c r="CA111" s="911">
        <v>885391</v>
      </c>
      <c r="CB111" s="911"/>
      <c r="CC111" s="911"/>
      <c r="CD111" s="911"/>
      <c r="CE111" s="911"/>
      <c r="CF111" s="905">
        <v>0.9</v>
      </c>
      <c r="CG111" s="906"/>
      <c r="CH111" s="906"/>
      <c r="CI111" s="906"/>
      <c r="CJ111" s="906"/>
      <c r="CK111" s="933"/>
      <c r="CL111" s="934"/>
      <c r="CM111" s="907" t="s">
        <v>426</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v>986401</v>
      </c>
      <c r="DH111" s="911"/>
      <c r="DI111" s="911"/>
      <c r="DJ111" s="911"/>
      <c r="DK111" s="911"/>
      <c r="DL111" s="911">
        <v>705766</v>
      </c>
      <c r="DM111" s="911"/>
      <c r="DN111" s="911"/>
      <c r="DO111" s="911"/>
      <c r="DP111" s="911"/>
      <c r="DQ111" s="911">
        <v>447541</v>
      </c>
      <c r="DR111" s="911"/>
      <c r="DS111" s="911"/>
      <c r="DT111" s="911"/>
      <c r="DU111" s="911"/>
      <c r="DV111" s="912">
        <v>0.5</v>
      </c>
      <c r="DW111" s="912"/>
      <c r="DX111" s="912"/>
      <c r="DY111" s="912"/>
      <c r="DZ111" s="913"/>
    </row>
    <row r="112" spans="1:131" s="224" customFormat="1" ht="26.25" customHeight="1" x14ac:dyDescent="0.15">
      <c r="A112" s="937" t="s">
        <v>427</v>
      </c>
      <c r="B112" s="938"/>
      <c r="C112" s="908" t="s">
        <v>428</v>
      </c>
      <c r="D112" s="908"/>
      <c r="E112" s="908"/>
      <c r="F112" s="908"/>
      <c r="G112" s="908"/>
      <c r="H112" s="908"/>
      <c r="I112" s="908"/>
      <c r="J112" s="908"/>
      <c r="K112" s="908"/>
      <c r="L112" s="908"/>
      <c r="M112" s="908"/>
      <c r="N112" s="908"/>
      <c r="O112" s="908"/>
      <c r="P112" s="908"/>
      <c r="Q112" s="908"/>
      <c r="R112" s="908"/>
      <c r="S112" s="908"/>
      <c r="T112" s="908"/>
      <c r="U112" s="908"/>
      <c r="V112" s="908"/>
      <c r="W112" s="908"/>
      <c r="X112" s="908"/>
      <c r="Y112" s="908"/>
      <c r="Z112" s="909"/>
      <c r="AA112" s="943">
        <v>3333</v>
      </c>
      <c r="AB112" s="944"/>
      <c r="AC112" s="944"/>
      <c r="AD112" s="944"/>
      <c r="AE112" s="945"/>
      <c r="AF112" s="946" t="s">
        <v>122</v>
      </c>
      <c r="AG112" s="944"/>
      <c r="AH112" s="944"/>
      <c r="AI112" s="944"/>
      <c r="AJ112" s="945"/>
      <c r="AK112" s="946" t="s">
        <v>122</v>
      </c>
      <c r="AL112" s="944"/>
      <c r="AM112" s="944"/>
      <c r="AN112" s="944"/>
      <c r="AO112" s="945"/>
      <c r="AP112" s="947" t="s">
        <v>122</v>
      </c>
      <c r="AQ112" s="948"/>
      <c r="AR112" s="948"/>
      <c r="AS112" s="948"/>
      <c r="AT112" s="949"/>
      <c r="AU112" s="893"/>
      <c r="AV112" s="894"/>
      <c r="AW112" s="894"/>
      <c r="AX112" s="894"/>
      <c r="AY112" s="894"/>
      <c r="AZ112" s="907" t="s">
        <v>429</v>
      </c>
      <c r="BA112" s="908"/>
      <c r="BB112" s="908"/>
      <c r="BC112" s="908"/>
      <c r="BD112" s="908"/>
      <c r="BE112" s="908"/>
      <c r="BF112" s="908"/>
      <c r="BG112" s="908"/>
      <c r="BH112" s="908"/>
      <c r="BI112" s="908"/>
      <c r="BJ112" s="908"/>
      <c r="BK112" s="908"/>
      <c r="BL112" s="908"/>
      <c r="BM112" s="908"/>
      <c r="BN112" s="908"/>
      <c r="BO112" s="908"/>
      <c r="BP112" s="909"/>
      <c r="BQ112" s="910">
        <v>27766953</v>
      </c>
      <c r="BR112" s="911"/>
      <c r="BS112" s="911"/>
      <c r="BT112" s="911"/>
      <c r="BU112" s="911"/>
      <c r="BV112" s="911">
        <v>27678474</v>
      </c>
      <c r="BW112" s="911"/>
      <c r="BX112" s="911"/>
      <c r="BY112" s="911"/>
      <c r="BZ112" s="911"/>
      <c r="CA112" s="911">
        <v>26874832</v>
      </c>
      <c r="CB112" s="911"/>
      <c r="CC112" s="911"/>
      <c r="CD112" s="911"/>
      <c r="CE112" s="911"/>
      <c r="CF112" s="905">
        <v>28</v>
      </c>
      <c r="CG112" s="906"/>
      <c r="CH112" s="906"/>
      <c r="CI112" s="906"/>
      <c r="CJ112" s="906"/>
      <c r="CK112" s="933"/>
      <c r="CL112" s="934"/>
      <c r="CM112" s="907" t="s">
        <v>430</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t="s">
        <v>122</v>
      </c>
      <c r="DH112" s="911"/>
      <c r="DI112" s="911"/>
      <c r="DJ112" s="911"/>
      <c r="DK112" s="911"/>
      <c r="DL112" s="911" t="s">
        <v>122</v>
      </c>
      <c r="DM112" s="911"/>
      <c r="DN112" s="911"/>
      <c r="DO112" s="911"/>
      <c r="DP112" s="911"/>
      <c r="DQ112" s="911" t="s">
        <v>122</v>
      </c>
      <c r="DR112" s="911"/>
      <c r="DS112" s="911"/>
      <c r="DT112" s="911"/>
      <c r="DU112" s="911"/>
      <c r="DV112" s="912" t="s">
        <v>122</v>
      </c>
      <c r="DW112" s="912"/>
      <c r="DX112" s="912"/>
      <c r="DY112" s="912"/>
      <c r="DZ112" s="913"/>
    </row>
    <row r="113" spans="1:130" s="224" customFormat="1" ht="26.25" customHeight="1" x14ac:dyDescent="0.15">
      <c r="A113" s="939"/>
      <c r="B113" s="940"/>
      <c r="C113" s="908" t="s">
        <v>431</v>
      </c>
      <c r="D113" s="908"/>
      <c r="E113" s="908"/>
      <c r="F113" s="908"/>
      <c r="G113" s="908"/>
      <c r="H113" s="908"/>
      <c r="I113" s="908"/>
      <c r="J113" s="908"/>
      <c r="K113" s="908"/>
      <c r="L113" s="908"/>
      <c r="M113" s="908"/>
      <c r="N113" s="908"/>
      <c r="O113" s="908"/>
      <c r="P113" s="908"/>
      <c r="Q113" s="908"/>
      <c r="R113" s="908"/>
      <c r="S113" s="908"/>
      <c r="T113" s="908"/>
      <c r="U113" s="908"/>
      <c r="V113" s="908"/>
      <c r="W113" s="908"/>
      <c r="X113" s="908"/>
      <c r="Y113" s="908"/>
      <c r="Z113" s="909"/>
      <c r="AA113" s="922">
        <v>2661340</v>
      </c>
      <c r="AB113" s="923"/>
      <c r="AC113" s="923"/>
      <c r="AD113" s="923"/>
      <c r="AE113" s="924"/>
      <c r="AF113" s="925">
        <v>2622079</v>
      </c>
      <c r="AG113" s="923"/>
      <c r="AH113" s="923"/>
      <c r="AI113" s="923"/>
      <c r="AJ113" s="924"/>
      <c r="AK113" s="925">
        <v>2190570</v>
      </c>
      <c r="AL113" s="923"/>
      <c r="AM113" s="923"/>
      <c r="AN113" s="923"/>
      <c r="AO113" s="924"/>
      <c r="AP113" s="926">
        <v>2.2999999999999998</v>
      </c>
      <c r="AQ113" s="927"/>
      <c r="AR113" s="927"/>
      <c r="AS113" s="927"/>
      <c r="AT113" s="928"/>
      <c r="AU113" s="893"/>
      <c r="AV113" s="894"/>
      <c r="AW113" s="894"/>
      <c r="AX113" s="894"/>
      <c r="AY113" s="894"/>
      <c r="AZ113" s="907" t="s">
        <v>432</v>
      </c>
      <c r="BA113" s="908"/>
      <c r="BB113" s="908"/>
      <c r="BC113" s="908"/>
      <c r="BD113" s="908"/>
      <c r="BE113" s="908"/>
      <c r="BF113" s="908"/>
      <c r="BG113" s="908"/>
      <c r="BH113" s="908"/>
      <c r="BI113" s="908"/>
      <c r="BJ113" s="908"/>
      <c r="BK113" s="908"/>
      <c r="BL113" s="908"/>
      <c r="BM113" s="908"/>
      <c r="BN113" s="908"/>
      <c r="BO113" s="908"/>
      <c r="BP113" s="909"/>
      <c r="BQ113" s="910">
        <v>22921</v>
      </c>
      <c r="BR113" s="911"/>
      <c r="BS113" s="911"/>
      <c r="BT113" s="911"/>
      <c r="BU113" s="911"/>
      <c r="BV113" s="911">
        <v>11427</v>
      </c>
      <c r="BW113" s="911"/>
      <c r="BX113" s="911"/>
      <c r="BY113" s="911"/>
      <c r="BZ113" s="911"/>
      <c r="CA113" s="911">
        <v>10038</v>
      </c>
      <c r="CB113" s="911"/>
      <c r="CC113" s="911"/>
      <c r="CD113" s="911"/>
      <c r="CE113" s="911"/>
      <c r="CF113" s="905">
        <v>0</v>
      </c>
      <c r="CG113" s="906"/>
      <c r="CH113" s="906"/>
      <c r="CI113" s="906"/>
      <c r="CJ113" s="906"/>
      <c r="CK113" s="933"/>
      <c r="CL113" s="934"/>
      <c r="CM113" s="907" t="s">
        <v>433</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3" t="s">
        <v>122</v>
      </c>
      <c r="DH113" s="944"/>
      <c r="DI113" s="944"/>
      <c r="DJ113" s="944"/>
      <c r="DK113" s="945"/>
      <c r="DL113" s="946" t="s">
        <v>122</v>
      </c>
      <c r="DM113" s="944"/>
      <c r="DN113" s="944"/>
      <c r="DO113" s="944"/>
      <c r="DP113" s="945"/>
      <c r="DQ113" s="946" t="s">
        <v>122</v>
      </c>
      <c r="DR113" s="944"/>
      <c r="DS113" s="944"/>
      <c r="DT113" s="944"/>
      <c r="DU113" s="945"/>
      <c r="DV113" s="947" t="s">
        <v>122</v>
      </c>
      <c r="DW113" s="948"/>
      <c r="DX113" s="948"/>
      <c r="DY113" s="948"/>
      <c r="DZ113" s="949"/>
    </row>
    <row r="114" spans="1:130" s="224" customFormat="1" ht="26.25" customHeight="1" x14ac:dyDescent="0.15">
      <c r="A114" s="939"/>
      <c r="B114" s="940"/>
      <c r="C114" s="908" t="s">
        <v>434</v>
      </c>
      <c r="D114" s="908"/>
      <c r="E114" s="908"/>
      <c r="F114" s="908"/>
      <c r="G114" s="908"/>
      <c r="H114" s="908"/>
      <c r="I114" s="908"/>
      <c r="J114" s="908"/>
      <c r="K114" s="908"/>
      <c r="L114" s="908"/>
      <c r="M114" s="908"/>
      <c r="N114" s="908"/>
      <c r="O114" s="908"/>
      <c r="P114" s="908"/>
      <c r="Q114" s="908"/>
      <c r="R114" s="908"/>
      <c r="S114" s="908"/>
      <c r="T114" s="908"/>
      <c r="U114" s="908"/>
      <c r="V114" s="908"/>
      <c r="W114" s="908"/>
      <c r="X114" s="908"/>
      <c r="Y114" s="908"/>
      <c r="Z114" s="909"/>
      <c r="AA114" s="943">
        <v>7783</v>
      </c>
      <c r="AB114" s="944"/>
      <c r="AC114" s="944"/>
      <c r="AD114" s="944"/>
      <c r="AE114" s="945"/>
      <c r="AF114" s="946">
        <v>11854</v>
      </c>
      <c r="AG114" s="944"/>
      <c r="AH114" s="944"/>
      <c r="AI114" s="944"/>
      <c r="AJ114" s="945"/>
      <c r="AK114" s="946">
        <v>935</v>
      </c>
      <c r="AL114" s="944"/>
      <c r="AM114" s="944"/>
      <c r="AN114" s="944"/>
      <c r="AO114" s="945"/>
      <c r="AP114" s="947">
        <v>0</v>
      </c>
      <c r="AQ114" s="948"/>
      <c r="AR114" s="948"/>
      <c r="AS114" s="948"/>
      <c r="AT114" s="949"/>
      <c r="AU114" s="893"/>
      <c r="AV114" s="894"/>
      <c r="AW114" s="894"/>
      <c r="AX114" s="894"/>
      <c r="AY114" s="894"/>
      <c r="AZ114" s="907" t="s">
        <v>435</v>
      </c>
      <c r="BA114" s="908"/>
      <c r="BB114" s="908"/>
      <c r="BC114" s="908"/>
      <c r="BD114" s="908"/>
      <c r="BE114" s="908"/>
      <c r="BF114" s="908"/>
      <c r="BG114" s="908"/>
      <c r="BH114" s="908"/>
      <c r="BI114" s="908"/>
      <c r="BJ114" s="908"/>
      <c r="BK114" s="908"/>
      <c r="BL114" s="908"/>
      <c r="BM114" s="908"/>
      <c r="BN114" s="908"/>
      <c r="BO114" s="908"/>
      <c r="BP114" s="909"/>
      <c r="BQ114" s="910">
        <v>18784090</v>
      </c>
      <c r="BR114" s="911"/>
      <c r="BS114" s="911"/>
      <c r="BT114" s="911"/>
      <c r="BU114" s="911"/>
      <c r="BV114" s="911">
        <v>18724837</v>
      </c>
      <c r="BW114" s="911"/>
      <c r="BX114" s="911"/>
      <c r="BY114" s="911"/>
      <c r="BZ114" s="911"/>
      <c r="CA114" s="911">
        <v>19284918</v>
      </c>
      <c r="CB114" s="911"/>
      <c r="CC114" s="911"/>
      <c r="CD114" s="911"/>
      <c r="CE114" s="911"/>
      <c r="CF114" s="905">
        <v>20.100000000000001</v>
      </c>
      <c r="CG114" s="906"/>
      <c r="CH114" s="906"/>
      <c r="CI114" s="906"/>
      <c r="CJ114" s="906"/>
      <c r="CK114" s="933"/>
      <c r="CL114" s="934"/>
      <c r="CM114" s="907" t="s">
        <v>436</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3" t="s">
        <v>122</v>
      </c>
      <c r="DH114" s="944"/>
      <c r="DI114" s="944"/>
      <c r="DJ114" s="944"/>
      <c r="DK114" s="945"/>
      <c r="DL114" s="946" t="s">
        <v>122</v>
      </c>
      <c r="DM114" s="944"/>
      <c r="DN114" s="944"/>
      <c r="DO114" s="944"/>
      <c r="DP114" s="945"/>
      <c r="DQ114" s="946" t="s">
        <v>122</v>
      </c>
      <c r="DR114" s="944"/>
      <c r="DS114" s="944"/>
      <c r="DT114" s="944"/>
      <c r="DU114" s="945"/>
      <c r="DV114" s="947" t="s">
        <v>122</v>
      </c>
      <c r="DW114" s="948"/>
      <c r="DX114" s="948"/>
      <c r="DY114" s="948"/>
      <c r="DZ114" s="949"/>
    </row>
    <row r="115" spans="1:130" s="224" customFormat="1" ht="26.25" customHeight="1" x14ac:dyDescent="0.15">
      <c r="A115" s="939"/>
      <c r="B115" s="940"/>
      <c r="C115" s="908" t="s">
        <v>437</v>
      </c>
      <c r="D115" s="908"/>
      <c r="E115" s="908"/>
      <c r="F115" s="908"/>
      <c r="G115" s="908"/>
      <c r="H115" s="908"/>
      <c r="I115" s="908"/>
      <c r="J115" s="908"/>
      <c r="K115" s="908"/>
      <c r="L115" s="908"/>
      <c r="M115" s="908"/>
      <c r="N115" s="908"/>
      <c r="O115" s="908"/>
      <c r="P115" s="908"/>
      <c r="Q115" s="908"/>
      <c r="R115" s="908"/>
      <c r="S115" s="908"/>
      <c r="T115" s="908"/>
      <c r="U115" s="908"/>
      <c r="V115" s="908"/>
      <c r="W115" s="908"/>
      <c r="X115" s="908"/>
      <c r="Y115" s="908"/>
      <c r="Z115" s="909"/>
      <c r="AA115" s="922">
        <v>230217</v>
      </c>
      <c r="AB115" s="923"/>
      <c r="AC115" s="923"/>
      <c r="AD115" s="923"/>
      <c r="AE115" s="924"/>
      <c r="AF115" s="925">
        <v>230217</v>
      </c>
      <c r="AG115" s="923"/>
      <c r="AH115" s="923"/>
      <c r="AI115" s="923"/>
      <c r="AJ115" s="924"/>
      <c r="AK115" s="925">
        <v>208674</v>
      </c>
      <c r="AL115" s="923"/>
      <c r="AM115" s="923"/>
      <c r="AN115" s="923"/>
      <c r="AO115" s="924"/>
      <c r="AP115" s="926">
        <v>0.2</v>
      </c>
      <c r="AQ115" s="927"/>
      <c r="AR115" s="927"/>
      <c r="AS115" s="927"/>
      <c r="AT115" s="928"/>
      <c r="AU115" s="893"/>
      <c r="AV115" s="894"/>
      <c r="AW115" s="894"/>
      <c r="AX115" s="894"/>
      <c r="AY115" s="894"/>
      <c r="AZ115" s="907" t="s">
        <v>438</v>
      </c>
      <c r="BA115" s="908"/>
      <c r="BB115" s="908"/>
      <c r="BC115" s="908"/>
      <c r="BD115" s="908"/>
      <c r="BE115" s="908"/>
      <c r="BF115" s="908"/>
      <c r="BG115" s="908"/>
      <c r="BH115" s="908"/>
      <c r="BI115" s="908"/>
      <c r="BJ115" s="908"/>
      <c r="BK115" s="908"/>
      <c r="BL115" s="908"/>
      <c r="BM115" s="908"/>
      <c r="BN115" s="908"/>
      <c r="BO115" s="908"/>
      <c r="BP115" s="909"/>
      <c r="BQ115" s="910">
        <v>181888</v>
      </c>
      <c r="BR115" s="911"/>
      <c r="BS115" s="911"/>
      <c r="BT115" s="911"/>
      <c r="BU115" s="911"/>
      <c r="BV115" s="911">
        <v>171087</v>
      </c>
      <c r="BW115" s="911"/>
      <c r="BX115" s="911"/>
      <c r="BY115" s="911"/>
      <c r="BZ115" s="911"/>
      <c r="CA115" s="911">
        <v>160286</v>
      </c>
      <c r="CB115" s="911"/>
      <c r="CC115" s="911"/>
      <c r="CD115" s="911"/>
      <c r="CE115" s="911"/>
      <c r="CF115" s="905">
        <v>0.2</v>
      </c>
      <c r="CG115" s="906"/>
      <c r="CH115" s="906"/>
      <c r="CI115" s="906"/>
      <c r="CJ115" s="906"/>
      <c r="CK115" s="933"/>
      <c r="CL115" s="934"/>
      <c r="CM115" s="907" t="s">
        <v>439</v>
      </c>
      <c r="CN115" s="908"/>
      <c r="CO115" s="908"/>
      <c r="CP115" s="908"/>
      <c r="CQ115" s="908"/>
      <c r="CR115" s="908"/>
      <c r="CS115" s="908"/>
      <c r="CT115" s="908"/>
      <c r="CU115" s="908"/>
      <c r="CV115" s="908"/>
      <c r="CW115" s="908"/>
      <c r="CX115" s="908"/>
      <c r="CY115" s="908"/>
      <c r="CZ115" s="908"/>
      <c r="DA115" s="908"/>
      <c r="DB115" s="908"/>
      <c r="DC115" s="908"/>
      <c r="DD115" s="908"/>
      <c r="DE115" s="908"/>
      <c r="DF115" s="909"/>
      <c r="DG115" s="943" t="s">
        <v>122</v>
      </c>
      <c r="DH115" s="944"/>
      <c r="DI115" s="944"/>
      <c r="DJ115" s="944"/>
      <c r="DK115" s="945"/>
      <c r="DL115" s="946" t="s">
        <v>122</v>
      </c>
      <c r="DM115" s="944"/>
      <c r="DN115" s="944"/>
      <c r="DO115" s="944"/>
      <c r="DP115" s="945"/>
      <c r="DQ115" s="946" t="s">
        <v>122</v>
      </c>
      <c r="DR115" s="944"/>
      <c r="DS115" s="944"/>
      <c r="DT115" s="944"/>
      <c r="DU115" s="945"/>
      <c r="DV115" s="947" t="s">
        <v>122</v>
      </c>
      <c r="DW115" s="948"/>
      <c r="DX115" s="948"/>
      <c r="DY115" s="948"/>
      <c r="DZ115" s="949"/>
    </row>
    <row r="116" spans="1:130" s="224" customFormat="1" ht="26.25" customHeight="1" x14ac:dyDescent="0.15">
      <c r="A116" s="941"/>
      <c r="B116" s="942"/>
      <c r="C116" s="950" t="s">
        <v>440</v>
      </c>
      <c r="D116" s="950"/>
      <c r="E116" s="950"/>
      <c r="F116" s="950"/>
      <c r="G116" s="950"/>
      <c r="H116" s="950"/>
      <c r="I116" s="950"/>
      <c r="J116" s="950"/>
      <c r="K116" s="950"/>
      <c r="L116" s="950"/>
      <c r="M116" s="950"/>
      <c r="N116" s="950"/>
      <c r="O116" s="950"/>
      <c r="P116" s="950"/>
      <c r="Q116" s="950"/>
      <c r="R116" s="950"/>
      <c r="S116" s="950"/>
      <c r="T116" s="950"/>
      <c r="U116" s="950"/>
      <c r="V116" s="950"/>
      <c r="W116" s="950"/>
      <c r="X116" s="950"/>
      <c r="Y116" s="950"/>
      <c r="Z116" s="951"/>
      <c r="AA116" s="943">
        <v>7</v>
      </c>
      <c r="AB116" s="944"/>
      <c r="AC116" s="944"/>
      <c r="AD116" s="944"/>
      <c r="AE116" s="945"/>
      <c r="AF116" s="946">
        <v>66</v>
      </c>
      <c r="AG116" s="944"/>
      <c r="AH116" s="944"/>
      <c r="AI116" s="944"/>
      <c r="AJ116" s="945"/>
      <c r="AK116" s="946">
        <v>116</v>
      </c>
      <c r="AL116" s="944"/>
      <c r="AM116" s="944"/>
      <c r="AN116" s="944"/>
      <c r="AO116" s="945"/>
      <c r="AP116" s="947">
        <v>0</v>
      </c>
      <c r="AQ116" s="948"/>
      <c r="AR116" s="948"/>
      <c r="AS116" s="948"/>
      <c r="AT116" s="949"/>
      <c r="AU116" s="893"/>
      <c r="AV116" s="894"/>
      <c r="AW116" s="894"/>
      <c r="AX116" s="894"/>
      <c r="AY116" s="894"/>
      <c r="AZ116" s="952" t="s">
        <v>441</v>
      </c>
      <c r="BA116" s="953"/>
      <c r="BB116" s="953"/>
      <c r="BC116" s="953"/>
      <c r="BD116" s="953"/>
      <c r="BE116" s="953"/>
      <c r="BF116" s="953"/>
      <c r="BG116" s="953"/>
      <c r="BH116" s="953"/>
      <c r="BI116" s="953"/>
      <c r="BJ116" s="953"/>
      <c r="BK116" s="953"/>
      <c r="BL116" s="953"/>
      <c r="BM116" s="953"/>
      <c r="BN116" s="953"/>
      <c r="BO116" s="953"/>
      <c r="BP116" s="954"/>
      <c r="BQ116" s="910" t="s">
        <v>122</v>
      </c>
      <c r="BR116" s="911"/>
      <c r="BS116" s="911"/>
      <c r="BT116" s="911"/>
      <c r="BU116" s="911"/>
      <c r="BV116" s="911" t="s">
        <v>122</v>
      </c>
      <c r="BW116" s="911"/>
      <c r="BX116" s="911"/>
      <c r="BY116" s="911"/>
      <c r="BZ116" s="911"/>
      <c r="CA116" s="911" t="s">
        <v>122</v>
      </c>
      <c r="CB116" s="911"/>
      <c r="CC116" s="911"/>
      <c r="CD116" s="911"/>
      <c r="CE116" s="911"/>
      <c r="CF116" s="905" t="s">
        <v>122</v>
      </c>
      <c r="CG116" s="906"/>
      <c r="CH116" s="906"/>
      <c r="CI116" s="906"/>
      <c r="CJ116" s="906"/>
      <c r="CK116" s="933"/>
      <c r="CL116" s="934"/>
      <c r="CM116" s="907" t="s">
        <v>442</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3" t="s">
        <v>122</v>
      </c>
      <c r="DH116" s="944"/>
      <c r="DI116" s="944"/>
      <c r="DJ116" s="944"/>
      <c r="DK116" s="945"/>
      <c r="DL116" s="946" t="s">
        <v>122</v>
      </c>
      <c r="DM116" s="944"/>
      <c r="DN116" s="944"/>
      <c r="DO116" s="944"/>
      <c r="DP116" s="945"/>
      <c r="DQ116" s="946" t="s">
        <v>122</v>
      </c>
      <c r="DR116" s="944"/>
      <c r="DS116" s="944"/>
      <c r="DT116" s="944"/>
      <c r="DU116" s="945"/>
      <c r="DV116" s="947" t="s">
        <v>122</v>
      </c>
      <c r="DW116" s="948"/>
      <c r="DX116" s="948"/>
      <c r="DY116" s="948"/>
      <c r="DZ116" s="949"/>
    </row>
    <row r="117" spans="1:130" s="224" customFormat="1" ht="26.25" customHeight="1" x14ac:dyDescent="0.15">
      <c r="A117" s="897" t="s">
        <v>177</v>
      </c>
      <c r="B117" s="878"/>
      <c r="C117" s="878"/>
      <c r="D117" s="878"/>
      <c r="E117" s="878"/>
      <c r="F117" s="878"/>
      <c r="G117" s="878"/>
      <c r="H117" s="878"/>
      <c r="I117" s="878"/>
      <c r="J117" s="878"/>
      <c r="K117" s="878"/>
      <c r="L117" s="878"/>
      <c r="M117" s="878"/>
      <c r="N117" s="878"/>
      <c r="O117" s="878"/>
      <c r="P117" s="878"/>
      <c r="Q117" s="878"/>
      <c r="R117" s="878"/>
      <c r="S117" s="878"/>
      <c r="T117" s="878"/>
      <c r="U117" s="878"/>
      <c r="V117" s="878"/>
      <c r="W117" s="878"/>
      <c r="X117" s="878"/>
      <c r="Y117" s="962" t="s">
        <v>443</v>
      </c>
      <c r="Z117" s="879"/>
      <c r="AA117" s="963">
        <v>25028106</v>
      </c>
      <c r="AB117" s="964"/>
      <c r="AC117" s="964"/>
      <c r="AD117" s="964"/>
      <c r="AE117" s="965"/>
      <c r="AF117" s="966">
        <v>25243811</v>
      </c>
      <c r="AG117" s="964"/>
      <c r="AH117" s="964"/>
      <c r="AI117" s="964"/>
      <c r="AJ117" s="965"/>
      <c r="AK117" s="966">
        <v>24873861</v>
      </c>
      <c r="AL117" s="964"/>
      <c r="AM117" s="964"/>
      <c r="AN117" s="964"/>
      <c r="AO117" s="965"/>
      <c r="AP117" s="967"/>
      <c r="AQ117" s="968"/>
      <c r="AR117" s="968"/>
      <c r="AS117" s="968"/>
      <c r="AT117" s="969"/>
      <c r="AU117" s="893"/>
      <c r="AV117" s="894"/>
      <c r="AW117" s="894"/>
      <c r="AX117" s="894"/>
      <c r="AY117" s="894"/>
      <c r="AZ117" s="959" t="s">
        <v>444</v>
      </c>
      <c r="BA117" s="960"/>
      <c r="BB117" s="960"/>
      <c r="BC117" s="960"/>
      <c r="BD117" s="960"/>
      <c r="BE117" s="960"/>
      <c r="BF117" s="960"/>
      <c r="BG117" s="960"/>
      <c r="BH117" s="960"/>
      <c r="BI117" s="960"/>
      <c r="BJ117" s="960"/>
      <c r="BK117" s="960"/>
      <c r="BL117" s="960"/>
      <c r="BM117" s="960"/>
      <c r="BN117" s="960"/>
      <c r="BO117" s="960"/>
      <c r="BP117" s="961"/>
      <c r="BQ117" s="910" t="s">
        <v>122</v>
      </c>
      <c r="BR117" s="911"/>
      <c r="BS117" s="911"/>
      <c r="BT117" s="911"/>
      <c r="BU117" s="911"/>
      <c r="BV117" s="911" t="s">
        <v>122</v>
      </c>
      <c r="BW117" s="911"/>
      <c r="BX117" s="911"/>
      <c r="BY117" s="911"/>
      <c r="BZ117" s="911"/>
      <c r="CA117" s="911" t="s">
        <v>122</v>
      </c>
      <c r="CB117" s="911"/>
      <c r="CC117" s="911"/>
      <c r="CD117" s="911"/>
      <c r="CE117" s="911"/>
      <c r="CF117" s="905" t="s">
        <v>122</v>
      </c>
      <c r="CG117" s="906"/>
      <c r="CH117" s="906"/>
      <c r="CI117" s="906"/>
      <c r="CJ117" s="906"/>
      <c r="CK117" s="933"/>
      <c r="CL117" s="934"/>
      <c r="CM117" s="907" t="s">
        <v>445</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3" t="s">
        <v>122</v>
      </c>
      <c r="DH117" s="944"/>
      <c r="DI117" s="944"/>
      <c r="DJ117" s="944"/>
      <c r="DK117" s="945"/>
      <c r="DL117" s="946" t="s">
        <v>122</v>
      </c>
      <c r="DM117" s="944"/>
      <c r="DN117" s="944"/>
      <c r="DO117" s="944"/>
      <c r="DP117" s="945"/>
      <c r="DQ117" s="946" t="s">
        <v>122</v>
      </c>
      <c r="DR117" s="944"/>
      <c r="DS117" s="944"/>
      <c r="DT117" s="944"/>
      <c r="DU117" s="945"/>
      <c r="DV117" s="947" t="s">
        <v>122</v>
      </c>
      <c r="DW117" s="948"/>
      <c r="DX117" s="948"/>
      <c r="DY117" s="948"/>
      <c r="DZ117" s="949"/>
    </row>
    <row r="118" spans="1:130" s="224" customFormat="1" ht="26.25" customHeight="1" x14ac:dyDescent="0.15">
      <c r="A118" s="897" t="s">
        <v>419</v>
      </c>
      <c r="B118" s="878"/>
      <c r="C118" s="878"/>
      <c r="D118" s="878"/>
      <c r="E118" s="878"/>
      <c r="F118" s="878"/>
      <c r="G118" s="878"/>
      <c r="H118" s="878"/>
      <c r="I118" s="878"/>
      <c r="J118" s="878"/>
      <c r="K118" s="878"/>
      <c r="L118" s="878"/>
      <c r="M118" s="878"/>
      <c r="N118" s="878"/>
      <c r="O118" s="878"/>
      <c r="P118" s="878"/>
      <c r="Q118" s="878"/>
      <c r="R118" s="878"/>
      <c r="S118" s="878"/>
      <c r="T118" s="878"/>
      <c r="U118" s="878"/>
      <c r="V118" s="878"/>
      <c r="W118" s="878"/>
      <c r="X118" s="878"/>
      <c r="Y118" s="878"/>
      <c r="Z118" s="879"/>
      <c r="AA118" s="877" t="s">
        <v>416</v>
      </c>
      <c r="AB118" s="878"/>
      <c r="AC118" s="878"/>
      <c r="AD118" s="878"/>
      <c r="AE118" s="879"/>
      <c r="AF118" s="877" t="s">
        <v>417</v>
      </c>
      <c r="AG118" s="878"/>
      <c r="AH118" s="878"/>
      <c r="AI118" s="878"/>
      <c r="AJ118" s="879"/>
      <c r="AK118" s="877" t="s">
        <v>294</v>
      </c>
      <c r="AL118" s="878"/>
      <c r="AM118" s="878"/>
      <c r="AN118" s="878"/>
      <c r="AO118" s="879"/>
      <c r="AP118" s="955" t="s">
        <v>418</v>
      </c>
      <c r="AQ118" s="956"/>
      <c r="AR118" s="956"/>
      <c r="AS118" s="956"/>
      <c r="AT118" s="957"/>
      <c r="AU118" s="893"/>
      <c r="AV118" s="894"/>
      <c r="AW118" s="894"/>
      <c r="AX118" s="894"/>
      <c r="AY118" s="894"/>
      <c r="AZ118" s="958" t="s">
        <v>446</v>
      </c>
      <c r="BA118" s="950"/>
      <c r="BB118" s="950"/>
      <c r="BC118" s="950"/>
      <c r="BD118" s="950"/>
      <c r="BE118" s="950"/>
      <c r="BF118" s="950"/>
      <c r="BG118" s="950"/>
      <c r="BH118" s="950"/>
      <c r="BI118" s="950"/>
      <c r="BJ118" s="950"/>
      <c r="BK118" s="950"/>
      <c r="BL118" s="950"/>
      <c r="BM118" s="950"/>
      <c r="BN118" s="950"/>
      <c r="BO118" s="950"/>
      <c r="BP118" s="951"/>
      <c r="BQ118" s="984" t="s">
        <v>122</v>
      </c>
      <c r="BR118" s="985"/>
      <c r="BS118" s="985"/>
      <c r="BT118" s="985"/>
      <c r="BU118" s="985"/>
      <c r="BV118" s="985" t="s">
        <v>122</v>
      </c>
      <c r="BW118" s="985"/>
      <c r="BX118" s="985"/>
      <c r="BY118" s="985"/>
      <c r="BZ118" s="985"/>
      <c r="CA118" s="985" t="s">
        <v>122</v>
      </c>
      <c r="CB118" s="985"/>
      <c r="CC118" s="985"/>
      <c r="CD118" s="985"/>
      <c r="CE118" s="985"/>
      <c r="CF118" s="905" t="s">
        <v>122</v>
      </c>
      <c r="CG118" s="906"/>
      <c r="CH118" s="906"/>
      <c r="CI118" s="906"/>
      <c r="CJ118" s="906"/>
      <c r="CK118" s="933"/>
      <c r="CL118" s="934"/>
      <c r="CM118" s="907" t="s">
        <v>447</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3" t="s">
        <v>122</v>
      </c>
      <c r="DH118" s="944"/>
      <c r="DI118" s="944"/>
      <c r="DJ118" s="944"/>
      <c r="DK118" s="945"/>
      <c r="DL118" s="946" t="s">
        <v>122</v>
      </c>
      <c r="DM118" s="944"/>
      <c r="DN118" s="944"/>
      <c r="DO118" s="944"/>
      <c r="DP118" s="945"/>
      <c r="DQ118" s="946" t="s">
        <v>122</v>
      </c>
      <c r="DR118" s="944"/>
      <c r="DS118" s="944"/>
      <c r="DT118" s="944"/>
      <c r="DU118" s="945"/>
      <c r="DV118" s="947" t="s">
        <v>122</v>
      </c>
      <c r="DW118" s="948"/>
      <c r="DX118" s="948"/>
      <c r="DY118" s="948"/>
      <c r="DZ118" s="949"/>
    </row>
    <row r="119" spans="1:130" s="224" customFormat="1" ht="26.25" customHeight="1" x14ac:dyDescent="0.15">
      <c r="A119" s="1041" t="s">
        <v>422</v>
      </c>
      <c r="B119" s="932"/>
      <c r="C119" s="914" t="s">
        <v>423</v>
      </c>
      <c r="D119" s="882"/>
      <c r="E119" s="882"/>
      <c r="F119" s="882"/>
      <c r="G119" s="882"/>
      <c r="H119" s="882"/>
      <c r="I119" s="882"/>
      <c r="J119" s="882"/>
      <c r="K119" s="882"/>
      <c r="L119" s="882"/>
      <c r="M119" s="882"/>
      <c r="N119" s="882"/>
      <c r="O119" s="882"/>
      <c r="P119" s="882"/>
      <c r="Q119" s="882"/>
      <c r="R119" s="882"/>
      <c r="S119" s="882"/>
      <c r="T119" s="882"/>
      <c r="U119" s="882"/>
      <c r="V119" s="882"/>
      <c r="W119" s="882"/>
      <c r="X119" s="882"/>
      <c r="Y119" s="882"/>
      <c r="Z119" s="883"/>
      <c r="AA119" s="884" t="s">
        <v>122</v>
      </c>
      <c r="AB119" s="885"/>
      <c r="AC119" s="885"/>
      <c r="AD119" s="885"/>
      <c r="AE119" s="886"/>
      <c r="AF119" s="887" t="s">
        <v>122</v>
      </c>
      <c r="AG119" s="885"/>
      <c r="AH119" s="885"/>
      <c r="AI119" s="885"/>
      <c r="AJ119" s="886"/>
      <c r="AK119" s="887" t="s">
        <v>122</v>
      </c>
      <c r="AL119" s="885"/>
      <c r="AM119" s="885"/>
      <c r="AN119" s="885"/>
      <c r="AO119" s="886"/>
      <c r="AP119" s="888" t="s">
        <v>122</v>
      </c>
      <c r="AQ119" s="889"/>
      <c r="AR119" s="889"/>
      <c r="AS119" s="889"/>
      <c r="AT119" s="890"/>
      <c r="AU119" s="895"/>
      <c r="AV119" s="896"/>
      <c r="AW119" s="896"/>
      <c r="AX119" s="896"/>
      <c r="AY119" s="896"/>
      <c r="AZ119" s="245" t="s">
        <v>177</v>
      </c>
      <c r="BA119" s="245"/>
      <c r="BB119" s="245"/>
      <c r="BC119" s="245"/>
      <c r="BD119" s="245"/>
      <c r="BE119" s="245"/>
      <c r="BF119" s="245"/>
      <c r="BG119" s="245"/>
      <c r="BH119" s="245"/>
      <c r="BI119" s="245"/>
      <c r="BJ119" s="245"/>
      <c r="BK119" s="245"/>
      <c r="BL119" s="245"/>
      <c r="BM119" s="245"/>
      <c r="BN119" s="245"/>
      <c r="BO119" s="962" t="s">
        <v>448</v>
      </c>
      <c r="BP119" s="990"/>
      <c r="BQ119" s="984">
        <v>258854797</v>
      </c>
      <c r="BR119" s="985"/>
      <c r="BS119" s="985"/>
      <c r="BT119" s="985"/>
      <c r="BU119" s="985"/>
      <c r="BV119" s="985">
        <v>241404135</v>
      </c>
      <c r="BW119" s="985"/>
      <c r="BX119" s="985"/>
      <c r="BY119" s="985"/>
      <c r="BZ119" s="985"/>
      <c r="CA119" s="985">
        <v>224603405</v>
      </c>
      <c r="CB119" s="985"/>
      <c r="CC119" s="985"/>
      <c r="CD119" s="985"/>
      <c r="CE119" s="985"/>
      <c r="CF119" s="986"/>
      <c r="CG119" s="987"/>
      <c r="CH119" s="987"/>
      <c r="CI119" s="987"/>
      <c r="CJ119" s="988"/>
      <c r="CK119" s="935"/>
      <c r="CL119" s="936"/>
      <c r="CM119" s="958" t="s">
        <v>449</v>
      </c>
      <c r="CN119" s="950"/>
      <c r="CO119" s="950"/>
      <c r="CP119" s="950"/>
      <c r="CQ119" s="950"/>
      <c r="CR119" s="950"/>
      <c r="CS119" s="950"/>
      <c r="CT119" s="950"/>
      <c r="CU119" s="950"/>
      <c r="CV119" s="950"/>
      <c r="CW119" s="950"/>
      <c r="CX119" s="950"/>
      <c r="CY119" s="950"/>
      <c r="CZ119" s="950"/>
      <c r="DA119" s="950"/>
      <c r="DB119" s="950"/>
      <c r="DC119" s="950"/>
      <c r="DD119" s="950"/>
      <c r="DE119" s="950"/>
      <c r="DF119" s="951"/>
      <c r="DG119" s="989" t="s">
        <v>122</v>
      </c>
      <c r="DH119" s="971"/>
      <c r="DI119" s="971"/>
      <c r="DJ119" s="971"/>
      <c r="DK119" s="972"/>
      <c r="DL119" s="970" t="s">
        <v>122</v>
      </c>
      <c r="DM119" s="971"/>
      <c r="DN119" s="971"/>
      <c r="DO119" s="971"/>
      <c r="DP119" s="972"/>
      <c r="DQ119" s="970" t="s">
        <v>122</v>
      </c>
      <c r="DR119" s="971"/>
      <c r="DS119" s="971"/>
      <c r="DT119" s="971"/>
      <c r="DU119" s="972"/>
      <c r="DV119" s="973" t="s">
        <v>122</v>
      </c>
      <c r="DW119" s="974"/>
      <c r="DX119" s="974"/>
      <c r="DY119" s="974"/>
      <c r="DZ119" s="975"/>
    </row>
    <row r="120" spans="1:130" s="224" customFormat="1" ht="26.25" customHeight="1" x14ac:dyDescent="0.15">
      <c r="A120" s="1042"/>
      <c r="B120" s="934"/>
      <c r="C120" s="907" t="s">
        <v>426</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3" t="s">
        <v>122</v>
      </c>
      <c r="AB120" s="944"/>
      <c r="AC120" s="944"/>
      <c r="AD120" s="944"/>
      <c r="AE120" s="945"/>
      <c r="AF120" s="946" t="s">
        <v>122</v>
      </c>
      <c r="AG120" s="944"/>
      <c r="AH120" s="944"/>
      <c r="AI120" s="944"/>
      <c r="AJ120" s="945"/>
      <c r="AK120" s="946" t="s">
        <v>122</v>
      </c>
      <c r="AL120" s="944"/>
      <c r="AM120" s="944"/>
      <c r="AN120" s="944"/>
      <c r="AO120" s="945"/>
      <c r="AP120" s="947" t="s">
        <v>122</v>
      </c>
      <c r="AQ120" s="948"/>
      <c r="AR120" s="948"/>
      <c r="AS120" s="948"/>
      <c r="AT120" s="949"/>
      <c r="AU120" s="976" t="s">
        <v>450</v>
      </c>
      <c r="AV120" s="977"/>
      <c r="AW120" s="977"/>
      <c r="AX120" s="977"/>
      <c r="AY120" s="978"/>
      <c r="AZ120" s="914" t="s">
        <v>451</v>
      </c>
      <c r="BA120" s="882"/>
      <c r="BB120" s="882"/>
      <c r="BC120" s="882"/>
      <c r="BD120" s="882"/>
      <c r="BE120" s="882"/>
      <c r="BF120" s="882"/>
      <c r="BG120" s="882"/>
      <c r="BH120" s="882"/>
      <c r="BI120" s="882"/>
      <c r="BJ120" s="882"/>
      <c r="BK120" s="882"/>
      <c r="BL120" s="882"/>
      <c r="BM120" s="882"/>
      <c r="BN120" s="882"/>
      <c r="BO120" s="882"/>
      <c r="BP120" s="883"/>
      <c r="BQ120" s="915">
        <v>41909440</v>
      </c>
      <c r="BR120" s="916"/>
      <c r="BS120" s="916"/>
      <c r="BT120" s="916"/>
      <c r="BU120" s="916"/>
      <c r="BV120" s="916">
        <v>48922275</v>
      </c>
      <c r="BW120" s="916"/>
      <c r="BX120" s="916"/>
      <c r="BY120" s="916"/>
      <c r="BZ120" s="916"/>
      <c r="CA120" s="916">
        <v>55745182</v>
      </c>
      <c r="CB120" s="916"/>
      <c r="CC120" s="916"/>
      <c r="CD120" s="916"/>
      <c r="CE120" s="916"/>
      <c r="CF120" s="929">
        <v>58</v>
      </c>
      <c r="CG120" s="930"/>
      <c r="CH120" s="930"/>
      <c r="CI120" s="930"/>
      <c r="CJ120" s="930"/>
      <c r="CK120" s="991" t="s">
        <v>452</v>
      </c>
      <c r="CL120" s="992"/>
      <c r="CM120" s="992"/>
      <c r="CN120" s="992"/>
      <c r="CO120" s="993"/>
      <c r="CP120" s="999" t="s">
        <v>398</v>
      </c>
      <c r="CQ120" s="1000"/>
      <c r="CR120" s="1000"/>
      <c r="CS120" s="1000"/>
      <c r="CT120" s="1000"/>
      <c r="CU120" s="1000"/>
      <c r="CV120" s="1000"/>
      <c r="CW120" s="1000"/>
      <c r="CX120" s="1000"/>
      <c r="CY120" s="1000"/>
      <c r="CZ120" s="1000"/>
      <c r="DA120" s="1000"/>
      <c r="DB120" s="1000"/>
      <c r="DC120" s="1000"/>
      <c r="DD120" s="1000"/>
      <c r="DE120" s="1000"/>
      <c r="DF120" s="1001"/>
      <c r="DG120" s="915">
        <v>27755079</v>
      </c>
      <c r="DH120" s="916"/>
      <c r="DI120" s="916"/>
      <c r="DJ120" s="916"/>
      <c r="DK120" s="916"/>
      <c r="DL120" s="916">
        <v>27340961</v>
      </c>
      <c r="DM120" s="916"/>
      <c r="DN120" s="916"/>
      <c r="DO120" s="916"/>
      <c r="DP120" s="916"/>
      <c r="DQ120" s="916">
        <v>26526874</v>
      </c>
      <c r="DR120" s="916"/>
      <c r="DS120" s="916"/>
      <c r="DT120" s="916"/>
      <c r="DU120" s="916"/>
      <c r="DV120" s="917">
        <v>27.6</v>
      </c>
      <c r="DW120" s="917"/>
      <c r="DX120" s="917"/>
      <c r="DY120" s="917"/>
      <c r="DZ120" s="918"/>
    </row>
    <row r="121" spans="1:130" s="224" customFormat="1" ht="26.25" customHeight="1" x14ac:dyDescent="0.15">
      <c r="A121" s="1042"/>
      <c r="B121" s="934"/>
      <c r="C121" s="959" t="s">
        <v>453</v>
      </c>
      <c r="D121" s="960"/>
      <c r="E121" s="960"/>
      <c r="F121" s="960"/>
      <c r="G121" s="960"/>
      <c r="H121" s="960"/>
      <c r="I121" s="960"/>
      <c r="J121" s="960"/>
      <c r="K121" s="960"/>
      <c r="L121" s="960"/>
      <c r="M121" s="960"/>
      <c r="N121" s="960"/>
      <c r="O121" s="960"/>
      <c r="P121" s="960"/>
      <c r="Q121" s="960"/>
      <c r="R121" s="960"/>
      <c r="S121" s="960"/>
      <c r="T121" s="960"/>
      <c r="U121" s="960"/>
      <c r="V121" s="960"/>
      <c r="W121" s="960"/>
      <c r="X121" s="960"/>
      <c r="Y121" s="960"/>
      <c r="Z121" s="961"/>
      <c r="AA121" s="943" t="s">
        <v>122</v>
      </c>
      <c r="AB121" s="944"/>
      <c r="AC121" s="944"/>
      <c r="AD121" s="944"/>
      <c r="AE121" s="945"/>
      <c r="AF121" s="946" t="s">
        <v>122</v>
      </c>
      <c r="AG121" s="944"/>
      <c r="AH121" s="944"/>
      <c r="AI121" s="944"/>
      <c r="AJ121" s="945"/>
      <c r="AK121" s="946" t="s">
        <v>122</v>
      </c>
      <c r="AL121" s="944"/>
      <c r="AM121" s="944"/>
      <c r="AN121" s="944"/>
      <c r="AO121" s="945"/>
      <c r="AP121" s="947" t="s">
        <v>122</v>
      </c>
      <c r="AQ121" s="948"/>
      <c r="AR121" s="948"/>
      <c r="AS121" s="948"/>
      <c r="AT121" s="949"/>
      <c r="AU121" s="979"/>
      <c r="AV121" s="980"/>
      <c r="AW121" s="980"/>
      <c r="AX121" s="980"/>
      <c r="AY121" s="981"/>
      <c r="AZ121" s="907" t="s">
        <v>454</v>
      </c>
      <c r="BA121" s="908"/>
      <c r="BB121" s="908"/>
      <c r="BC121" s="908"/>
      <c r="BD121" s="908"/>
      <c r="BE121" s="908"/>
      <c r="BF121" s="908"/>
      <c r="BG121" s="908"/>
      <c r="BH121" s="908"/>
      <c r="BI121" s="908"/>
      <c r="BJ121" s="908"/>
      <c r="BK121" s="908"/>
      <c r="BL121" s="908"/>
      <c r="BM121" s="908"/>
      <c r="BN121" s="908"/>
      <c r="BO121" s="908"/>
      <c r="BP121" s="909"/>
      <c r="BQ121" s="910">
        <v>39711895</v>
      </c>
      <c r="BR121" s="911"/>
      <c r="BS121" s="911"/>
      <c r="BT121" s="911"/>
      <c r="BU121" s="911"/>
      <c r="BV121" s="911">
        <v>35157001</v>
      </c>
      <c r="BW121" s="911"/>
      <c r="BX121" s="911"/>
      <c r="BY121" s="911"/>
      <c r="BZ121" s="911"/>
      <c r="CA121" s="911">
        <v>31348783</v>
      </c>
      <c r="CB121" s="911"/>
      <c r="CC121" s="911"/>
      <c r="CD121" s="911"/>
      <c r="CE121" s="911"/>
      <c r="CF121" s="905">
        <v>32.6</v>
      </c>
      <c r="CG121" s="906"/>
      <c r="CH121" s="906"/>
      <c r="CI121" s="906"/>
      <c r="CJ121" s="906"/>
      <c r="CK121" s="994"/>
      <c r="CL121" s="995"/>
      <c r="CM121" s="995"/>
      <c r="CN121" s="995"/>
      <c r="CO121" s="996"/>
      <c r="CP121" s="1004" t="s">
        <v>395</v>
      </c>
      <c r="CQ121" s="1005"/>
      <c r="CR121" s="1005"/>
      <c r="CS121" s="1005"/>
      <c r="CT121" s="1005"/>
      <c r="CU121" s="1005"/>
      <c r="CV121" s="1005"/>
      <c r="CW121" s="1005"/>
      <c r="CX121" s="1005"/>
      <c r="CY121" s="1005"/>
      <c r="CZ121" s="1005"/>
      <c r="DA121" s="1005"/>
      <c r="DB121" s="1005"/>
      <c r="DC121" s="1005"/>
      <c r="DD121" s="1005"/>
      <c r="DE121" s="1005"/>
      <c r="DF121" s="1006"/>
      <c r="DG121" s="910">
        <v>11874</v>
      </c>
      <c r="DH121" s="911"/>
      <c r="DI121" s="911"/>
      <c r="DJ121" s="911"/>
      <c r="DK121" s="911"/>
      <c r="DL121" s="911">
        <v>337513</v>
      </c>
      <c r="DM121" s="911"/>
      <c r="DN121" s="911"/>
      <c r="DO121" s="911"/>
      <c r="DP121" s="911"/>
      <c r="DQ121" s="911">
        <v>347958</v>
      </c>
      <c r="DR121" s="911"/>
      <c r="DS121" s="911"/>
      <c r="DT121" s="911"/>
      <c r="DU121" s="911"/>
      <c r="DV121" s="912">
        <v>0.4</v>
      </c>
      <c r="DW121" s="912"/>
      <c r="DX121" s="912"/>
      <c r="DY121" s="912"/>
      <c r="DZ121" s="913"/>
    </row>
    <row r="122" spans="1:130" s="224" customFormat="1" ht="26.25" customHeight="1" x14ac:dyDescent="0.15">
      <c r="A122" s="1042"/>
      <c r="B122" s="934"/>
      <c r="C122" s="907" t="s">
        <v>436</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3" t="s">
        <v>122</v>
      </c>
      <c r="AB122" s="944"/>
      <c r="AC122" s="944"/>
      <c r="AD122" s="944"/>
      <c r="AE122" s="945"/>
      <c r="AF122" s="946" t="s">
        <v>122</v>
      </c>
      <c r="AG122" s="944"/>
      <c r="AH122" s="944"/>
      <c r="AI122" s="944"/>
      <c r="AJ122" s="945"/>
      <c r="AK122" s="946" t="s">
        <v>122</v>
      </c>
      <c r="AL122" s="944"/>
      <c r="AM122" s="944"/>
      <c r="AN122" s="944"/>
      <c r="AO122" s="945"/>
      <c r="AP122" s="947" t="s">
        <v>122</v>
      </c>
      <c r="AQ122" s="948"/>
      <c r="AR122" s="948"/>
      <c r="AS122" s="948"/>
      <c r="AT122" s="949"/>
      <c r="AU122" s="979"/>
      <c r="AV122" s="980"/>
      <c r="AW122" s="980"/>
      <c r="AX122" s="980"/>
      <c r="AY122" s="981"/>
      <c r="AZ122" s="958" t="s">
        <v>455</v>
      </c>
      <c r="BA122" s="950"/>
      <c r="BB122" s="950"/>
      <c r="BC122" s="950"/>
      <c r="BD122" s="950"/>
      <c r="BE122" s="950"/>
      <c r="BF122" s="950"/>
      <c r="BG122" s="950"/>
      <c r="BH122" s="950"/>
      <c r="BI122" s="950"/>
      <c r="BJ122" s="950"/>
      <c r="BK122" s="950"/>
      <c r="BL122" s="950"/>
      <c r="BM122" s="950"/>
      <c r="BN122" s="950"/>
      <c r="BO122" s="950"/>
      <c r="BP122" s="951"/>
      <c r="BQ122" s="984">
        <v>142403024</v>
      </c>
      <c r="BR122" s="985"/>
      <c r="BS122" s="985"/>
      <c r="BT122" s="985"/>
      <c r="BU122" s="985"/>
      <c r="BV122" s="985">
        <v>139040975</v>
      </c>
      <c r="BW122" s="985"/>
      <c r="BX122" s="985"/>
      <c r="BY122" s="985"/>
      <c r="BZ122" s="985"/>
      <c r="CA122" s="985">
        <v>134739434</v>
      </c>
      <c r="CB122" s="985"/>
      <c r="CC122" s="985"/>
      <c r="CD122" s="985"/>
      <c r="CE122" s="985"/>
      <c r="CF122" s="1002">
        <v>140.19999999999999</v>
      </c>
      <c r="CG122" s="1003"/>
      <c r="CH122" s="1003"/>
      <c r="CI122" s="1003"/>
      <c r="CJ122" s="1003"/>
      <c r="CK122" s="994"/>
      <c r="CL122" s="995"/>
      <c r="CM122" s="995"/>
      <c r="CN122" s="995"/>
      <c r="CO122" s="996"/>
      <c r="CP122" s="1004" t="s">
        <v>399</v>
      </c>
      <c r="CQ122" s="1005"/>
      <c r="CR122" s="1005"/>
      <c r="CS122" s="1005"/>
      <c r="CT122" s="1005"/>
      <c r="CU122" s="1005"/>
      <c r="CV122" s="1005"/>
      <c r="CW122" s="1005"/>
      <c r="CX122" s="1005"/>
      <c r="CY122" s="1005"/>
      <c r="CZ122" s="1005"/>
      <c r="DA122" s="1005"/>
      <c r="DB122" s="1005"/>
      <c r="DC122" s="1005"/>
      <c r="DD122" s="1005"/>
      <c r="DE122" s="1005"/>
      <c r="DF122" s="1006"/>
      <c r="DG122" s="910" t="s">
        <v>122</v>
      </c>
      <c r="DH122" s="911"/>
      <c r="DI122" s="911"/>
      <c r="DJ122" s="911"/>
      <c r="DK122" s="911"/>
      <c r="DL122" s="911" t="s">
        <v>122</v>
      </c>
      <c r="DM122" s="911"/>
      <c r="DN122" s="911"/>
      <c r="DO122" s="911"/>
      <c r="DP122" s="911"/>
      <c r="DQ122" s="911" t="s">
        <v>122</v>
      </c>
      <c r="DR122" s="911"/>
      <c r="DS122" s="911"/>
      <c r="DT122" s="911"/>
      <c r="DU122" s="911"/>
      <c r="DV122" s="912" t="s">
        <v>122</v>
      </c>
      <c r="DW122" s="912"/>
      <c r="DX122" s="912"/>
      <c r="DY122" s="912"/>
      <c r="DZ122" s="913"/>
    </row>
    <row r="123" spans="1:130" s="224" customFormat="1" ht="26.25" customHeight="1" x14ac:dyDescent="0.15">
      <c r="A123" s="1042"/>
      <c r="B123" s="934"/>
      <c r="C123" s="907" t="s">
        <v>442</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3" t="s">
        <v>122</v>
      </c>
      <c r="AB123" s="944"/>
      <c r="AC123" s="944"/>
      <c r="AD123" s="944"/>
      <c r="AE123" s="945"/>
      <c r="AF123" s="946" t="s">
        <v>122</v>
      </c>
      <c r="AG123" s="944"/>
      <c r="AH123" s="944"/>
      <c r="AI123" s="944"/>
      <c r="AJ123" s="945"/>
      <c r="AK123" s="946" t="s">
        <v>122</v>
      </c>
      <c r="AL123" s="944"/>
      <c r="AM123" s="944"/>
      <c r="AN123" s="944"/>
      <c r="AO123" s="945"/>
      <c r="AP123" s="947" t="s">
        <v>122</v>
      </c>
      <c r="AQ123" s="948"/>
      <c r="AR123" s="948"/>
      <c r="AS123" s="948"/>
      <c r="AT123" s="949"/>
      <c r="AU123" s="982"/>
      <c r="AV123" s="983"/>
      <c r="AW123" s="983"/>
      <c r="AX123" s="983"/>
      <c r="AY123" s="983"/>
      <c r="AZ123" s="245" t="s">
        <v>177</v>
      </c>
      <c r="BA123" s="245"/>
      <c r="BB123" s="245"/>
      <c r="BC123" s="245"/>
      <c r="BD123" s="245"/>
      <c r="BE123" s="245"/>
      <c r="BF123" s="245"/>
      <c r="BG123" s="245"/>
      <c r="BH123" s="245"/>
      <c r="BI123" s="245"/>
      <c r="BJ123" s="245"/>
      <c r="BK123" s="245"/>
      <c r="BL123" s="245"/>
      <c r="BM123" s="245"/>
      <c r="BN123" s="245"/>
      <c r="BO123" s="962" t="s">
        <v>456</v>
      </c>
      <c r="BP123" s="990"/>
      <c r="BQ123" s="1048">
        <v>224024359</v>
      </c>
      <c r="BR123" s="1049"/>
      <c r="BS123" s="1049"/>
      <c r="BT123" s="1049"/>
      <c r="BU123" s="1049"/>
      <c r="BV123" s="1049">
        <v>223120251</v>
      </c>
      <c r="BW123" s="1049"/>
      <c r="BX123" s="1049"/>
      <c r="BY123" s="1049"/>
      <c r="BZ123" s="1049"/>
      <c r="CA123" s="1049">
        <v>221833399</v>
      </c>
      <c r="CB123" s="1049"/>
      <c r="CC123" s="1049"/>
      <c r="CD123" s="1049"/>
      <c r="CE123" s="1049"/>
      <c r="CF123" s="986"/>
      <c r="CG123" s="987"/>
      <c r="CH123" s="987"/>
      <c r="CI123" s="987"/>
      <c r="CJ123" s="988"/>
      <c r="CK123" s="994"/>
      <c r="CL123" s="995"/>
      <c r="CM123" s="995"/>
      <c r="CN123" s="995"/>
      <c r="CO123" s="996"/>
      <c r="CP123" s="1004" t="s">
        <v>393</v>
      </c>
      <c r="CQ123" s="1005"/>
      <c r="CR123" s="1005"/>
      <c r="CS123" s="1005"/>
      <c r="CT123" s="1005"/>
      <c r="CU123" s="1005"/>
      <c r="CV123" s="1005"/>
      <c r="CW123" s="1005"/>
      <c r="CX123" s="1005"/>
      <c r="CY123" s="1005"/>
      <c r="CZ123" s="1005"/>
      <c r="DA123" s="1005"/>
      <c r="DB123" s="1005"/>
      <c r="DC123" s="1005"/>
      <c r="DD123" s="1005"/>
      <c r="DE123" s="1005"/>
      <c r="DF123" s="1006"/>
      <c r="DG123" s="943" t="s">
        <v>122</v>
      </c>
      <c r="DH123" s="944"/>
      <c r="DI123" s="944"/>
      <c r="DJ123" s="944"/>
      <c r="DK123" s="945"/>
      <c r="DL123" s="946" t="s">
        <v>122</v>
      </c>
      <c r="DM123" s="944"/>
      <c r="DN123" s="944"/>
      <c r="DO123" s="944"/>
      <c r="DP123" s="945"/>
      <c r="DQ123" s="946" t="s">
        <v>122</v>
      </c>
      <c r="DR123" s="944"/>
      <c r="DS123" s="944"/>
      <c r="DT123" s="944"/>
      <c r="DU123" s="945"/>
      <c r="DV123" s="947" t="s">
        <v>122</v>
      </c>
      <c r="DW123" s="948"/>
      <c r="DX123" s="948"/>
      <c r="DY123" s="948"/>
      <c r="DZ123" s="949"/>
    </row>
    <row r="124" spans="1:130" s="224" customFormat="1" ht="26.25" customHeight="1" thickBot="1" x14ac:dyDescent="0.2">
      <c r="A124" s="1042"/>
      <c r="B124" s="934"/>
      <c r="C124" s="907" t="s">
        <v>445</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3" t="s">
        <v>122</v>
      </c>
      <c r="AB124" s="944"/>
      <c r="AC124" s="944"/>
      <c r="AD124" s="944"/>
      <c r="AE124" s="945"/>
      <c r="AF124" s="946" t="s">
        <v>122</v>
      </c>
      <c r="AG124" s="944"/>
      <c r="AH124" s="944"/>
      <c r="AI124" s="944"/>
      <c r="AJ124" s="945"/>
      <c r="AK124" s="946" t="s">
        <v>122</v>
      </c>
      <c r="AL124" s="944"/>
      <c r="AM124" s="944"/>
      <c r="AN124" s="944"/>
      <c r="AO124" s="945"/>
      <c r="AP124" s="947" t="s">
        <v>122</v>
      </c>
      <c r="AQ124" s="948"/>
      <c r="AR124" s="948"/>
      <c r="AS124" s="948"/>
      <c r="AT124" s="949"/>
      <c r="AU124" s="1044" t="s">
        <v>457</v>
      </c>
      <c r="AV124" s="1045"/>
      <c r="AW124" s="1045"/>
      <c r="AX124" s="1045"/>
      <c r="AY124" s="1045"/>
      <c r="AZ124" s="1045"/>
      <c r="BA124" s="1045"/>
      <c r="BB124" s="1045"/>
      <c r="BC124" s="1045"/>
      <c r="BD124" s="1045"/>
      <c r="BE124" s="1045"/>
      <c r="BF124" s="1045"/>
      <c r="BG124" s="1045"/>
      <c r="BH124" s="1045"/>
      <c r="BI124" s="1045"/>
      <c r="BJ124" s="1045"/>
      <c r="BK124" s="1045"/>
      <c r="BL124" s="1045"/>
      <c r="BM124" s="1045"/>
      <c r="BN124" s="1045"/>
      <c r="BO124" s="1045"/>
      <c r="BP124" s="1046"/>
      <c r="BQ124" s="1047">
        <v>36.299999999999997</v>
      </c>
      <c r="BR124" s="1012"/>
      <c r="BS124" s="1012"/>
      <c r="BT124" s="1012"/>
      <c r="BU124" s="1012"/>
      <c r="BV124" s="1012">
        <v>19.5</v>
      </c>
      <c r="BW124" s="1012"/>
      <c r="BX124" s="1012"/>
      <c r="BY124" s="1012"/>
      <c r="BZ124" s="1012"/>
      <c r="CA124" s="1012">
        <v>2.8</v>
      </c>
      <c r="CB124" s="1012"/>
      <c r="CC124" s="1012"/>
      <c r="CD124" s="1012"/>
      <c r="CE124" s="1012"/>
      <c r="CF124" s="1013"/>
      <c r="CG124" s="1014"/>
      <c r="CH124" s="1014"/>
      <c r="CI124" s="1014"/>
      <c r="CJ124" s="1015"/>
      <c r="CK124" s="997"/>
      <c r="CL124" s="997"/>
      <c r="CM124" s="997"/>
      <c r="CN124" s="997"/>
      <c r="CO124" s="998"/>
      <c r="CP124" s="1004" t="s">
        <v>458</v>
      </c>
      <c r="CQ124" s="1005"/>
      <c r="CR124" s="1005"/>
      <c r="CS124" s="1005"/>
      <c r="CT124" s="1005"/>
      <c r="CU124" s="1005"/>
      <c r="CV124" s="1005"/>
      <c r="CW124" s="1005"/>
      <c r="CX124" s="1005"/>
      <c r="CY124" s="1005"/>
      <c r="CZ124" s="1005"/>
      <c r="DA124" s="1005"/>
      <c r="DB124" s="1005"/>
      <c r="DC124" s="1005"/>
      <c r="DD124" s="1005"/>
      <c r="DE124" s="1005"/>
      <c r="DF124" s="1006"/>
      <c r="DG124" s="989" t="s">
        <v>122</v>
      </c>
      <c r="DH124" s="971"/>
      <c r="DI124" s="971"/>
      <c r="DJ124" s="971"/>
      <c r="DK124" s="972"/>
      <c r="DL124" s="970" t="s">
        <v>122</v>
      </c>
      <c r="DM124" s="971"/>
      <c r="DN124" s="971"/>
      <c r="DO124" s="971"/>
      <c r="DP124" s="972"/>
      <c r="DQ124" s="970" t="s">
        <v>122</v>
      </c>
      <c r="DR124" s="971"/>
      <c r="DS124" s="971"/>
      <c r="DT124" s="971"/>
      <c r="DU124" s="972"/>
      <c r="DV124" s="973" t="s">
        <v>122</v>
      </c>
      <c r="DW124" s="974"/>
      <c r="DX124" s="974"/>
      <c r="DY124" s="974"/>
      <c r="DZ124" s="975"/>
    </row>
    <row r="125" spans="1:130" s="224" customFormat="1" ht="26.25" customHeight="1" x14ac:dyDescent="0.15">
      <c r="A125" s="1042"/>
      <c r="B125" s="934"/>
      <c r="C125" s="907" t="s">
        <v>447</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3" t="s">
        <v>122</v>
      </c>
      <c r="AB125" s="944"/>
      <c r="AC125" s="944"/>
      <c r="AD125" s="944"/>
      <c r="AE125" s="945"/>
      <c r="AF125" s="946" t="s">
        <v>122</v>
      </c>
      <c r="AG125" s="944"/>
      <c r="AH125" s="944"/>
      <c r="AI125" s="944"/>
      <c r="AJ125" s="945"/>
      <c r="AK125" s="946" t="s">
        <v>122</v>
      </c>
      <c r="AL125" s="944"/>
      <c r="AM125" s="944"/>
      <c r="AN125" s="944"/>
      <c r="AO125" s="945"/>
      <c r="AP125" s="947" t="s">
        <v>122</v>
      </c>
      <c r="AQ125" s="948"/>
      <c r="AR125" s="948"/>
      <c r="AS125" s="948"/>
      <c r="AT125" s="94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7" t="s">
        <v>459</v>
      </c>
      <c r="CL125" s="992"/>
      <c r="CM125" s="992"/>
      <c r="CN125" s="992"/>
      <c r="CO125" s="993"/>
      <c r="CP125" s="914" t="s">
        <v>460</v>
      </c>
      <c r="CQ125" s="882"/>
      <c r="CR125" s="882"/>
      <c r="CS125" s="882"/>
      <c r="CT125" s="882"/>
      <c r="CU125" s="882"/>
      <c r="CV125" s="882"/>
      <c r="CW125" s="882"/>
      <c r="CX125" s="882"/>
      <c r="CY125" s="882"/>
      <c r="CZ125" s="882"/>
      <c r="DA125" s="882"/>
      <c r="DB125" s="882"/>
      <c r="DC125" s="882"/>
      <c r="DD125" s="882"/>
      <c r="DE125" s="882"/>
      <c r="DF125" s="883"/>
      <c r="DG125" s="915" t="s">
        <v>122</v>
      </c>
      <c r="DH125" s="916"/>
      <c r="DI125" s="916"/>
      <c r="DJ125" s="916"/>
      <c r="DK125" s="916"/>
      <c r="DL125" s="916" t="s">
        <v>122</v>
      </c>
      <c r="DM125" s="916"/>
      <c r="DN125" s="916"/>
      <c r="DO125" s="916"/>
      <c r="DP125" s="916"/>
      <c r="DQ125" s="916" t="s">
        <v>122</v>
      </c>
      <c r="DR125" s="916"/>
      <c r="DS125" s="916"/>
      <c r="DT125" s="916"/>
      <c r="DU125" s="916"/>
      <c r="DV125" s="917" t="s">
        <v>122</v>
      </c>
      <c r="DW125" s="917"/>
      <c r="DX125" s="917"/>
      <c r="DY125" s="917"/>
      <c r="DZ125" s="918"/>
    </row>
    <row r="126" spans="1:130" s="224" customFormat="1" ht="26.25" customHeight="1" thickBot="1" x14ac:dyDescent="0.2">
      <c r="A126" s="1042"/>
      <c r="B126" s="934"/>
      <c r="C126" s="907" t="s">
        <v>449</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3">
        <v>230217</v>
      </c>
      <c r="AB126" s="944"/>
      <c r="AC126" s="944"/>
      <c r="AD126" s="944"/>
      <c r="AE126" s="945"/>
      <c r="AF126" s="946">
        <v>230217</v>
      </c>
      <c r="AG126" s="944"/>
      <c r="AH126" s="944"/>
      <c r="AI126" s="944"/>
      <c r="AJ126" s="945"/>
      <c r="AK126" s="946">
        <v>208674</v>
      </c>
      <c r="AL126" s="944"/>
      <c r="AM126" s="944"/>
      <c r="AN126" s="944"/>
      <c r="AO126" s="945"/>
      <c r="AP126" s="947">
        <v>0.2</v>
      </c>
      <c r="AQ126" s="948"/>
      <c r="AR126" s="948"/>
      <c r="AS126" s="948"/>
      <c r="AT126" s="94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8"/>
      <c r="CL126" s="995"/>
      <c r="CM126" s="995"/>
      <c r="CN126" s="995"/>
      <c r="CO126" s="996"/>
      <c r="CP126" s="907" t="s">
        <v>461</v>
      </c>
      <c r="CQ126" s="908"/>
      <c r="CR126" s="908"/>
      <c r="CS126" s="908"/>
      <c r="CT126" s="908"/>
      <c r="CU126" s="908"/>
      <c r="CV126" s="908"/>
      <c r="CW126" s="908"/>
      <c r="CX126" s="908"/>
      <c r="CY126" s="908"/>
      <c r="CZ126" s="908"/>
      <c r="DA126" s="908"/>
      <c r="DB126" s="908"/>
      <c r="DC126" s="908"/>
      <c r="DD126" s="908"/>
      <c r="DE126" s="908"/>
      <c r="DF126" s="909"/>
      <c r="DG126" s="910" t="s">
        <v>122</v>
      </c>
      <c r="DH126" s="911"/>
      <c r="DI126" s="911"/>
      <c r="DJ126" s="911"/>
      <c r="DK126" s="911"/>
      <c r="DL126" s="911" t="s">
        <v>122</v>
      </c>
      <c r="DM126" s="911"/>
      <c r="DN126" s="911"/>
      <c r="DO126" s="911"/>
      <c r="DP126" s="911"/>
      <c r="DQ126" s="911" t="s">
        <v>122</v>
      </c>
      <c r="DR126" s="911"/>
      <c r="DS126" s="911"/>
      <c r="DT126" s="911"/>
      <c r="DU126" s="911"/>
      <c r="DV126" s="912" t="s">
        <v>122</v>
      </c>
      <c r="DW126" s="912"/>
      <c r="DX126" s="912"/>
      <c r="DY126" s="912"/>
      <c r="DZ126" s="913"/>
    </row>
    <row r="127" spans="1:130" s="224" customFormat="1" ht="26.25" customHeight="1" x14ac:dyDescent="0.15">
      <c r="A127" s="1043"/>
      <c r="B127" s="936"/>
      <c r="C127" s="958" t="s">
        <v>462</v>
      </c>
      <c r="D127" s="950"/>
      <c r="E127" s="950"/>
      <c r="F127" s="950"/>
      <c r="G127" s="950"/>
      <c r="H127" s="950"/>
      <c r="I127" s="950"/>
      <c r="J127" s="950"/>
      <c r="K127" s="950"/>
      <c r="L127" s="950"/>
      <c r="M127" s="950"/>
      <c r="N127" s="950"/>
      <c r="O127" s="950"/>
      <c r="P127" s="950"/>
      <c r="Q127" s="950"/>
      <c r="R127" s="950"/>
      <c r="S127" s="950"/>
      <c r="T127" s="950"/>
      <c r="U127" s="950"/>
      <c r="V127" s="950"/>
      <c r="W127" s="950"/>
      <c r="X127" s="950"/>
      <c r="Y127" s="950"/>
      <c r="Z127" s="951"/>
      <c r="AA127" s="943" t="s">
        <v>122</v>
      </c>
      <c r="AB127" s="944"/>
      <c r="AC127" s="944"/>
      <c r="AD127" s="944"/>
      <c r="AE127" s="945"/>
      <c r="AF127" s="946" t="s">
        <v>122</v>
      </c>
      <c r="AG127" s="944"/>
      <c r="AH127" s="944"/>
      <c r="AI127" s="944"/>
      <c r="AJ127" s="945"/>
      <c r="AK127" s="946" t="s">
        <v>122</v>
      </c>
      <c r="AL127" s="944"/>
      <c r="AM127" s="944"/>
      <c r="AN127" s="944"/>
      <c r="AO127" s="945"/>
      <c r="AP127" s="947" t="s">
        <v>122</v>
      </c>
      <c r="AQ127" s="948"/>
      <c r="AR127" s="948"/>
      <c r="AS127" s="948"/>
      <c r="AT127" s="949"/>
      <c r="AU127" s="226"/>
      <c r="AV127" s="226"/>
      <c r="AW127" s="226"/>
      <c r="AX127" s="1016" t="s">
        <v>463</v>
      </c>
      <c r="AY127" s="1017"/>
      <c r="AZ127" s="1017"/>
      <c r="BA127" s="1017"/>
      <c r="BB127" s="1017"/>
      <c r="BC127" s="1017"/>
      <c r="BD127" s="1017"/>
      <c r="BE127" s="1018"/>
      <c r="BF127" s="1019" t="s">
        <v>464</v>
      </c>
      <c r="BG127" s="1017"/>
      <c r="BH127" s="1017"/>
      <c r="BI127" s="1017"/>
      <c r="BJ127" s="1017"/>
      <c r="BK127" s="1017"/>
      <c r="BL127" s="1018"/>
      <c r="BM127" s="1019" t="s">
        <v>465</v>
      </c>
      <c r="BN127" s="1017"/>
      <c r="BO127" s="1017"/>
      <c r="BP127" s="1017"/>
      <c r="BQ127" s="1017"/>
      <c r="BR127" s="1017"/>
      <c r="BS127" s="1018"/>
      <c r="BT127" s="1019" t="s">
        <v>466</v>
      </c>
      <c r="BU127" s="1017"/>
      <c r="BV127" s="1017"/>
      <c r="BW127" s="1017"/>
      <c r="BX127" s="1017"/>
      <c r="BY127" s="1017"/>
      <c r="BZ127" s="1040"/>
      <c r="CA127" s="226"/>
      <c r="CB127" s="226"/>
      <c r="CC127" s="226"/>
      <c r="CD127" s="249"/>
      <c r="CE127" s="249"/>
      <c r="CF127" s="249"/>
      <c r="CG127" s="226"/>
      <c r="CH127" s="226"/>
      <c r="CI127" s="226"/>
      <c r="CJ127" s="248"/>
      <c r="CK127" s="1008"/>
      <c r="CL127" s="995"/>
      <c r="CM127" s="995"/>
      <c r="CN127" s="995"/>
      <c r="CO127" s="996"/>
      <c r="CP127" s="907" t="s">
        <v>467</v>
      </c>
      <c r="CQ127" s="908"/>
      <c r="CR127" s="908"/>
      <c r="CS127" s="908"/>
      <c r="CT127" s="908"/>
      <c r="CU127" s="908"/>
      <c r="CV127" s="908"/>
      <c r="CW127" s="908"/>
      <c r="CX127" s="908"/>
      <c r="CY127" s="908"/>
      <c r="CZ127" s="908"/>
      <c r="DA127" s="908"/>
      <c r="DB127" s="908"/>
      <c r="DC127" s="908"/>
      <c r="DD127" s="908"/>
      <c r="DE127" s="908"/>
      <c r="DF127" s="909"/>
      <c r="DG127" s="910" t="s">
        <v>122</v>
      </c>
      <c r="DH127" s="911"/>
      <c r="DI127" s="911"/>
      <c r="DJ127" s="911"/>
      <c r="DK127" s="911"/>
      <c r="DL127" s="911" t="s">
        <v>122</v>
      </c>
      <c r="DM127" s="911"/>
      <c r="DN127" s="911"/>
      <c r="DO127" s="911"/>
      <c r="DP127" s="911"/>
      <c r="DQ127" s="911" t="s">
        <v>122</v>
      </c>
      <c r="DR127" s="911"/>
      <c r="DS127" s="911"/>
      <c r="DT127" s="911"/>
      <c r="DU127" s="911"/>
      <c r="DV127" s="912" t="s">
        <v>122</v>
      </c>
      <c r="DW127" s="912"/>
      <c r="DX127" s="912"/>
      <c r="DY127" s="912"/>
      <c r="DZ127" s="913"/>
    </row>
    <row r="128" spans="1:130" s="224" customFormat="1" ht="26.25" customHeight="1" thickBot="1" x14ac:dyDescent="0.2">
      <c r="A128" s="1026" t="s">
        <v>468</v>
      </c>
      <c r="B128" s="1027"/>
      <c r="C128" s="1027"/>
      <c r="D128" s="1027"/>
      <c r="E128" s="1027"/>
      <c r="F128" s="1027"/>
      <c r="G128" s="1027"/>
      <c r="H128" s="1027"/>
      <c r="I128" s="1027"/>
      <c r="J128" s="1027"/>
      <c r="K128" s="1027"/>
      <c r="L128" s="1027"/>
      <c r="M128" s="1027"/>
      <c r="N128" s="1027"/>
      <c r="O128" s="1027"/>
      <c r="P128" s="1027"/>
      <c r="Q128" s="1027"/>
      <c r="R128" s="1027"/>
      <c r="S128" s="1027"/>
      <c r="T128" s="1027"/>
      <c r="U128" s="1027"/>
      <c r="V128" s="1027"/>
      <c r="W128" s="1028" t="s">
        <v>469</v>
      </c>
      <c r="X128" s="1028"/>
      <c r="Y128" s="1028"/>
      <c r="Z128" s="1029"/>
      <c r="AA128" s="1030">
        <v>6041485</v>
      </c>
      <c r="AB128" s="1031"/>
      <c r="AC128" s="1031"/>
      <c r="AD128" s="1031"/>
      <c r="AE128" s="1032"/>
      <c r="AF128" s="1033">
        <v>6038026</v>
      </c>
      <c r="AG128" s="1031"/>
      <c r="AH128" s="1031"/>
      <c r="AI128" s="1031"/>
      <c r="AJ128" s="1032"/>
      <c r="AK128" s="1033">
        <v>5681828</v>
      </c>
      <c r="AL128" s="1031"/>
      <c r="AM128" s="1031"/>
      <c r="AN128" s="1031"/>
      <c r="AO128" s="1032"/>
      <c r="AP128" s="1034"/>
      <c r="AQ128" s="1035"/>
      <c r="AR128" s="1035"/>
      <c r="AS128" s="1035"/>
      <c r="AT128" s="1036"/>
      <c r="AU128" s="226"/>
      <c r="AV128" s="226"/>
      <c r="AW128" s="226"/>
      <c r="AX128" s="881" t="s">
        <v>470</v>
      </c>
      <c r="AY128" s="882"/>
      <c r="AZ128" s="882"/>
      <c r="BA128" s="882"/>
      <c r="BB128" s="882"/>
      <c r="BC128" s="882"/>
      <c r="BD128" s="882"/>
      <c r="BE128" s="883"/>
      <c r="BF128" s="1037" t="s">
        <v>122</v>
      </c>
      <c r="BG128" s="1038"/>
      <c r="BH128" s="1038"/>
      <c r="BI128" s="1038"/>
      <c r="BJ128" s="1038"/>
      <c r="BK128" s="1038"/>
      <c r="BL128" s="1039"/>
      <c r="BM128" s="1037">
        <v>11.25</v>
      </c>
      <c r="BN128" s="1038"/>
      <c r="BO128" s="1038"/>
      <c r="BP128" s="1038"/>
      <c r="BQ128" s="1038"/>
      <c r="BR128" s="1038"/>
      <c r="BS128" s="1039"/>
      <c r="BT128" s="1037">
        <v>20</v>
      </c>
      <c r="BU128" s="1038"/>
      <c r="BV128" s="1038"/>
      <c r="BW128" s="1038"/>
      <c r="BX128" s="1038"/>
      <c r="BY128" s="1038"/>
      <c r="BZ128" s="1061"/>
      <c r="CA128" s="249"/>
      <c r="CB128" s="249"/>
      <c r="CC128" s="249"/>
      <c r="CD128" s="249"/>
      <c r="CE128" s="249"/>
      <c r="CF128" s="249"/>
      <c r="CG128" s="226"/>
      <c r="CH128" s="226"/>
      <c r="CI128" s="226"/>
      <c r="CJ128" s="248"/>
      <c r="CK128" s="1009"/>
      <c r="CL128" s="1010"/>
      <c r="CM128" s="1010"/>
      <c r="CN128" s="1010"/>
      <c r="CO128" s="1011"/>
      <c r="CP128" s="1020" t="s">
        <v>471</v>
      </c>
      <c r="CQ128" s="713"/>
      <c r="CR128" s="713"/>
      <c r="CS128" s="713"/>
      <c r="CT128" s="713"/>
      <c r="CU128" s="713"/>
      <c r="CV128" s="713"/>
      <c r="CW128" s="713"/>
      <c r="CX128" s="713"/>
      <c r="CY128" s="713"/>
      <c r="CZ128" s="713"/>
      <c r="DA128" s="713"/>
      <c r="DB128" s="713"/>
      <c r="DC128" s="713"/>
      <c r="DD128" s="713"/>
      <c r="DE128" s="713"/>
      <c r="DF128" s="1021"/>
      <c r="DG128" s="1022">
        <v>181888</v>
      </c>
      <c r="DH128" s="1023"/>
      <c r="DI128" s="1023"/>
      <c r="DJ128" s="1023"/>
      <c r="DK128" s="1023"/>
      <c r="DL128" s="1023">
        <v>171087</v>
      </c>
      <c r="DM128" s="1023"/>
      <c r="DN128" s="1023"/>
      <c r="DO128" s="1023"/>
      <c r="DP128" s="1023"/>
      <c r="DQ128" s="1023">
        <v>160286</v>
      </c>
      <c r="DR128" s="1023"/>
      <c r="DS128" s="1023"/>
      <c r="DT128" s="1023"/>
      <c r="DU128" s="1023"/>
      <c r="DV128" s="1024">
        <v>0.2</v>
      </c>
      <c r="DW128" s="1024"/>
      <c r="DX128" s="1024"/>
      <c r="DY128" s="1024"/>
      <c r="DZ128" s="1025"/>
    </row>
    <row r="129" spans="1:131" s="224" customFormat="1" ht="26.25" customHeight="1" x14ac:dyDescent="0.15">
      <c r="A129" s="919" t="s">
        <v>102</v>
      </c>
      <c r="B129" s="920"/>
      <c r="C129" s="920"/>
      <c r="D129" s="920"/>
      <c r="E129" s="920"/>
      <c r="F129" s="920"/>
      <c r="G129" s="920"/>
      <c r="H129" s="920"/>
      <c r="I129" s="920"/>
      <c r="J129" s="920"/>
      <c r="K129" s="920"/>
      <c r="L129" s="920"/>
      <c r="M129" s="920"/>
      <c r="N129" s="920"/>
      <c r="O129" s="920"/>
      <c r="P129" s="920"/>
      <c r="Q129" s="920"/>
      <c r="R129" s="920"/>
      <c r="S129" s="920"/>
      <c r="T129" s="920"/>
      <c r="U129" s="920"/>
      <c r="V129" s="920"/>
      <c r="W129" s="1055" t="s">
        <v>472</v>
      </c>
      <c r="X129" s="1056"/>
      <c r="Y129" s="1056"/>
      <c r="Z129" s="1057"/>
      <c r="AA129" s="943">
        <v>107477795</v>
      </c>
      <c r="AB129" s="944"/>
      <c r="AC129" s="944"/>
      <c r="AD129" s="944"/>
      <c r="AE129" s="945"/>
      <c r="AF129" s="946">
        <v>104976508</v>
      </c>
      <c r="AG129" s="944"/>
      <c r="AH129" s="944"/>
      <c r="AI129" s="944"/>
      <c r="AJ129" s="945"/>
      <c r="AK129" s="946">
        <v>107016234</v>
      </c>
      <c r="AL129" s="944"/>
      <c r="AM129" s="944"/>
      <c r="AN129" s="944"/>
      <c r="AO129" s="945"/>
      <c r="AP129" s="1058"/>
      <c r="AQ129" s="1059"/>
      <c r="AR129" s="1059"/>
      <c r="AS129" s="1059"/>
      <c r="AT129" s="1060"/>
      <c r="AU129" s="227"/>
      <c r="AV129" s="227"/>
      <c r="AW129" s="227"/>
      <c r="AX129" s="1050" t="s">
        <v>473</v>
      </c>
      <c r="AY129" s="908"/>
      <c r="AZ129" s="908"/>
      <c r="BA129" s="908"/>
      <c r="BB129" s="908"/>
      <c r="BC129" s="908"/>
      <c r="BD129" s="908"/>
      <c r="BE129" s="909"/>
      <c r="BF129" s="1051" t="s">
        <v>122</v>
      </c>
      <c r="BG129" s="1052"/>
      <c r="BH129" s="1052"/>
      <c r="BI129" s="1052"/>
      <c r="BJ129" s="1052"/>
      <c r="BK129" s="1052"/>
      <c r="BL129" s="1053"/>
      <c r="BM129" s="1051">
        <v>16.25</v>
      </c>
      <c r="BN129" s="1052"/>
      <c r="BO129" s="1052"/>
      <c r="BP129" s="1052"/>
      <c r="BQ129" s="1052"/>
      <c r="BR129" s="1052"/>
      <c r="BS129" s="1053"/>
      <c r="BT129" s="1051">
        <v>30</v>
      </c>
      <c r="BU129" s="1052"/>
      <c r="BV129" s="1052"/>
      <c r="BW129" s="1052"/>
      <c r="BX129" s="1052"/>
      <c r="BY129" s="1052"/>
      <c r="BZ129" s="105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19" t="s">
        <v>474</v>
      </c>
      <c r="B130" s="920"/>
      <c r="C130" s="920"/>
      <c r="D130" s="920"/>
      <c r="E130" s="920"/>
      <c r="F130" s="920"/>
      <c r="G130" s="920"/>
      <c r="H130" s="920"/>
      <c r="I130" s="920"/>
      <c r="J130" s="920"/>
      <c r="K130" s="920"/>
      <c r="L130" s="920"/>
      <c r="M130" s="920"/>
      <c r="N130" s="920"/>
      <c r="O130" s="920"/>
      <c r="P130" s="920"/>
      <c r="Q130" s="920"/>
      <c r="R130" s="920"/>
      <c r="S130" s="920"/>
      <c r="T130" s="920"/>
      <c r="U130" s="920"/>
      <c r="V130" s="920"/>
      <c r="W130" s="1055" t="s">
        <v>475</v>
      </c>
      <c r="X130" s="1056"/>
      <c r="Y130" s="1056"/>
      <c r="Z130" s="1057"/>
      <c r="AA130" s="943">
        <v>11677549</v>
      </c>
      <c r="AB130" s="944"/>
      <c r="AC130" s="944"/>
      <c r="AD130" s="944"/>
      <c r="AE130" s="945"/>
      <c r="AF130" s="946">
        <v>11542190</v>
      </c>
      <c r="AG130" s="944"/>
      <c r="AH130" s="944"/>
      <c r="AI130" s="944"/>
      <c r="AJ130" s="945"/>
      <c r="AK130" s="946">
        <v>10911220</v>
      </c>
      <c r="AL130" s="944"/>
      <c r="AM130" s="944"/>
      <c r="AN130" s="944"/>
      <c r="AO130" s="945"/>
      <c r="AP130" s="1058"/>
      <c r="AQ130" s="1059"/>
      <c r="AR130" s="1059"/>
      <c r="AS130" s="1059"/>
      <c r="AT130" s="1060"/>
      <c r="AU130" s="227"/>
      <c r="AV130" s="227"/>
      <c r="AW130" s="227"/>
      <c r="AX130" s="1050" t="s">
        <v>476</v>
      </c>
      <c r="AY130" s="908"/>
      <c r="AZ130" s="908"/>
      <c r="BA130" s="908"/>
      <c r="BB130" s="908"/>
      <c r="BC130" s="908"/>
      <c r="BD130" s="908"/>
      <c r="BE130" s="909"/>
      <c r="BF130" s="1086">
        <v>8.1</v>
      </c>
      <c r="BG130" s="1087"/>
      <c r="BH130" s="1087"/>
      <c r="BI130" s="1087"/>
      <c r="BJ130" s="1087"/>
      <c r="BK130" s="1087"/>
      <c r="BL130" s="1088"/>
      <c r="BM130" s="1086">
        <v>25</v>
      </c>
      <c r="BN130" s="1087"/>
      <c r="BO130" s="1087"/>
      <c r="BP130" s="1087"/>
      <c r="BQ130" s="1087"/>
      <c r="BR130" s="1087"/>
      <c r="BS130" s="1088"/>
      <c r="BT130" s="1086">
        <v>35</v>
      </c>
      <c r="BU130" s="1087"/>
      <c r="BV130" s="1087"/>
      <c r="BW130" s="1087"/>
      <c r="BX130" s="1087"/>
      <c r="BY130" s="1087"/>
      <c r="BZ130" s="1089"/>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0"/>
      <c r="B131" s="1091"/>
      <c r="C131" s="1091"/>
      <c r="D131" s="1091"/>
      <c r="E131" s="1091"/>
      <c r="F131" s="1091"/>
      <c r="G131" s="1091"/>
      <c r="H131" s="1091"/>
      <c r="I131" s="1091"/>
      <c r="J131" s="1091"/>
      <c r="K131" s="1091"/>
      <c r="L131" s="1091"/>
      <c r="M131" s="1091"/>
      <c r="N131" s="1091"/>
      <c r="O131" s="1091"/>
      <c r="P131" s="1091"/>
      <c r="Q131" s="1091"/>
      <c r="R131" s="1091"/>
      <c r="S131" s="1091"/>
      <c r="T131" s="1091"/>
      <c r="U131" s="1091"/>
      <c r="V131" s="1091"/>
      <c r="W131" s="1092" t="s">
        <v>477</v>
      </c>
      <c r="X131" s="1093"/>
      <c r="Y131" s="1093"/>
      <c r="Z131" s="1094"/>
      <c r="AA131" s="989">
        <v>95800246</v>
      </c>
      <c r="AB131" s="971"/>
      <c r="AC131" s="971"/>
      <c r="AD131" s="971"/>
      <c r="AE131" s="972"/>
      <c r="AF131" s="970">
        <v>93434318</v>
      </c>
      <c r="AG131" s="971"/>
      <c r="AH131" s="971"/>
      <c r="AI131" s="971"/>
      <c r="AJ131" s="972"/>
      <c r="AK131" s="970">
        <v>96105014</v>
      </c>
      <c r="AL131" s="971"/>
      <c r="AM131" s="971"/>
      <c r="AN131" s="971"/>
      <c r="AO131" s="972"/>
      <c r="AP131" s="1095"/>
      <c r="AQ131" s="1096"/>
      <c r="AR131" s="1096"/>
      <c r="AS131" s="1096"/>
      <c r="AT131" s="1097"/>
      <c r="AU131" s="227"/>
      <c r="AV131" s="227"/>
      <c r="AW131" s="227"/>
      <c r="AX131" s="1068" t="s">
        <v>478</v>
      </c>
      <c r="AY131" s="713"/>
      <c r="AZ131" s="713"/>
      <c r="BA131" s="713"/>
      <c r="BB131" s="713"/>
      <c r="BC131" s="713"/>
      <c r="BD131" s="713"/>
      <c r="BE131" s="1021"/>
      <c r="BF131" s="1069">
        <v>2.8</v>
      </c>
      <c r="BG131" s="1070"/>
      <c r="BH131" s="1070"/>
      <c r="BI131" s="1070"/>
      <c r="BJ131" s="1070"/>
      <c r="BK131" s="1070"/>
      <c r="BL131" s="1071"/>
      <c r="BM131" s="1069">
        <v>350</v>
      </c>
      <c r="BN131" s="1070"/>
      <c r="BO131" s="1070"/>
      <c r="BP131" s="1070"/>
      <c r="BQ131" s="1070"/>
      <c r="BR131" s="1070"/>
      <c r="BS131" s="1071"/>
      <c r="BT131" s="1072"/>
      <c r="BU131" s="1073"/>
      <c r="BV131" s="1073"/>
      <c r="BW131" s="1073"/>
      <c r="BX131" s="1073"/>
      <c r="BY131" s="1073"/>
      <c r="BZ131" s="107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5" t="s">
        <v>479</v>
      </c>
      <c r="B132" s="1076"/>
      <c r="C132" s="1076"/>
      <c r="D132" s="1076"/>
      <c r="E132" s="1076"/>
      <c r="F132" s="1076"/>
      <c r="G132" s="1076"/>
      <c r="H132" s="1076"/>
      <c r="I132" s="1076"/>
      <c r="J132" s="1076"/>
      <c r="K132" s="1076"/>
      <c r="L132" s="1076"/>
      <c r="M132" s="1076"/>
      <c r="N132" s="1076"/>
      <c r="O132" s="1076"/>
      <c r="P132" s="1076"/>
      <c r="Q132" s="1076"/>
      <c r="R132" s="1076"/>
      <c r="S132" s="1076"/>
      <c r="T132" s="1076"/>
      <c r="U132" s="1076"/>
      <c r="V132" s="1079" t="s">
        <v>480</v>
      </c>
      <c r="W132" s="1079"/>
      <c r="X132" s="1079"/>
      <c r="Y132" s="1079"/>
      <c r="Z132" s="1080"/>
      <c r="AA132" s="1081">
        <v>7.6294918909999998</v>
      </c>
      <c r="AB132" s="1082"/>
      <c r="AC132" s="1082"/>
      <c r="AD132" s="1082"/>
      <c r="AE132" s="1083"/>
      <c r="AF132" s="1084">
        <v>8.2021201250000004</v>
      </c>
      <c r="AG132" s="1082"/>
      <c r="AH132" s="1082"/>
      <c r="AI132" s="1082"/>
      <c r="AJ132" s="1083"/>
      <c r="AK132" s="1084">
        <v>8.6164214080000008</v>
      </c>
      <c r="AL132" s="1082"/>
      <c r="AM132" s="1082"/>
      <c r="AN132" s="1082"/>
      <c r="AO132" s="1083"/>
      <c r="AP132" s="986"/>
      <c r="AQ132" s="987"/>
      <c r="AR132" s="987"/>
      <c r="AS132" s="987"/>
      <c r="AT132" s="1085"/>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7"/>
      <c r="B133" s="1078"/>
      <c r="C133" s="1078"/>
      <c r="D133" s="1078"/>
      <c r="E133" s="1078"/>
      <c r="F133" s="1078"/>
      <c r="G133" s="1078"/>
      <c r="H133" s="1078"/>
      <c r="I133" s="1078"/>
      <c r="J133" s="1078"/>
      <c r="K133" s="1078"/>
      <c r="L133" s="1078"/>
      <c r="M133" s="1078"/>
      <c r="N133" s="1078"/>
      <c r="O133" s="1078"/>
      <c r="P133" s="1078"/>
      <c r="Q133" s="1078"/>
      <c r="R133" s="1078"/>
      <c r="S133" s="1078"/>
      <c r="T133" s="1078"/>
      <c r="U133" s="1078"/>
      <c r="V133" s="1062" t="s">
        <v>481</v>
      </c>
      <c r="W133" s="1062"/>
      <c r="X133" s="1062"/>
      <c r="Y133" s="1062"/>
      <c r="Z133" s="1063"/>
      <c r="AA133" s="1064">
        <v>9.6999999999999993</v>
      </c>
      <c r="AB133" s="1065"/>
      <c r="AC133" s="1065"/>
      <c r="AD133" s="1065"/>
      <c r="AE133" s="1066"/>
      <c r="AF133" s="1064">
        <v>8.5</v>
      </c>
      <c r="AG133" s="1065"/>
      <c r="AH133" s="1065"/>
      <c r="AI133" s="1065"/>
      <c r="AJ133" s="1066"/>
      <c r="AK133" s="1064">
        <v>8.1</v>
      </c>
      <c r="AL133" s="1065"/>
      <c r="AM133" s="1065"/>
      <c r="AN133" s="1065"/>
      <c r="AO133" s="1066"/>
      <c r="AP133" s="1013"/>
      <c r="AQ133" s="1014"/>
      <c r="AR133" s="1014"/>
      <c r="AS133" s="1014"/>
      <c r="AT133" s="106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z17tnuUM4yT5TOA80bJelOy8FQEmfoOOjREh6whOh9rO6cOB5bF0588+/5dpIUiIlCXzNTjegHjGY4lJBOPdg==" saltValue="WdJuSw4zenMdBb9NqE/e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J96" sqref="CJ96"/>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vWJVqLP0X+MbLBUbBT1rrm7r2Ee/LPoN0nBNMjWqwdARViQoB0snsjoP2OAE3OMKCWgu5LA/pvz2hkNm9NWEQ==" saltValue="rC2hGr4W8momwQipGKVZ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K117" sqref="AK117:AO117"/>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c+9laAZQHD1TUWtnzIT4nmaoNyep6GGvANh5ozP6vyIvpM0mA8xKERgTPz2QnH516EThYXVbbMr4K6SHLcUoA==" saltValue="x85THXoEBmz5ClRfNXGJ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60" sqref="AM60"/>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484</v>
      </c>
      <c r="AL6" s="260"/>
      <c r="AM6" s="260"/>
      <c r="AN6" s="260"/>
    </row>
    <row r="7" spans="1:46" ht="13.5" customHeight="1" x14ac:dyDescent="0.15">
      <c r="A7" s="259"/>
      <c r="AK7" s="262"/>
      <c r="AL7" s="263"/>
      <c r="AM7" s="263"/>
      <c r="AN7" s="264"/>
      <c r="AO7" s="1099" t="s">
        <v>485</v>
      </c>
      <c r="AP7" s="265"/>
      <c r="AQ7" s="266" t="s">
        <v>486</v>
      </c>
      <c r="AR7" s="267"/>
    </row>
    <row r="8" spans="1:46" x14ac:dyDescent="0.15">
      <c r="A8" s="259"/>
      <c r="AK8" s="268"/>
      <c r="AL8" s="269"/>
      <c r="AM8" s="269"/>
      <c r="AN8" s="270"/>
      <c r="AO8" s="1100"/>
      <c r="AP8" s="271" t="s">
        <v>487</v>
      </c>
      <c r="AQ8" s="272" t="s">
        <v>488</v>
      </c>
      <c r="AR8" s="273" t="s">
        <v>489</v>
      </c>
    </row>
    <row r="9" spans="1:46" x14ac:dyDescent="0.15">
      <c r="A9" s="259"/>
      <c r="AK9" s="1101" t="s">
        <v>490</v>
      </c>
      <c r="AL9" s="1102"/>
      <c r="AM9" s="1102"/>
      <c r="AN9" s="1103"/>
      <c r="AO9" s="274">
        <v>28830698</v>
      </c>
      <c r="AP9" s="274">
        <v>62943</v>
      </c>
      <c r="AQ9" s="275">
        <v>62936</v>
      </c>
      <c r="AR9" s="276">
        <v>0</v>
      </c>
    </row>
    <row r="10" spans="1:46" ht="13.5" customHeight="1" x14ac:dyDescent="0.15">
      <c r="A10" s="259"/>
      <c r="AK10" s="1101" t="s">
        <v>491</v>
      </c>
      <c r="AL10" s="1102"/>
      <c r="AM10" s="1102"/>
      <c r="AN10" s="1103"/>
      <c r="AO10" s="277">
        <v>31321</v>
      </c>
      <c r="AP10" s="277">
        <v>68</v>
      </c>
      <c r="AQ10" s="278">
        <v>1734</v>
      </c>
      <c r="AR10" s="279">
        <v>-96.1</v>
      </c>
    </row>
    <row r="11" spans="1:46" ht="13.5" customHeight="1" x14ac:dyDescent="0.15">
      <c r="A11" s="259"/>
      <c r="AK11" s="1101" t="s">
        <v>492</v>
      </c>
      <c r="AL11" s="1102"/>
      <c r="AM11" s="1102"/>
      <c r="AN11" s="1103"/>
      <c r="AO11" s="277">
        <v>216132</v>
      </c>
      <c r="AP11" s="277">
        <v>472</v>
      </c>
      <c r="AQ11" s="278">
        <v>694</v>
      </c>
      <c r="AR11" s="279">
        <v>-32</v>
      </c>
    </row>
    <row r="12" spans="1:46" ht="13.5" customHeight="1" x14ac:dyDescent="0.15">
      <c r="A12" s="259"/>
      <c r="AK12" s="1101" t="s">
        <v>493</v>
      </c>
      <c r="AL12" s="1102"/>
      <c r="AM12" s="1102"/>
      <c r="AN12" s="1103"/>
      <c r="AO12" s="277" t="s">
        <v>494</v>
      </c>
      <c r="AP12" s="277" t="s">
        <v>494</v>
      </c>
      <c r="AQ12" s="278">
        <v>24</v>
      </c>
      <c r="AR12" s="279" t="s">
        <v>494</v>
      </c>
    </row>
    <row r="13" spans="1:46" ht="13.5" customHeight="1" x14ac:dyDescent="0.15">
      <c r="A13" s="259"/>
      <c r="AK13" s="1101" t="s">
        <v>495</v>
      </c>
      <c r="AL13" s="1102"/>
      <c r="AM13" s="1102"/>
      <c r="AN13" s="1103"/>
      <c r="AO13" s="277">
        <v>1145633</v>
      </c>
      <c r="AP13" s="277">
        <v>2501</v>
      </c>
      <c r="AQ13" s="278">
        <v>1996</v>
      </c>
      <c r="AR13" s="279">
        <v>25.3</v>
      </c>
    </row>
    <row r="14" spans="1:46" ht="13.5" customHeight="1" x14ac:dyDescent="0.15">
      <c r="A14" s="259"/>
      <c r="AK14" s="1101" t="s">
        <v>496</v>
      </c>
      <c r="AL14" s="1102"/>
      <c r="AM14" s="1102"/>
      <c r="AN14" s="1103"/>
      <c r="AO14" s="277">
        <v>298545</v>
      </c>
      <c r="AP14" s="277">
        <v>652</v>
      </c>
      <c r="AQ14" s="278">
        <v>1351</v>
      </c>
      <c r="AR14" s="279">
        <v>-51.7</v>
      </c>
    </row>
    <row r="15" spans="1:46" ht="13.5" customHeight="1" x14ac:dyDescent="0.15">
      <c r="A15" s="259"/>
      <c r="AK15" s="1104" t="s">
        <v>497</v>
      </c>
      <c r="AL15" s="1105"/>
      <c r="AM15" s="1105"/>
      <c r="AN15" s="1106"/>
      <c r="AO15" s="277">
        <v>-683340</v>
      </c>
      <c r="AP15" s="277">
        <v>-1492</v>
      </c>
      <c r="AQ15" s="278">
        <v>-1933</v>
      </c>
      <c r="AR15" s="279">
        <v>-22.8</v>
      </c>
    </row>
    <row r="16" spans="1:46" x14ac:dyDescent="0.15">
      <c r="A16" s="259"/>
      <c r="AK16" s="1104" t="s">
        <v>177</v>
      </c>
      <c r="AL16" s="1105"/>
      <c r="AM16" s="1105"/>
      <c r="AN16" s="1106"/>
      <c r="AO16" s="277">
        <v>29838989</v>
      </c>
      <c r="AP16" s="277">
        <v>65144</v>
      </c>
      <c r="AQ16" s="278">
        <v>66802</v>
      </c>
      <c r="AR16" s="279">
        <v>-2.5</v>
      </c>
    </row>
    <row r="17" spans="1:46" x14ac:dyDescent="0.15">
      <c r="A17" s="259"/>
    </row>
    <row r="18" spans="1:46" x14ac:dyDescent="0.15">
      <c r="A18" s="259"/>
      <c r="AQ18" s="280"/>
      <c r="AR18" s="280"/>
    </row>
    <row r="19" spans="1:46" x14ac:dyDescent="0.15">
      <c r="A19" s="259"/>
      <c r="AK19" s="255" t="s">
        <v>498</v>
      </c>
    </row>
    <row r="20" spans="1:46" x14ac:dyDescent="0.15">
      <c r="A20" s="259"/>
      <c r="AK20" s="281"/>
      <c r="AL20" s="282"/>
      <c r="AM20" s="282"/>
      <c r="AN20" s="283"/>
      <c r="AO20" s="284" t="s">
        <v>499</v>
      </c>
      <c r="AP20" s="285" t="s">
        <v>500</v>
      </c>
      <c r="AQ20" s="286" t="s">
        <v>501</v>
      </c>
      <c r="AR20" s="287"/>
    </row>
    <row r="21" spans="1:46" s="260" customFormat="1" x14ac:dyDescent="0.15">
      <c r="A21" s="288"/>
      <c r="AK21" s="1107" t="s">
        <v>502</v>
      </c>
      <c r="AL21" s="1108"/>
      <c r="AM21" s="1108"/>
      <c r="AN21" s="1109"/>
      <c r="AO21" s="289">
        <v>6.26</v>
      </c>
      <c r="AP21" s="290">
        <v>6.52</v>
      </c>
      <c r="AQ21" s="291">
        <v>-0.26</v>
      </c>
      <c r="AS21" s="292"/>
      <c r="AT21" s="288"/>
    </row>
    <row r="22" spans="1:46" s="260" customFormat="1" x14ac:dyDescent="0.15">
      <c r="A22" s="288"/>
      <c r="AK22" s="1107" t="s">
        <v>503</v>
      </c>
      <c r="AL22" s="1108"/>
      <c r="AM22" s="1108"/>
      <c r="AN22" s="1109"/>
      <c r="AO22" s="293">
        <v>97.8</v>
      </c>
      <c r="AP22" s="294">
        <v>99.2</v>
      </c>
      <c r="AQ22" s="295">
        <v>-1.4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098" t="s">
        <v>504</v>
      </c>
      <c r="B26" s="1098"/>
      <c r="C26" s="1098"/>
      <c r="D26" s="1098"/>
      <c r="E26" s="1098"/>
      <c r="F26" s="1098"/>
      <c r="G26" s="1098"/>
      <c r="H26" s="1098"/>
      <c r="I26" s="1098"/>
      <c r="J26" s="1098"/>
      <c r="K26" s="1098"/>
      <c r="L26" s="1098"/>
      <c r="M26" s="1098"/>
      <c r="N26" s="1098"/>
      <c r="O26" s="1098"/>
      <c r="P26" s="1098"/>
      <c r="Q26" s="1098"/>
      <c r="R26" s="1098"/>
      <c r="S26" s="1098"/>
      <c r="T26" s="1098"/>
      <c r="U26" s="1098"/>
      <c r="V26" s="1098"/>
      <c r="W26" s="1098"/>
      <c r="X26" s="1098"/>
      <c r="Y26" s="1098"/>
      <c r="Z26" s="1098"/>
      <c r="AA26" s="1098"/>
      <c r="AB26" s="1098"/>
      <c r="AC26" s="1098"/>
      <c r="AD26" s="1098"/>
      <c r="AE26" s="1098"/>
      <c r="AF26" s="1098"/>
      <c r="AG26" s="1098"/>
      <c r="AH26" s="1098"/>
      <c r="AI26" s="1098"/>
      <c r="AJ26" s="1098"/>
      <c r="AK26" s="1098"/>
      <c r="AL26" s="1098"/>
      <c r="AM26" s="1098"/>
      <c r="AN26" s="1098"/>
      <c r="AO26" s="1098"/>
      <c r="AP26" s="1098"/>
      <c r="AQ26" s="1098"/>
      <c r="AR26" s="1098"/>
      <c r="AS26" s="1098"/>
    </row>
    <row r="27" spans="1:46" x14ac:dyDescent="0.15">
      <c r="A27" s="300"/>
      <c r="AS27" s="255"/>
      <c r="AT27" s="255"/>
    </row>
    <row r="28" spans="1:46" ht="17.25" x14ac:dyDescent="0.15">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506</v>
      </c>
      <c r="AL29" s="260"/>
      <c r="AM29" s="260"/>
      <c r="AN29" s="260"/>
      <c r="AS29" s="302"/>
    </row>
    <row r="30" spans="1:46" ht="13.5" customHeight="1" x14ac:dyDescent="0.15">
      <c r="A30" s="259"/>
      <c r="AK30" s="262"/>
      <c r="AL30" s="263"/>
      <c r="AM30" s="263"/>
      <c r="AN30" s="264"/>
      <c r="AO30" s="1099" t="s">
        <v>485</v>
      </c>
      <c r="AP30" s="265"/>
      <c r="AQ30" s="266" t="s">
        <v>486</v>
      </c>
      <c r="AR30" s="267"/>
    </row>
    <row r="31" spans="1:46" x14ac:dyDescent="0.15">
      <c r="A31" s="259"/>
      <c r="AK31" s="268"/>
      <c r="AL31" s="269"/>
      <c r="AM31" s="269"/>
      <c r="AN31" s="270"/>
      <c r="AO31" s="1100"/>
      <c r="AP31" s="271" t="s">
        <v>487</v>
      </c>
      <c r="AQ31" s="272" t="s">
        <v>488</v>
      </c>
      <c r="AR31" s="273" t="s">
        <v>489</v>
      </c>
    </row>
    <row r="32" spans="1:46" ht="27" customHeight="1" x14ac:dyDescent="0.15">
      <c r="A32" s="259"/>
      <c r="AK32" s="1115" t="s">
        <v>507</v>
      </c>
      <c r="AL32" s="1116"/>
      <c r="AM32" s="1116"/>
      <c r="AN32" s="1117"/>
      <c r="AO32" s="303">
        <v>22473566</v>
      </c>
      <c r="AP32" s="303">
        <v>49064</v>
      </c>
      <c r="AQ32" s="304">
        <v>37417</v>
      </c>
      <c r="AR32" s="305">
        <v>31.1</v>
      </c>
    </row>
    <row r="33" spans="1:46" ht="13.5" customHeight="1" x14ac:dyDescent="0.15">
      <c r="A33" s="259"/>
      <c r="AK33" s="1115" t="s">
        <v>508</v>
      </c>
      <c r="AL33" s="1116"/>
      <c r="AM33" s="1116"/>
      <c r="AN33" s="1117"/>
      <c r="AO33" s="303" t="s">
        <v>494</v>
      </c>
      <c r="AP33" s="303" t="s">
        <v>494</v>
      </c>
      <c r="AQ33" s="304" t="s">
        <v>494</v>
      </c>
      <c r="AR33" s="305" t="s">
        <v>494</v>
      </c>
    </row>
    <row r="34" spans="1:46" ht="27" customHeight="1" x14ac:dyDescent="0.15">
      <c r="A34" s="259"/>
      <c r="AK34" s="1115" t="s">
        <v>509</v>
      </c>
      <c r="AL34" s="1116"/>
      <c r="AM34" s="1116"/>
      <c r="AN34" s="1117"/>
      <c r="AO34" s="303" t="s">
        <v>494</v>
      </c>
      <c r="AP34" s="303" t="s">
        <v>494</v>
      </c>
      <c r="AQ34" s="304">
        <v>46</v>
      </c>
      <c r="AR34" s="305" t="s">
        <v>494</v>
      </c>
    </row>
    <row r="35" spans="1:46" ht="27" customHeight="1" x14ac:dyDescent="0.15">
      <c r="A35" s="259"/>
      <c r="AK35" s="1115" t="s">
        <v>510</v>
      </c>
      <c r="AL35" s="1116"/>
      <c r="AM35" s="1116"/>
      <c r="AN35" s="1117"/>
      <c r="AO35" s="303">
        <v>2190570</v>
      </c>
      <c r="AP35" s="303">
        <v>4782</v>
      </c>
      <c r="AQ35" s="304">
        <v>8245</v>
      </c>
      <c r="AR35" s="305">
        <v>-42</v>
      </c>
    </row>
    <row r="36" spans="1:46" ht="27" customHeight="1" x14ac:dyDescent="0.15">
      <c r="A36" s="259"/>
      <c r="AK36" s="1115" t="s">
        <v>511</v>
      </c>
      <c r="AL36" s="1116"/>
      <c r="AM36" s="1116"/>
      <c r="AN36" s="1117"/>
      <c r="AO36" s="303">
        <v>935</v>
      </c>
      <c r="AP36" s="303">
        <v>2</v>
      </c>
      <c r="AQ36" s="304">
        <v>440</v>
      </c>
      <c r="AR36" s="305">
        <v>-99.5</v>
      </c>
    </row>
    <row r="37" spans="1:46" ht="13.5" customHeight="1" x14ac:dyDescent="0.15">
      <c r="A37" s="259"/>
      <c r="AK37" s="1115" t="s">
        <v>512</v>
      </c>
      <c r="AL37" s="1116"/>
      <c r="AM37" s="1116"/>
      <c r="AN37" s="1117"/>
      <c r="AO37" s="303">
        <v>208674</v>
      </c>
      <c r="AP37" s="303">
        <v>456</v>
      </c>
      <c r="AQ37" s="304">
        <v>558</v>
      </c>
      <c r="AR37" s="305">
        <v>-18.3</v>
      </c>
    </row>
    <row r="38" spans="1:46" ht="27" customHeight="1" x14ac:dyDescent="0.15">
      <c r="A38" s="259"/>
      <c r="AK38" s="1118" t="s">
        <v>513</v>
      </c>
      <c r="AL38" s="1119"/>
      <c r="AM38" s="1119"/>
      <c r="AN38" s="1120"/>
      <c r="AO38" s="306">
        <v>116</v>
      </c>
      <c r="AP38" s="306">
        <v>0</v>
      </c>
      <c r="AQ38" s="307">
        <v>1</v>
      </c>
      <c r="AR38" s="295">
        <v>-100</v>
      </c>
      <c r="AS38" s="302"/>
    </row>
    <row r="39" spans="1:46" x14ac:dyDescent="0.15">
      <c r="A39" s="259"/>
      <c r="AK39" s="1118" t="s">
        <v>514</v>
      </c>
      <c r="AL39" s="1119"/>
      <c r="AM39" s="1119"/>
      <c r="AN39" s="1120"/>
      <c r="AO39" s="303">
        <v>-5681828</v>
      </c>
      <c r="AP39" s="303">
        <v>-12404</v>
      </c>
      <c r="AQ39" s="304">
        <v>-7933</v>
      </c>
      <c r="AR39" s="305">
        <v>56.4</v>
      </c>
      <c r="AS39" s="302"/>
    </row>
    <row r="40" spans="1:46" ht="27" customHeight="1" x14ac:dyDescent="0.15">
      <c r="A40" s="259"/>
      <c r="AK40" s="1115" t="s">
        <v>515</v>
      </c>
      <c r="AL40" s="1116"/>
      <c r="AM40" s="1116"/>
      <c r="AN40" s="1117"/>
      <c r="AO40" s="303">
        <v>-10911220</v>
      </c>
      <c r="AP40" s="303">
        <v>-23821</v>
      </c>
      <c r="AQ40" s="304">
        <v>-28055</v>
      </c>
      <c r="AR40" s="305">
        <v>-15.1</v>
      </c>
      <c r="AS40" s="302"/>
    </row>
    <row r="41" spans="1:46" x14ac:dyDescent="0.15">
      <c r="A41" s="259"/>
      <c r="AK41" s="1121" t="s">
        <v>287</v>
      </c>
      <c r="AL41" s="1122"/>
      <c r="AM41" s="1122"/>
      <c r="AN41" s="1123"/>
      <c r="AO41" s="303">
        <v>8280813</v>
      </c>
      <c r="AP41" s="303">
        <v>18079</v>
      </c>
      <c r="AQ41" s="304">
        <v>10719</v>
      </c>
      <c r="AR41" s="305">
        <v>68.7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516</v>
      </c>
    </row>
    <row r="48" spans="1:46" x14ac:dyDescent="0.15">
      <c r="A48" s="259"/>
      <c r="AK48" s="313" t="s">
        <v>517</v>
      </c>
      <c r="AL48" s="313"/>
      <c r="AM48" s="313"/>
      <c r="AN48" s="313"/>
      <c r="AO48" s="313"/>
      <c r="AP48" s="313"/>
      <c r="AQ48" s="314"/>
      <c r="AR48" s="313"/>
    </row>
    <row r="49" spans="1:44" ht="13.5" customHeight="1" x14ac:dyDescent="0.15">
      <c r="A49" s="259"/>
      <c r="AK49" s="315"/>
      <c r="AL49" s="316"/>
      <c r="AM49" s="1110" t="s">
        <v>485</v>
      </c>
      <c r="AN49" s="1112" t="s">
        <v>518</v>
      </c>
      <c r="AO49" s="1113"/>
      <c r="AP49" s="1113"/>
      <c r="AQ49" s="1113"/>
      <c r="AR49" s="1114"/>
    </row>
    <row r="50" spans="1:44" x14ac:dyDescent="0.15">
      <c r="A50" s="259"/>
      <c r="AK50" s="317"/>
      <c r="AL50" s="318"/>
      <c r="AM50" s="1111"/>
      <c r="AN50" s="319" t="s">
        <v>519</v>
      </c>
      <c r="AO50" s="320" t="s">
        <v>520</v>
      </c>
      <c r="AP50" s="321" t="s">
        <v>521</v>
      </c>
      <c r="AQ50" s="322" t="s">
        <v>522</v>
      </c>
      <c r="AR50" s="323" t="s">
        <v>523</v>
      </c>
    </row>
    <row r="51" spans="1:44" x14ac:dyDescent="0.15">
      <c r="A51" s="259"/>
      <c r="AK51" s="315" t="s">
        <v>524</v>
      </c>
      <c r="AL51" s="316"/>
      <c r="AM51" s="324">
        <v>14238794</v>
      </c>
      <c r="AN51" s="325">
        <v>30736</v>
      </c>
      <c r="AO51" s="326">
        <v>-21.9</v>
      </c>
      <c r="AP51" s="327">
        <v>51849</v>
      </c>
      <c r="AQ51" s="328">
        <v>11.6</v>
      </c>
      <c r="AR51" s="329">
        <v>-33.5</v>
      </c>
    </row>
    <row r="52" spans="1:44" x14ac:dyDescent="0.15">
      <c r="A52" s="259"/>
      <c r="AK52" s="330"/>
      <c r="AL52" s="331" t="s">
        <v>525</v>
      </c>
      <c r="AM52" s="332">
        <v>7504167</v>
      </c>
      <c r="AN52" s="333">
        <v>16199</v>
      </c>
      <c r="AO52" s="334">
        <v>-19</v>
      </c>
      <c r="AP52" s="335">
        <v>26326</v>
      </c>
      <c r="AQ52" s="336">
        <v>9.6</v>
      </c>
      <c r="AR52" s="337">
        <v>-28.6</v>
      </c>
    </row>
    <row r="53" spans="1:44" x14ac:dyDescent="0.15">
      <c r="A53" s="259"/>
      <c r="AK53" s="315" t="s">
        <v>526</v>
      </c>
      <c r="AL53" s="316"/>
      <c r="AM53" s="324">
        <v>20079335</v>
      </c>
      <c r="AN53" s="325">
        <v>43385</v>
      </c>
      <c r="AO53" s="326">
        <v>41.2</v>
      </c>
      <c r="AP53" s="327">
        <v>52191</v>
      </c>
      <c r="AQ53" s="328">
        <v>0.7</v>
      </c>
      <c r="AR53" s="329">
        <v>40.5</v>
      </c>
    </row>
    <row r="54" spans="1:44" x14ac:dyDescent="0.15">
      <c r="A54" s="259"/>
      <c r="AK54" s="330"/>
      <c r="AL54" s="331" t="s">
        <v>525</v>
      </c>
      <c r="AM54" s="332">
        <v>10511940</v>
      </c>
      <c r="AN54" s="333">
        <v>22713</v>
      </c>
      <c r="AO54" s="334">
        <v>40.200000000000003</v>
      </c>
      <c r="AP54" s="335">
        <v>26807</v>
      </c>
      <c r="AQ54" s="336">
        <v>1.8</v>
      </c>
      <c r="AR54" s="337">
        <v>38.4</v>
      </c>
    </row>
    <row r="55" spans="1:44" x14ac:dyDescent="0.15">
      <c r="A55" s="259"/>
      <c r="AK55" s="315" t="s">
        <v>527</v>
      </c>
      <c r="AL55" s="316"/>
      <c r="AM55" s="324">
        <v>16739385</v>
      </c>
      <c r="AN55" s="325">
        <v>36378</v>
      </c>
      <c r="AO55" s="326">
        <v>-16.2</v>
      </c>
      <c r="AP55" s="327">
        <v>48105</v>
      </c>
      <c r="AQ55" s="328">
        <v>-7.8</v>
      </c>
      <c r="AR55" s="329">
        <v>-8.4</v>
      </c>
    </row>
    <row r="56" spans="1:44" x14ac:dyDescent="0.15">
      <c r="A56" s="259"/>
      <c r="AK56" s="330"/>
      <c r="AL56" s="331" t="s">
        <v>525</v>
      </c>
      <c r="AM56" s="332">
        <v>10763374</v>
      </c>
      <c r="AN56" s="333">
        <v>23391</v>
      </c>
      <c r="AO56" s="334">
        <v>3</v>
      </c>
      <c r="AP56" s="335">
        <v>24072</v>
      </c>
      <c r="AQ56" s="336">
        <v>-10.199999999999999</v>
      </c>
      <c r="AR56" s="337">
        <v>13.2</v>
      </c>
    </row>
    <row r="57" spans="1:44" x14ac:dyDescent="0.15">
      <c r="A57" s="259"/>
      <c r="AK57" s="315" t="s">
        <v>528</v>
      </c>
      <c r="AL57" s="316"/>
      <c r="AM57" s="324">
        <v>13222793</v>
      </c>
      <c r="AN57" s="325">
        <v>28814</v>
      </c>
      <c r="AO57" s="326">
        <v>-20.8</v>
      </c>
      <c r="AP57" s="327">
        <v>47446</v>
      </c>
      <c r="AQ57" s="328">
        <v>-1.4</v>
      </c>
      <c r="AR57" s="329">
        <v>-19.399999999999999</v>
      </c>
    </row>
    <row r="58" spans="1:44" x14ac:dyDescent="0.15">
      <c r="A58" s="259"/>
      <c r="AK58" s="330"/>
      <c r="AL58" s="331" t="s">
        <v>525</v>
      </c>
      <c r="AM58" s="332">
        <v>8765821</v>
      </c>
      <c r="AN58" s="333">
        <v>19102</v>
      </c>
      <c r="AO58" s="334">
        <v>-18.3</v>
      </c>
      <c r="AP58" s="335">
        <v>24371</v>
      </c>
      <c r="AQ58" s="336">
        <v>1.2</v>
      </c>
      <c r="AR58" s="337">
        <v>-19.5</v>
      </c>
    </row>
    <row r="59" spans="1:44" x14ac:dyDescent="0.15">
      <c r="A59" s="259"/>
      <c r="AK59" s="315" t="s">
        <v>529</v>
      </c>
      <c r="AL59" s="316"/>
      <c r="AM59" s="324">
        <v>12460776</v>
      </c>
      <c r="AN59" s="325">
        <v>27204</v>
      </c>
      <c r="AO59" s="326">
        <v>-5.6</v>
      </c>
      <c r="AP59" s="327">
        <v>48387</v>
      </c>
      <c r="AQ59" s="328">
        <v>2</v>
      </c>
      <c r="AR59" s="329">
        <v>-7.6</v>
      </c>
    </row>
    <row r="60" spans="1:44" x14ac:dyDescent="0.15">
      <c r="A60" s="259"/>
      <c r="AK60" s="330"/>
      <c r="AL60" s="331" t="s">
        <v>525</v>
      </c>
      <c r="AM60" s="332">
        <v>8062404</v>
      </c>
      <c r="AN60" s="333">
        <v>17602</v>
      </c>
      <c r="AO60" s="334">
        <v>-7.9</v>
      </c>
      <c r="AP60" s="335">
        <v>25592</v>
      </c>
      <c r="AQ60" s="336">
        <v>5</v>
      </c>
      <c r="AR60" s="337">
        <v>-12.9</v>
      </c>
    </row>
    <row r="61" spans="1:44" x14ac:dyDescent="0.15">
      <c r="A61" s="259"/>
      <c r="AK61" s="315" t="s">
        <v>530</v>
      </c>
      <c r="AL61" s="338"/>
      <c r="AM61" s="324">
        <v>15348217</v>
      </c>
      <c r="AN61" s="325">
        <v>33303</v>
      </c>
      <c r="AO61" s="326">
        <v>-4.7</v>
      </c>
      <c r="AP61" s="327">
        <v>49596</v>
      </c>
      <c r="AQ61" s="339">
        <v>1</v>
      </c>
      <c r="AR61" s="329">
        <v>-5.7</v>
      </c>
    </row>
    <row r="62" spans="1:44" x14ac:dyDescent="0.15">
      <c r="A62" s="259"/>
      <c r="AK62" s="330"/>
      <c r="AL62" s="331" t="s">
        <v>525</v>
      </c>
      <c r="AM62" s="332">
        <v>9121541</v>
      </c>
      <c r="AN62" s="333">
        <v>19801</v>
      </c>
      <c r="AO62" s="334">
        <v>-0.4</v>
      </c>
      <c r="AP62" s="335">
        <v>25434</v>
      </c>
      <c r="AQ62" s="336">
        <v>1.5</v>
      </c>
      <c r="AR62" s="337">
        <v>-1.9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5uiDRRbdiDShB6C2uxU3+4aLHN7uZIlssD+d+fBMslkg19/Fe/HCP6re9akxwhmpZuB0u26sXv4bIUrzJDCf6w==" saltValue="g9ECK4RkTYyTjFDbDs/F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K117" sqref="AK117:AO117"/>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482</v>
      </c>
    </row>
    <row r="121" spans="125:125" ht="13.5" hidden="1" customHeight="1" x14ac:dyDescent="0.15">
      <c r="DU121" s="253"/>
    </row>
  </sheetData>
  <sheetProtection algorithmName="SHA-512" hashValue="3YI0LfjGTlEWW+9mT+i9byE1VQ+GWWfU6Gp/EUR+hnRi9vjcm+KxNr9WWDG5qd53D1OeuIVyXJ4fLpMIOpzkuA==" saltValue="Ct4Tw1RUvi6zlOJWRqi5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K117" sqref="AK117:AO117"/>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482</v>
      </c>
    </row>
  </sheetData>
  <sheetProtection algorithmName="SHA-512" hashValue="Wg4sWbQEC5S+DwepmoNawa65Yh5n2zdHMNLgCrKakT/mliZXnZnbePTSvUZtCC0UMK8eEyZWK5PobBblxXNXeA==" saltValue="V57w3701ylKwHhYW/IGW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H44" sqref="H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4" t="s">
        <v>3</v>
      </c>
      <c r="D47" s="1124"/>
      <c r="E47" s="1125"/>
      <c r="F47" s="11">
        <v>6.92</v>
      </c>
      <c r="G47" s="12">
        <v>9.27</v>
      </c>
      <c r="H47" s="12">
        <v>10.71</v>
      </c>
      <c r="I47" s="12">
        <v>11.18</v>
      </c>
      <c r="J47" s="13">
        <v>12.28</v>
      </c>
    </row>
    <row r="48" spans="2:10" ht="57.75" customHeight="1" x14ac:dyDescent="0.15">
      <c r="B48" s="14"/>
      <c r="C48" s="1126" t="s">
        <v>4</v>
      </c>
      <c r="D48" s="1126"/>
      <c r="E48" s="1127"/>
      <c r="F48" s="15">
        <v>0.32</v>
      </c>
      <c r="G48" s="16">
        <v>0.45</v>
      </c>
      <c r="H48" s="16">
        <v>2.66</v>
      </c>
      <c r="I48" s="16">
        <v>2.2000000000000002</v>
      </c>
      <c r="J48" s="17">
        <v>2.16</v>
      </c>
    </row>
    <row r="49" spans="2:10" ht="57.75" customHeight="1" thickBot="1" x14ac:dyDescent="0.2">
      <c r="B49" s="18"/>
      <c r="C49" s="1128" t="s">
        <v>5</v>
      </c>
      <c r="D49" s="1128"/>
      <c r="E49" s="1129"/>
      <c r="F49" s="19">
        <v>4.29</v>
      </c>
      <c r="G49" s="20">
        <v>5.27</v>
      </c>
      <c r="H49" s="20">
        <v>9.65</v>
      </c>
      <c r="I49" s="20">
        <v>1.1299999999999999</v>
      </c>
      <c r="J49" s="21">
        <v>2.0499999999999998</v>
      </c>
    </row>
    <row r="50" spans="2:10" x14ac:dyDescent="0.15"/>
  </sheetData>
  <sheetProtection algorithmName="SHA-512" hashValue="tIV/cj04LY6LpPor8ovaMwQf8u1ynRLcVUtuZS/MVSnSxOOigEEMEszxYel8xBJc8v0+rLZFNFVDwgvgx3Rcsw==" saltValue="ymx0P4H7Ra2heSUJ0L/m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2025-03-14T04:16:49Z</cp:lastPrinted>
  <dcterms:created xsi:type="dcterms:W3CDTF">2025-02-19T03:34:49Z</dcterms:created>
  <dcterms:modified xsi:type="dcterms:W3CDTF">2025-03-25T07:49:37Z</dcterms:modified>
  <cp:category/>
</cp:coreProperties>
</file>