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02 姫路市○\"/>
    </mc:Choice>
  </mc:AlternateContent>
  <xr:revisionPtr revIDLastSave="0" documentId="13_ncr:1_{64ED9EA2-8EC7-44E0-8139-B3E4F24FE70A}" xr6:coauthVersionLast="47" xr6:coauthVersionMax="47" xr10:uidLastSave="{00000000-0000-0000-0000-000000000000}"/>
  <bookViews>
    <workbookView xWindow="-120" yWindow="-120" windowWidth="29040" windowHeight="15720" tabRatio="6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BE35" i="10"/>
  <c r="C34" i="10"/>
  <c r="C35" i="10" s="1"/>
  <c r="U34" i="10" l="1"/>
  <c r="U35" i="10" s="1"/>
  <c r="U36" i="10" s="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c r="CO34" i="10" l="1"/>
  <c r="CO35" i="10" s="1"/>
  <c r="CO36" i="10" s="1"/>
  <c r="CO37" i="10" s="1"/>
  <c r="CO38" i="10" s="1"/>
  <c r="CO39" i="10" s="1"/>
  <c r="CO40" i="10" s="1"/>
  <c r="CO41" i="10" s="1"/>
  <c r="BW34" i="10"/>
  <c r="BW35" i="10" s="1"/>
  <c r="BW36" i="10" s="1"/>
  <c r="BW37" i="10" s="1"/>
  <c r="BW38" i="10" s="1"/>
  <c r="BW39" i="10" s="1"/>
  <c r="BW40" i="10" s="1"/>
  <c r="BW41" i="10" s="1"/>
</calcChain>
</file>

<file path=xl/sharedStrings.xml><?xml version="1.0" encoding="utf-8"?>
<sst xmlns="http://schemas.openxmlformats.org/spreadsheetml/2006/main" count="1087" uniqueCount="572">
  <si>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</si>
  <si>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</si>
  <si>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</si>
  <si>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</si>
  <si>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</si>
  <si>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</si>
  <si>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</si>
  <si>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</si>
  <si>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</si>
  <si>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</si>
  <si>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</si>
  <si>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</si>
  <si>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</si>
  <si>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</si>
  <si>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</si>
  <si>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</si>
  <si>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</si>
  <si>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</si>
  <si>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</si>
  <si>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</si>
  <si>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</si>
  <si>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</si>
  <si>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</si>
  <si>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</si>
  <si>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</si>
  <si>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</si>
  <si>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</si>
  <si>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</si>
  <si>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</si>
  <si>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</si>
  <si>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</si>
  <si>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</si>
  <si>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</si>
  <si>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</si>
  <si>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</si>
  <si>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</si>
  <si>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</si>
  <si>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</si>
  <si>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</si>
  <si>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</si>
  <si>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</si>
  <si>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</si>
  <si>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</si>
  <si>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</si>
  <si>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</si>
  <si>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</si>
  <si>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</si>
  <si>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</si>
  <si>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</si>
  <si>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</si>
  <si>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</si>
  <si>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</si>
  <si>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</si>
  <si>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</si>
  <si>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</si>
  <si>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</si>
  <si>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</si>
  <si>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</si>
  <si>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</si>
  <si>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</si>
  <si>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</si>
  <si>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</si>
  <si>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</si>
  <si>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</si>
  <si>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</si>
  <si>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</si>
  <si>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</si>
  <si>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</si>
  <si>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</si>
  <si>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</si>
  <si>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</si>
  <si>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</si>
  <si>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</si>
  <si>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</si>
  <si>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</si>
  <si>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</si>
  <si>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</si>
  <si>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</si>
  <si>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</si>
  <si>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</si>
  <si>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</si>
  <si>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</si>
  <si>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</si>
  <si>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</si>
  <si>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</si>
  <si>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</si>
  <si>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</si>
  <si>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</si>
  <si>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</si>
  <si>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</si>
  <si>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</si>
  <si>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</si>
  <si>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</si>
  <si>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</si>
  <si>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</si>
  <si>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</si>
  <si>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</si>
  <si>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</si>
  <si>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</si>
  <si>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</si>
  <si>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</si>
  <si>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</si>
  <si>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</si>
  <si>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</si>
  <si>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</si>
  <si>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</si>
  <si>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</si>
  <si>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</si>
  <si>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</si>
  <si>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</si>
  <si>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</si>
  <si>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</si>
  <si>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</si>
  <si>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</si>
  <si>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</si>
  <si>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</si>
  <si>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</si>
  <si>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</si>
  <si>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</si>
  <si>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</si>
  <si>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</si>
  <si>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</si>
  <si>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</si>
  <si>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</si>
  <si>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</si>
  <si>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</si>
  <si>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</si>
  <si>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</si>
  <si>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</si>
  <si>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</si>
  <si>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</si>
  <si>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</si>
  <si>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</si>
  <si>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</si>
  <si>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</si>
  <si>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</si>
  <si>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</si>
  <si>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</si>
  <si>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</si>
  <si>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</si>
  <si>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</si>
  <si>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</si>
  <si>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</si>
  <si>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</si>
  <si>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</si>
  <si>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</si>
  <si>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</si>
  <si>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</si>
  <si>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</si>
  <si>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</si>
  <si>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</si>
  <si>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</si>
  <si>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</si>
  <si>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</si>
  <si>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</si>
  <si>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</si>
  <si>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</si>
  <si>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</si>
  <si>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</si>
  <si>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</si>
  <si>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</si>
  <si>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</si>
  <si>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</si>
  <si>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</si>
  <si>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</si>
  <si>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</si>
  <si>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</si>
  <si>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</si>
  <si>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</si>
  <si>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</si>
  <si>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</si>
  <si>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</si>
  <si>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</si>
  <si>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</si>
  <si>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</si>
  <si>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</si>
  <si>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</si>
  <si>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</si>
  <si>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</si>
  <si>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</si>
  <si>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</si>
  <si>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</si>
  <si>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</si>
  <si>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</si>
  <si>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</si>
  <si>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</si>
  <si>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</si>
  <si>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</si>
  <si>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</si>
  <si>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</si>
  <si>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</si>
  <si>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</si>
  <si>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</si>
  <si>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</si>
  <si>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</si>
  <si>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</si>
  <si>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</si>
  <si>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</si>
  <si>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</si>
  <si>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</si>
  <si>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</si>
  <si>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</si>
  <si>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</si>
  <si>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兵庫県姫路市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</si>
  <si>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</si>
  <si>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</si>
  <si>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</si>
  <si>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</si>
  <si>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</si>
  <si>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</si>
  <si>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</si>
  <si>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</si>
  <si>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</si>
  <si>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</si>
  <si>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</si>
  <si>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</si>
  <si>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</si>
  <si>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</si>
  <si>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</si>
  <si>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</si>
  <si>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</si>
  <si>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</si>
  <si>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</si>
  <si>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</si>
  <si>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</si>
  <si>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</si>
  <si>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</si>
  <si>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</si>
  <si>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</si>
  <si>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</si>
  <si>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</si>
  <si>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</si>
  <si>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</si>
  <si>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</si>
  <si>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</si>
  <si>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</si>
  <si>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</si>
  <si>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</si>
  <si>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</si>
  <si>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</si>
  <si>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</si>
  <si>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</si>
  <si>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</si>
  <si>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</si>
  <si>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</si>
  <si>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</si>
  <si>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</si>
  <si>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</si>
  <si>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</si>
  <si>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</si>
  <si>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</si>
  <si>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</si>
  <si>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</si>
  <si>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</si>
  <si>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</si>
  <si>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</si>
  <si>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</si>
  <si>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</si>
  <si>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</si>
  <si>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</si>
  <si>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</si>
  <si>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</si>
  <si>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</si>
  <si>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</si>
  <si>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</si>
  <si>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</si>
  <si>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</si>
  <si>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</si>
  <si>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</si>
  <si>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</si>
  <si>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</si>
  <si>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</si>
  <si>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</si>
  <si>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</si>
  <si>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</si>
  <si>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</si>
  <si>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</si>
  <si>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</si>
  <si>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</si>
  <si>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</si>
  <si>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</si>
  <si>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</si>
  <si>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</si>
  <si>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</si>
  <si>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</si>
  <si>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</si>
  <si>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</si>
  <si>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</si>
  <si>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</si>
  <si>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</si>
  <si>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</si>
  <si>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</si>
  <si>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</si>
  <si>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</si>
  <si>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</si>
  <si>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</si>
  <si>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</si>
  <si>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</si>
  <si>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</si>
  <si>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</si>
  <si>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</si>
  <si>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</si>
  <si>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</si>
  <si>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</si>
  <si>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</si>
  <si>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</si>
  <si>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</si>
  <si>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</si>
  <si>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</si>
  <si>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</si>
  <si>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</si>
  <si>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</si>
  <si>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</si>
  <si>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</si>
  <si>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</si>
  <si>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</si>
  <si>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</si>
  <si>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</si>
  <si>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</si>
  <si>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</si>
  <si>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</si>
  <si>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</si>
  <si>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</si>
  <si>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</si>
  <si>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</si>
  <si>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</si>
  <si>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</si>
  <si>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</si>
  <si>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</si>
  <si>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</si>
  <si>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</si>
  <si>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</si>
  <si>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</si>
  <si>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</si>
  <si>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</si>
  <si>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</si>
  <si>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</si>
  <si>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</si>
  <si>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</si>
  <si>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</si>
  <si>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</si>
  <si>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</si>
  <si>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</si>
  <si>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</si>
  <si>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</si>
  <si>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</si>
  <si>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</si>
  <si>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</si>
  <si>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</si>
  <si>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</si>
  <si>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</si>
  <si>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</si>
  <si>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</si>
  <si>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兵庫県姫路市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</si>
  <si>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</si>
  <si>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</si>
  <si>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</si>
  <si>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</si>
  <si>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</si>
  <si>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</si>
  <si>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</si>
  <si>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</si>
  <si>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</si>
  <si>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</si>
  <si>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</si>
  <si>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</si>
  <si>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</si>
  <si>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</si>
  <si>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</si>
  <si>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</si>
  <si>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</si>
  <si>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</si>
  <si>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</si>
  <si>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</si>
  <si>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</si>
  <si>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奨学学術振興事業特別会計</t>
    <phoneticPr fontId="5"/>
  </si>
  <si>
    <t>財政健全化調整特別会計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</si>
  <si>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</si>
  <si>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</si>
  <si>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</si>
  <si>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</si>
  <si>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</si>
  <si>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</si>
  <si>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</si>
  <si>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</si>
  <si>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</si>
  <si>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</si>
  <si>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</si>
  <si>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</si>
  <si>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</si>
  <si>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</si>
  <si>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</si>
  <si>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</si>
  <si>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</si>
  <si>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</si>
  <si>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</si>
  <si>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都市開発整備事業会計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</si>
  <si>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</si>
  <si>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</si>
  <si>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</si>
  <si>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</si>
  <si>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</si>
  <si>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</si>
  <si>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</si>
  <si>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</si>
  <si>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</si>
  <si>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</si>
  <si>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</si>
  <si>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</si>
  <si>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</si>
  <si>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</si>
  <si>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</si>
  <si>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</si>
  <si>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</si>
  <si>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</si>
  <si>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</si>
  <si>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</si>
  <si>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</si>
  <si>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</si>
  <si>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</si>
  <si>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</si>
  <si>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</si>
  <si>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</si>
  <si>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</si>
  <si>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</si>
  <si>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</si>
  <si>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</si>
  <si>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</si>
  <si>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</si>
  <si>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</si>
  <si>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</si>
  <si>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</si>
  <si>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</si>
  <si>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</si>
  <si>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</si>
  <si>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</si>
  <si>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</si>
  <si>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</si>
  <si>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</si>
  <si>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</si>
  <si>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</si>
  <si>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</si>
  <si>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</si>
  <si>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</si>
  <si>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</si>
  <si>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</si>
  <si>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</si>
  <si>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</si>
  <si>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</si>
  <si>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</si>
  <si>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</si>
  <si>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</si>
  <si>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</si>
  <si>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</si>
  <si>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</si>
  <si>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</si>
  <si>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</si>
  <si>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</si>
  <si>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</si>
  <si>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</si>
  <si>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</si>
  <si>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</si>
  <si>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</si>
  <si>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</si>
  <si>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</si>
  <si>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</si>
  <si>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</si>
  <si>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</si>
  <si>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</si>
  <si>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</si>
  <si>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</si>
  <si>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</si>
  <si>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</si>
  <si>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</si>
  <si>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</si>
  <si>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</si>
  <si>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</si>
  <si>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</si>
  <si>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</si>
  <si>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</si>
  <si>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</si>
  <si>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</si>
  <si>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</si>
  <si>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</si>
  <si>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</si>
  <si>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</si>
  <si>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</si>
  <si>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</si>
  <si>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</si>
  <si>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</si>
  <si>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</si>
  <si>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</si>
  <si>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</si>
  <si>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</si>
  <si>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</si>
  <si>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</si>
  <si>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</si>
  <si>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</si>
  <si>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</si>
  <si>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</si>
  <si>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</si>
  <si>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</si>
  <si>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</si>
  <si>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</si>
  <si>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</si>
  <si>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</si>
  <si>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</si>
  <si>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</si>
  <si>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</si>
  <si>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</si>
  <si>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</si>
  <si>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</si>
  <si>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</si>
  <si>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</si>
  <si>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</si>
  <si>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</si>
  <si>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</si>
  <si>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</si>
  <si>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</si>
  <si>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</si>
  <si>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</si>
  <si>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</si>
  <si>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</si>
  <si>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</si>
  <si>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</si>
  <si>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</si>
  <si>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</si>
  <si>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</si>
  <si>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</si>
  <si>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</si>
  <si>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</si>
  <si>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</si>
  <si>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</si>
  <si>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</si>
  <si>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1.50</t>
  </si>
  <si>
    <t>水道事業会計</t>
  </si>
  <si>
    <t>都市開発整備事業会計</t>
  </si>
  <si>
    <t>一般会計</t>
  </si>
  <si>
    <t>下水道事業会計</t>
  </si>
  <si>
    <t>国民健康保険事業特別会計</t>
  </si>
  <si>
    <t>卸売市場事業特別会計</t>
  </si>
  <si>
    <t>介護保険事業特別会計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</si>
  <si>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</si>
  <si>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</si>
  <si>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</si>
  <si>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</si>
  <si>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</si>
  <si>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</si>
  <si>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</si>
  <si>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</si>
  <si>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</si>
  <si>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加古川市外２市共有公会堂事務組合</t>
    <phoneticPr fontId="2"/>
  </si>
  <si>
    <t>市川町外三ヶ市町共有財産事務組合</t>
    <phoneticPr fontId="2"/>
  </si>
  <si>
    <t>中播衛生施設事務組合</t>
    <phoneticPr fontId="2"/>
  </si>
  <si>
    <t>兵庫県競馬組合</t>
    <phoneticPr fontId="2"/>
  </si>
  <si>
    <t>姫路福崎斎苑施設事務組合</t>
    <phoneticPr fontId="2"/>
  </si>
  <si>
    <t>くれさか環境事務組合</t>
    <phoneticPr fontId="2"/>
  </si>
  <si>
    <t>兵庫県後期高齢者医療広域連合（一般会計）</t>
    <rPh sb="15" eb="19">
      <t>イッパンカイケイ</t>
    </rPh>
    <phoneticPr fontId="2"/>
  </si>
  <si>
    <t>兵庫県後期高齢者医療広域連合（特別会計）</t>
    <rPh sb="15" eb="17">
      <t>トクベツ</t>
    </rPh>
    <rPh sb="17" eb="19">
      <t>カイケイ</t>
    </rPh>
    <phoneticPr fontId="2"/>
  </si>
  <si>
    <t>（公財）姫路市救急医療協会</t>
    <rPh sb="1" eb="3">
      <t>コウザイ</t>
    </rPh>
    <rPh sb="4" eb="7">
      <t>ヒメジシ</t>
    </rPh>
    <rPh sb="7" eb="9">
      <t>キュウキュウ</t>
    </rPh>
    <rPh sb="9" eb="11">
      <t>イリョウ</t>
    </rPh>
    <rPh sb="11" eb="13">
      <t>キョウカイ</t>
    </rPh>
    <phoneticPr fontId="6"/>
  </si>
  <si>
    <t>（公財）姫路市中小企業共済センター</t>
    <rPh sb="1" eb="3">
      <t>コウザイ</t>
    </rPh>
    <rPh sb="4" eb="7">
      <t>ヒメジシ</t>
    </rPh>
    <rPh sb="7" eb="11">
      <t>チュウショウキギョウ</t>
    </rPh>
    <rPh sb="11" eb="13">
      <t>キョウサイ</t>
    </rPh>
    <phoneticPr fontId="6"/>
  </si>
  <si>
    <t>（公財）姫路・西はりま地場産業センター</t>
    <rPh sb="1" eb="3">
      <t>コウザイ</t>
    </rPh>
    <rPh sb="4" eb="6">
      <t>ヒメジ</t>
    </rPh>
    <rPh sb="7" eb="8">
      <t>ニシ</t>
    </rPh>
    <rPh sb="11" eb="13">
      <t>ジバ</t>
    </rPh>
    <rPh sb="13" eb="15">
      <t>サンギョウ</t>
    </rPh>
    <phoneticPr fontId="6"/>
  </si>
  <si>
    <t>（一財）姫路市まちづくり振興機構</t>
    <rPh sb="1" eb="2">
      <t>イチ</t>
    </rPh>
    <rPh sb="2" eb="3">
      <t>ザイ</t>
    </rPh>
    <rPh sb="4" eb="7">
      <t>ヒメジシ</t>
    </rPh>
    <rPh sb="12" eb="14">
      <t>シンコウ</t>
    </rPh>
    <rPh sb="14" eb="16">
      <t>キコウ</t>
    </rPh>
    <phoneticPr fontId="6"/>
  </si>
  <si>
    <t>姫路ウォーターフロント㈱</t>
    <rPh sb="0" eb="2">
      <t>ヒメジ</t>
    </rPh>
    <phoneticPr fontId="6"/>
  </si>
  <si>
    <t>アイシーエス姫路市ウェルフェアー㈱</t>
    <rPh sb="6" eb="9">
      <t>ヒメジシ</t>
    </rPh>
    <phoneticPr fontId="6"/>
  </si>
  <si>
    <t>イーグレひめじ管理㈱</t>
    <rPh sb="7" eb="9">
      <t>カンリ</t>
    </rPh>
    <phoneticPr fontId="6"/>
  </si>
  <si>
    <t>㈱姫路ポートセンター</t>
    <rPh sb="1" eb="3">
      <t>ヒメジ</t>
    </rPh>
    <phoneticPr fontId="6"/>
  </si>
  <si>
    <t>公共施設整備基金</t>
    <phoneticPr fontId="2"/>
  </si>
  <si>
    <t>奨学学術振興基金</t>
    <phoneticPr fontId="2"/>
  </si>
  <si>
    <t>愛の基金</t>
    <phoneticPr fontId="2"/>
  </si>
  <si>
    <t>文化振興基金</t>
    <phoneticPr fontId="2"/>
  </si>
  <si>
    <t>森林環境整備基金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</si>
</sst>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54E5-47FF-BD69-F8B973312C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70573</c:v>
                </c:pt>
                <c:pt idx="1">
                  <c:v>97878</c:v>
                </c:pt>
                <c:pt idx="2">
                  <c:v>56940</c:v>
                </c:pt>
                <c:pt idx="3">
                  <c:v>46539</c:v>
                </c:pt>
                <c:pt idx="4">
                  <c:v>53217</c:v>
                </c:pt>
              </c:numCache>
            </c:numRef>
          </c:val>
          <c:smooth val="0"/>
          <c:extLst>
            <c:ext xmlns:c16="http://schemas.microsoft.com/office/drawing/2014/chart" uri="{C3380CC4-5D6E-409C-BE32-E72D297353CC}">
              <c16:uniqueId val="{00000001-54E5-47FF-BD69-F8B973312C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4.91</c:v>
                </c:pt>
                <c:pt idx="1">
                  <c:v>3.96</c:v>
                </c:pt>
                <c:pt idx="2">
                  <c:v>4.32</c:v>
                </c:pt>
                <c:pt idx="3">
                  <c:v>4.6500000000000004</c:v>
                </c:pt>
                <c:pt idx="4">
                  <c:v>4.26</c:v>
                </c:pt>
              </c:numCache>
            </c:numRef>
          </c:val>
          <c:extLst>
            <c:ext xmlns:c16="http://schemas.microsoft.com/office/drawing/2014/chart" uri="{C3380CC4-5D6E-409C-BE32-E72D297353CC}">
              <c16:uniqueId val="{00000000-F3A2-4B72-A79A-87DB1FA890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11.92</c:v>
                </c:pt>
                <c:pt idx="1">
                  <c:v>11.01</c:v>
                </c:pt>
                <c:pt idx="2">
                  <c:v>11.42</c:v>
                </c:pt>
                <c:pt idx="3">
                  <c:v>11.72</c:v>
                </c:pt>
                <c:pt idx="4">
                  <c:v>11.57</c:v>
                </c:pt>
              </c:numCache>
            </c:numRef>
          </c:val>
          <c:extLst>
            <c:ext xmlns:c16="http://schemas.microsoft.com/office/drawing/2014/chart" uri="{C3380CC4-5D6E-409C-BE32-E72D297353CC}">
              <c16:uniqueId val="{00000001-F3A2-4B72-A79A-87DB1FA890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-1.5</c:v>
                </c:pt>
                <c:pt idx="2">
                  <c:v>2.09</c:v>
                </c:pt>
                <c:pt idx="3">
                  <c:v>1.56</c:v>
                </c:pt>
                <c:pt idx="4">
                  <c:v>0.9</c:v>
                </c:pt>
              </c:numCache>
            </c:numRef>
          </c:val>
          <c:smooth val="0"/>
          <c:extLst>
            <c:ext xmlns:c16="http://schemas.microsoft.com/office/drawing/2014/chart" uri="{C3380CC4-5D6E-409C-BE32-E72D297353CC}">
              <c16:uniqueId val="{00000002-F3A2-4B72-A79A-87DB1FA890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F53-4F82-ACAF-C74D385132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3-4F82-ACAF-C74D38513252}"/>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0.18</c:v>
                </c:pt>
                <c:pt idx="4">
                  <c:v>#N/A</c:v>
                </c:pt>
                <c:pt idx="5">
                  <c:v>0.18</c:v>
                </c:pt>
                <c:pt idx="6">
                  <c:v>#N/A</c:v>
                </c:pt>
                <c:pt idx="7">
                  <c:v>0.2</c:v>
                </c:pt>
                <c:pt idx="8">
                  <c:v>#N/A</c:v>
                </c:pt>
                <c:pt idx="9">
                  <c:v>0.2</c:v>
                </c:pt>
              </c:numCache>
            </c:numRef>
          </c:val>
          <c:extLst>
            <c:ext xmlns:c16="http://schemas.microsoft.com/office/drawing/2014/chart" uri="{C3380CC4-5D6E-409C-BE32-E72D297353CC}">
              <c16:uniqueId val="{00000002-BF53-4F82-ACAF-C74D38513252}"/>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0.49</c:v>
                </c:pt>
                <c:pt idx="4">
                  <c:v>#N/A</c:v>
                </c:pt>
                <c:pt idx="5">
                  <c:v>0.77</c:v>
                </c:pt>
                <c:pt idx="6">
                  <c:v>#N/A</c:v>
                </c:pt>
                <c:pt idx="7">
                  <c:v>0.76</c:v>
                </c:pt>
                <c:pt idx="8">
                  <c:v>#N/A</c:v>
                </c:pt>
                <c:pt idx="9">
                  <c:v>0.57999999999999996</c:v>
                </c:pt>
              </c:numCache>
            </c:numRef>
          </c:val>
          <c:extLst>
            <c:ext xmlns:c16="http://schemas.microsoft.com/office/drawing/2014/chart" uri="{C3380CC4-5D6E-409C-BE32-E72D297353CC}">
              <c16:uniqueId val="{00000003-BF53-4F82-ACAF-C74D38513252}"/>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0.31</c:v>
                </c:pt>
                <c:pt idx="2">
                  <c:v>#N/A</c:v>
                </c:pt>
                <c:pt idx="3">
                  <c:v>0.34</c:v>
                </c:pt>
                <c:pt idx="4">
                  <c:v>#N/A</c:v>
                </c:pt>
                <c:pt idx="5">
                  <c:v>0.36</c:v>
                </c:pt>
                <c:pt idx="6">
                  <c:v>#N/A</c:v>
                </c:pt>
                <c:pt idx="7">
                  <c:v>0.37</c:v>
                </c:pt>
                <c:pt idx="8">
                  <c:v>#N/A</c:v>
                </c:pt>
                <c:pt idx="9">
                  <c:v>0.8</c:v>
                </c:pt>
              </c:numCache>
            </c:numRef>
          </c:val>
          <c:extLst>
            <c:ext xmlns:c16="http://schemas.microsoft.com/office/drawing/2014/chart" uri="{C3380CC4-5D6E-409C-BE32-E72D297353CC}">
              <c16:uniqueId val="{00000004-BF53-4F82-ACAF-C74D3851325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1.06</c:v>
                </c:pt>
                <c:pt idx="4">
                  <c:v>#N/A</c:v>
                </c:pt>
                <c:pt idx="5">
                  <c:v>1.18</c:v>
                </c:pt>
                <c:pt idx="6">
                  <c:v>#N/A</c:v>
                </c:pt>
                <c:pt idx="7">
                  <c:v>1.21</c:v>
                </c:pt>
                <c:pt idx="8">
                  <c:v>#N/A</c:v>
                </c:pt>
                <c:pt idx="9">
                  <c:v>1.02</c:v>
                </c:pt>
              </c:numCache>
            </c:numRef>
          </c:val>
          <c:extLst>
            <c:ext xmlns:c16="http://schemas.microsoft.com/office/drawing/2014/chart" uri="{C3380CC4-5D6E-409C-BE32-E72D297353CC}">
              <c16:uniqueId val="{00000005-BF53-4F82-ACAF-C74D3851325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1.53</c:v>
                </c:pt>
                <c:pt idx="2">
                  <c:v>#N/A</c:v>
                </c:pt>
                <c:pt idx="3">
                  <c:v>1.68</c:v>
                </c:pt>
                <c:pt idx="4">
                  <c:v>#N/A</c:v>
                </c:pt>
                <c:pt idx="5">
                  <c:v>1.68</c:v>
                </c:pt>
                <c:pt idx="6">
                  <c:v>#N/A</c:v>
                </c:pt>
                <c:pt idx="7">
                  <c:v>1.7</c:v>
                </c:pt>
                <c:pt idx="8">
                  <c:v>#N/A</c:v>
                </c:pt>
                <c:pt idx="9">
                  <c:v>1.65</c:v>
                </c:pt>
              </c:numCache>
            </c:numRef>
          </c:val>
          <c:extLst>
            <c:ext xmlns:c16="http://schemas.microsoft.com/office/drawing/2014/chart" uri="{C3380CC4-5D6E-409C-BE32-E72D297353CC}">
              <c16:uniqueId val="{00000006-BF53-4F82-ACAF-C74D3851325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4.91</c:v>
                </c:pt>
                <c:pt idx="2">
                  <c:v>#N/A</c:v>
                </c:pt>
                <c:pt idx="3">
                  <c:v>3.95</c:v>
                </c:pt>
                <c:pt idx="4">
                  <c:v>#N/A</c:v>
                </c:pt>
                <c:pt idx="5">
                  <c:v>4.3099999999999996</c:v>
                </c:pt>
                <c:pt idx="6">
                  <c:v>#N/A</c:v>
                </c:pt>
                <c:pt idx="7">
                  <c:v>4.6500000000000004</c:v>
                </c:pt>
                <c:pt idx="8">
                  <c:v>#N/A</c:v>
                </c:pt>
                <c:pt idx="9">
                  <c:v>4.25</c:v>
                </c:pt>
              </c:numCache>
            </c:numRef>
          </c:val>
          <c:extLst>
            <c:ext xmlns:c16="http://schemas.microsoft.com/office/drawing/2014/chart" uri="{C3380CC4-5D6E-409C-BE32-E72D297353CC}">
              <c16:uniqueId val="{00000007-BF53-4F82-ACAF-C74D38513252}"/>
            </c:ext>
          </c:extLst>
        </c:ser>
        <c:ser>
          <c:idx val="8"/>
          <c:order val="8"/>
          <c:tx>
            <c:strRef>
              <c:f>データシート!$A$35</c:f>
              <c:strCache>
                <c:ptCount val="1"/>
                <c:pt idx="0">
                  <c:v>都市開発整備事業会計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c:v>
                </c:pt>
                <c:pt idx="2">
                  <c:v>#N/A</c:v>
                </c:pt>
                <c:pt idx="3">
                  <c:v>3.91</c:v>
                </c:pt>
                <c:pt idx="4">
                  <c:v>#N/A</c:v>
                </c:pt>
                <c:pt idx="5">
                  <c:v>3.65</c:v>
                </c:pt>
                <c:pt idx="6">
                  <c:v>#N/A</c:v>
                </c:pt>
                <c:pt idx="7">
                  <c:v>3.61</c:v>
                </c:pt>
                <c:pt idx="8">
                  <c:v>#N/A</c:v>
                </c:pt>
                <c:pt idx="9">
                  <c:v>4.3099999999999996</c:v>
                </c:pt>
              </c:numCache>
            </c:numRef>
          </c:val>
          <c:extLst>
            <c:ext xmlns:c16="http://schemas.microsoft.com/office/drawing/2014/chart" uri="{C3380CC4-5D6E-409C-BE32-E72D297353CC}">
              <c16:uniqueId val="{00000008-BF53-4F82-ACAF-C74D3851325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6.28</c:v>
                </c:pt>
                <c:pt idx="2">
                  <c:v>#N/A</c:v>
                </c:pt>
                <c:pt idx="3">
                  <c:v>5.44</c:v>
                </c:pt>
                <c:pt idx="4">
                  <c:v>#N/A</c:v>
                </c:pt>
                <c:pt idx="5">
                  <c:v>6.55</c:v>
                </c:pt>
                <c:pt idx="6">
                  <c:v>#N/A</c:v>
                </c:pt>
                <c:pt idx="7">
                  <c:v>7.38</c:v>
                </c:pt>
                <c:pt idx="8">
                  <c:v>#N/A</c:v>
                </c:pt>
                <c:pt idx="9">
                  <c:v>8.32</c:v>
                </c:pt>
              </c:numCache>
            </c:numRef>
          </c:val>
          <c:extLst>
            <c:ext xmlns:c16="http://schemas.microsoft.com/office/drawing/2014/chart" uri="{C3380CC4-5D6E-409C-BE32-E72D297353CC}">
              <c16:uniqueId val="{00000009-BF53-4F82-ACAF-C74D385132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21786</c:v>
                </c:pt>
                <c:pt idx="5">
                  <c:v>21837</c:v>
                </c:pt>
                <c:pt idx="8">
                  <c:v>21596</c:v>
                </c:pt>
                <c:pt idx="11">
                  <c:v>21838</c:v>
                </c:pt>
                <c:pt idx="14">
                  <c:v>21625</c:v>
                </c:pt>
              </c:numCache>
            </c:numRef>
          </c:val>
          <c:extLst>
            <c:ext xmlns:c16="http://schemas.microsoft.com/office/drawing/2014/chart" uri="{C3380CC4-5D6E-409C-BE32-E72D297353CC}">
              <c16:uniqueId val="{00000000-6D93-4822-8552-B3FEEB9936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6D93-4822-8552-B3FEEB9936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298</c:v>
                </c:pt>
                <c:pt idx="3">
                  <c:v>247</c:v>
                </c:pt>
                <c:pt idx="6">
                  <c:v>0</c:v>
                </c:pt>
                <c:pt idx="9">
                  <c:v>0</c:v>
                </c:pt>
                <c:pt idx="12">
                  <c:v>0</c:v>
                </c:pt>
              </c:numCache>
            </c:numRef>
          </c:val>
          <c:extLst>
            <c:ext xmlns:c16="http://schemas.microsoft.com/office/drawing/2014/chart" uri="{C3380CC4-5D6E-409C-BE32-E72D297353CC}">
              <c16:uniqueId val="{00000002-6D93-4822-8552-B3FEEB9936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43</c:v>
                </c:pt>
                <c:pt idx="6">
                  <c:v>24</c:v>
                </c:pt>
                <c:pt idx="9">
                  <c:v>0</c:v>
                </c:pt>
                <c:pt idx="12">
                  <c:v>0</c:v>
                </c:pt>
              </c:numCache>
            </c:numRef>
          </c:val>
          <c:extLst>
            <c:ext xmlns:c16="http://schemas.microsoft.com/office/drawing/2014/chart" uri="{C3380CC4-5D6E-409C-BE32-E72D297353CC}">
              <c16:uniqueId val="{00000003-6D93-4822-8552-B3FEEB9936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4526</c:v>
                </c:pt>
                <c:pt idx="3">
                  <c:v>4419</c:v>
                </c:pt>
                <c:pt idx="6">
                  <c:v>4069</c:v>
                </c:pt>
                <c:pt idx="9">
                  <c:v>4236</c:v>
                </c:pt>
                <c:pt idx="12">
                  <c:v>4398</c:v>
                </c:pt>
              </c:numCache>
            </c:numRef>
          </c:val>
          <c:extLst>
            <c:ext xmlns:c16="http://schemas.microsoft.com/office/drawing/2014/chart" uri="{C3380CC4-5D6E-409C-BE32-E72D297353CC}">
              <c16:uniqueId val="{00000004-6D93-4822-8552-B3FEEB9936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168</c:v>
                </c:pt>
                <c:pt idx="3">
                  <c:v>168</c:v>
                </c:pt>
                <c:pt idx="6">
                  <c:v>168</c:v>
                </c:pt>
                <c:pt idx="9">
                  <c:v>168</c:v>
                </c:pt>
                <c:pt idx="12">
                  <c:v>168</c:v>
                </c:pt>
              </c:numCache>
            </c:numRef>
          </c:val>
          <c:extLst>
            <c:ext xmlns:c16="http://schemas.microsoft.com/office/drawing/2014/chart" uri="{C3380CC4-5D6E-409C-BE32-E72D297353CC}">
              <c16:uniqueId val="{00000005-6D93-4822-8552-B3FEEB9936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93-4822-8552-B3FEEB9936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20198</c:v>
                </c:pt>
                <c:pt idx="3">
                  <c:v>19621</c:v>
                </c:pt>
                <c:pt idx="6">
                  <c:v>20951</c:v>
                </c:pt>
                <c:pt idx="9">
                  <c:v>21597</c:v>
                </c:pt>
                <c:pt idx="12">
                  <c:v>20854</c:v>
                </c:pt>
              </c:numCache>
            </c:numRef>
          </c:val>
          <c:extLst>
            <c:ext xmlns:c16="http://schemas.microsoft.com/office/drawing/2014/chart" uri="{C3380CC4-5D6E-409C-BE32-E72D297353CC}">
              <c16:uniqueId val="{00000007-6D93-4822-8552-B3FEEB9936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3481</c:v>
                </c:pt>
                <c:pt idx="2">
                  <c:v>#N/A</c:v>
                </c:pt>
                <c:pt idx="3">
                  <c:v>#N/A</c:v>
                </c:pt>
                <c:pt idx="4">
                  <c:v>2661</c:v>
                </c:pt>
                <c:pt idx="5">
                  <c:v>#N/A</c:v>
                </c:pt>
                <c:pt idx="6">
                  <c:v>#N/A</c:v>
                </c:pt>
                <c:pt idx="7">
                  <c:v>3616</c:v>
                </c:pt>
                <c:pt idx="8">
                  <c:v>#N/A</c:v>
                </c:pt>
                <c:pt idx="9">
                  <c:v>#N/A</c:v>
                </c:pt>
                <c:pt idx="10">
                  <c:v>4163</c:v>
                </c:pt>
                <c:pt idx="11">
                  <c:v>#N/A</c:v>
                </c:pt>
                <c:pt idx="12">
                  <c:v>#N/A</c:v>
                </c:pt>
                <c:pt idx="13">
                  <c:v>3795</c:v>
                </c:pt>
                <c:pt idx="14">
                  <c:v>#N/A</c:v>
                </c:pt>
              </c:numCache>
            </c:numRef>
          </c:val>
          <c:smooth val="0"/>
          <c:extLst>
            <c:ext xmlns:c16="http://schemas.microsoft.com/office/drawing/2014/chart" uri="{C3380CC4-5D6E-409C-BE32-E72D297353CC}">
              <c16:uniqueId val="{00000008-6D93-4822-8552-B3FEEB9936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180500</c:v>
                </c:pt>
                <c:pt idx="5">
                  <c:v>184013</c:v>
                </c:pt>
                <c:pt idx="8">
                  <c:v>180346</c:v>
                </c:pt>
                <c:pt idx="11">
                  <c:v>172513</c:v>
                </c:pt>
                <c:pt idx="14">
                  <c:v>164250</c:v>
                </c:pt>
              </c:numCache>
            </c:numRef>
          </c:val>
          <c:extLst>
            <c:ext xmlns:c16="http://schemas.microsoft.com/office/drawing/2014/chart" uri="{C3380CC4-5D6E-409C-BE32-E72D297353CC}">
              <c16:uniqueId val="{00000000-A2BF-43FD-806C-591930565E2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32489</c:v>
                </c:pt>
                <c:pt idx="5">
                  <c:v>33923</c:v>
                </c:pt>
                <c:pt idx="8">
                  <c:v>33983</c:v>
                </c:pt>
                <c:pt idx="11">
                  <c:v>35404</c:v>
                </c:pt>
                <c:pt idx="14">
                  <c:v>34980</c:v>
                </c:pt>
              </c:numCache>
            </c:numRef>
          </c:val>
          <c:extLst>
            <c:ext xmlns:c16="http://schemas.microsoft.com/office/drawing/2014/chart" uri="{C3380CC4-5D6E-409C-BE32-E72D297353CC}">
              <c16:uniqueId val="{00000001-A2BF-43FD-806C-591930565E2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60479</c:v>
                </c:pt>
                <c:pt idx="5">
                  <c:v>53946</c:v>
                </c:pt>
                <c:pt idx="8">
                  <c:v>58395</c:v>
                </c:pt>
                <c:pt idx="11">
                  <c:v>62935</c:v>
                </c:pt>
                <c:pt idx="14">
                  <c:v>64875</c:v>
                </c:pt>
              </c:numCache>
            </c:numRef>
          </c:val>
          <c:extLst>
            <c:ext xmlns:c16="http://schemas.microsoft.com/office/drawing/2014/chart" uri="{C3380CC4-5D6E-409C-BE32-E72D297353CC}">
              <c16:uniqueId val="{00000002-A2BF-43FD-806C-591930565E2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BF-43FD-806C-591930565E2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BF-43FD-806C-591930565E2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12</c:v>
                </c:pt>
                <c:pt idx="6">
                  <c:v>0</c:v>
                </c:pt>
                <c:pt idx="9">
                  <c:v>0</c:v>
                </c:pt>
                <c:pt idx="12">
                  <c:v>4</c:v>
                </c:pt>
              </c:numCache>
            </c:numRef>
          </c:val>
          <c:extLst>
            <c:ext xmlns:c16="http://schemas.microsoft.com/office/drawing/2014/chart" uri="{C3380CC4-5D6E-409C-BE32-E72D297353CC}">
              <c16:uniqueId val="{00000005-A2BF-43FD-806C-591930565E2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27650</c:v>
                </c:pt>
                <c:pt idx="3">
                  <c:v>27839</c:v>
                </c:pt>
                <c:pt idx="6">
                  <c:v>27587</c:v>
                </c:pt>
                <c:pt idx="9">
                  <c:v>26913</c:v>
                </c:pt>
                <c:pt idx="12">
                  <c:v>28602</c:v>
                </c:pt>
              </c:numCache>
            </c:numRef>
          </c:val>
          <c:extLst>
            <c:ext xmlns:c16="http://schemas.microsoft.com/office/drawing/2014/chart" uri="{C3380CC4-5D6E-409C-BE32-E72D297353CC}">
              <c16:uniqueId val="{00000006-A2BF-43FD-806C-591930565E2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281</c:v>
                </c:pt>
                <c:pt idx="3">
                  <c:v>24</c:v>
                </c:pt>
                <c:pt idx="6">
                  <c:v>0</c:v>
                </c:pt>
                <c:pt idx="9">
                  <c:v>0</c:v>
                </c:pt>
                <c:pt idx="12">
                  <c:v>0</c:v>
                </c:pt>
              </c:numCache>
            </c:numRef>
          </c:val>
          <c:extLst>
            <c:ext xmlns:c16="http://schemas.microsoft.com/office/drawing/2014/chart" uri="{C3380CC4-5D6E-409C-BE32-E72D297353CC}">
              <c16:uniqueId val="{00000007-A2BF-43FD-806C-591930565E2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38981</c:v>
                </c:pt>
                <c:pt idx="3">
                  <c:v>36173</c:v>
                </c:pt>
                <c:pt idx="6">
                  <c:v>35180</c:v>
                </c:pt>
                <c:pt idx="9">
                  <c:v>37743</c:v>
                </c:pt>
                <c:pt idx="12">
                  <c:v>37993</c:v>
                </c:pt>
              </c:numCache>
            </c:numRef>
          </c:val>
          <c:extLst>
            <c:ext xmlns:c16="http://schemas.microsoft.com/office/drawing/2014/chart" uri="{C3380CC4-5D6E-409C-BE32-E72D297353CC}">
              <c16:uniqueId val="{00000008-A2BF-43FD-806C-591930565E2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610</c:v>
                </c:pt>
                <c:pt idx="3">
                  <c:v>0</c:v>
                </c:pt>
                <c:pt idx="6">
                  <c:v>25641</c:v>
                </c:pt>
                <c:pt idx="9">
                  <c:v>25074</c:v>
                </c:pt>
                <c:pt idx="12">
                  <c:v>25192</c:v>
                </c:pt>
              </c:numCache>
            </c:numRef>
          </c:val>
          <c:extLst>
            <c:ext xmlns:c16="http://schemas.microsoft.com/office/drawing/2014/chart" uri="{C3380CC4-5D6E-409C-BE32-E72D297353CC}">
              <c16:uniqueId val="{00000009-A2BF-43FD-806C-591930565E2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201105</c:v>
                </c:pt>
                <c:pt idx="3">
                  <c:v>208796</c:v>
                </c:pt>
                <c:pt idx="6">
                  <c:v>205348</c:v>
                </c:pt>
                <c:pt idx="9">
                  <c:v>193596</c:v>
                </c:pt>
                <c:pt idx="12">
                  <c:v>182808</c:v>
                </c:pt>
              </c:numCache>
            </c:numRef>
          </c:val>
          <c:extLst>
            <c:ext xmlns:c16="http://schemas.microsoft.com/office/drawing/2014/chart" uri="{C3380CC4-5D6E-409C-BE32-E72D297353CC}">
              <c16:uniqueId val="{0000000A-A2BF-43FD-806C-591930565E2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961</c:v>
                </c:pt>
                <c:pt idx="5">
                  <c:v>#N/A</c:v>
                </c:pt>
                <c:pt idx="6">
                  <c:v>#N/A</c:v>
                </c:pt>
                <c:pt idx="7">
                  <c:v>21030</c:v>
                </c:pt>
                <c:pt idx="8">
                  <c:v>#N/A</c:v>
                </c:pt>
                <c:pt idx="9">
                  <c:v>#N/A</c:v>
                </c:pt>
                <c:pt idx="10">
                  <c:v>12475</c:v>
                </c:pt>
                <c:pt idx="11">
                  <c:v>#N/A</c:v>
                </c:pt>
                <c:pt idx="12">
                  <c:v>#N/A</c:v>
                </c:pt>
                <c:pt idx="13">
                  <c:v>10495</c:v>
                </c:pt>
                <c:pt idx="14">
                  <c:v>#N/A</c:v>
                </c:pt>
              </c:numCache>
            </c:numRef>
          </c:val>
          <c:smooth val="0"/>
          <c:extLst>
            <c:ext xmlns:c16="http://schemas.microsoft.com/office/drawing/2014/chart" uri="{C3380CC4-5D6E-409C-BE32-E72D297353CC}">
              <c16:uniqueId val="{0000000B-A2BF-43FD-806C-591930565E2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14525</c:v>
                </c:pt>
                <c:pt idx="1">
                  <c:v>14533</c:v>
                </c:pt>
                <c:pt idx="2">
                  <c:v>14554</c:v>
                </c:pt>
              </c:numCache>
            </c:numRef>
          </c:val>
          <c:extLst>
            <c:ext xmlns:c16="http://schemas.microsoft.com/office/drawing/2014/chart" uri="{C3380CC4-5D6E-409C-BE32-E72D297353CC}">
              <c16:uniqueId val="{00000000-1F30-4C12-9474-6AED1CBA9B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3888</c:v>
                </c:pt>
                <c:pt idx="1">
                  <c:v>3896</c:v>
                </c:pt>
                <c:pt idx="2">
                  <c:v>4479</c:v>
                </c:pt>
              </c:numCache>
            </c:numRef>
          </c:val>
          <c:extLst>
            <c:ext xmlns:c16="http://schemas.microsoft.com/office/drawing/2014/chart" uri="{C3380CC4-5D6E-409C-BE32-E72D297353CC}">
              <c16:uniqueId val="{00000001-1F30-4C12-9474-6AED1CBA9B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31551</c:v>
                </c:pt>
                <c:pt idx="1">
                  <c:v>35260</c:v>
                </c:pt>
                <c:pt idx="2">
                  <c:v>36260</c:v>
                </c:pt>
              </c:numCache>
            </c:numRef>
          </c:val>
          <c:extLst>
            <c:ext xmlns:c16="http://schemas.microsoft.com/office/drawing/2014/chart" uri="{C3380CC4-5D6E-409C-BE32-E72D297353CC}">
              <c16:uniqueId val="{00000002-1F30-4C12-9474-6AED1CBA9B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年度に文化コンベンションセンターや学校給食センター整備等の大規模投資事業により借入した市債の元金償還が始まったことにより増加していたが、令和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年度は減少している。</a:t>
          </a:r>
        </a:p>
        <a:p>
          <a:r>
            <a:rPr kumimoji="1" lang="ja-JP" altLang="en-US" sz="1400">
              <a:latin typeface="ＭＳ ゴシック" pitchFamily="49" charset="-128"/>
              <a:ea typeface="ＭＳ ゴシック" pitchFamily="49" charset="-128"/>
            </a:rPr>
            <a:t>　今後は、スポーツ施設、新美化センターや新市立高等学校整備のほか既存施設の老朽化対策等による市債発行が予定されていることから、引き続き、市債残高や元利償還金の動向に留意しながら、交付税措置のある有利な起債を活用する等、適正な起債発行を行うことで、後年度の公債費負担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将来負担比率の分子は、公共施設整備基金への積立等により充当可能基金が増加した一方で、合併特例債の償還が進捗したことなどによる地方債残高の減少等により、将来負担比率の分子は前年度に比べて</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今後は、スポーツ施設、新美化センターや新市立高等学校整備等の大規模投資事業が予定されていることから、その財源について計画的に基金に積み立てするなど、後年度の財政負担に留意しながら、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月に公共施設整備基金を新たに設立し、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・財政調整基金については、経済事情の著しい変動等により財源が著しく不足する場合や、災害発生への対応など、財政上の備えとして一定規模の残高を確保していく。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・その他特定目的基金の公共施設整備基金については、今後予定している新美化センターや新市立高校整備の財源として計画的に積立を行う。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・公共施設整備基金：今後予定されている、大規模な公共施設の整備及び改修に備える。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・奨学学術振興基金：奨学及び学術振興を図る。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・愛の基金：障害者、高齢者等の福祉の増進を図るとともに、福祉ボランティア活動の振興など、地域福祉活動の振興を図る。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・文化振興基金：芸術及び文化の振興を図る。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・森林環境整備基金：森林の整備や人材育成、普及啓発、木材の利用促進等を図る。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・公共施設整備基金：今後予定されている、大規模な公共施設の整備及び改修に備えるため、令和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月に新たに基金を設立し、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・その他特定目的基金全体：公共施設の整備・改修や多額の負担が見込まれる特定の財政支出に備えるため、一定規模の残高を確保していく。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・これは、基金利子を積み立てたことによる。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測困難な経済事情の変動等により著しく財源が不足するときや、災害により生じた経費の財源、若しくは災害により生じた減収を埋めるための基金であることから、今後も、収支に余裕がある場合は積み立てを行い、標準財政規模の１～２割程度を目途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年度に、過去の臨時財政対策債に係る令和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年度における元利償還金の一部を償還するため、「臨時財政対策債償還基金費」として国から普通交付税の追加交付があり、相当額を減債基金へ積み立てたことによる。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・今後の金利変動等による公債費の償還リスクに備えるため、一定規模の残高を確保しておく必要があり、行財政改革を推進して収支改善の取組みを進めていく。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525,884
512,819
534.56
238,253,754
228,521,943
5,357,090
125,835,112
182,499,773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年度以降、緩やかな回復基調が続いていたが、令和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年度から減少に転じ、令和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の平均を上回る状況が続いているが、社会保障関係経費の増や物価高騰に伴う公共施設の維持管理経費の増等が今後も見込まれるため、今後も市税収入の安定確保に努めるほか、学校等公共施設の統廃合を進めることで、同指数の維持・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ポイント増加した。要因としては、公共施設の維持管理費のほか、障害者や児童福祉にかかる扶助費等の分子の増が、分母となる市税や普通交付税等の増分を上回ったためである。</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が続いているが、今後については、市税等一般財源の大幅な増加が見込み難い一方、物価高騰の影響や社会保障関係経費の伸びの継続が見込まれることから、受益者負担の適正化や自主財源の確保のほか、公共施設の統廃合や事業の見直し等により、同比率が一定水準を維持できるよう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123952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1082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109474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274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99822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274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63</xdr:row>
      <xdr:rowOff>104648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0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170451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2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人当たり人件費・物件費等の決算額は、前年度より減少している。要因としては、ワクチン接種など新型コロナウイルス対応にかかる費用の減等により、物件費が減となったことによるものである。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今後は、職員の給与改定や定年引き上げによる人件費の増、新規施設開業や物価高騰の影響による物件費等の増が見込まれる。こうした状況を踏まえて令和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年度末に策定した「姫路市定員適正化計画」や「姫路市行財政改革プラン」に基づき、組織の最適化や事務事業の見直しを進めることで、歳出額の削減に努める。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4691</xdr:rowOff>
    </xdr:from>
    <xdr:to>
      <xdr:col>23</xdr:col>
      <xdr:colOff>133350</xdr:colOff>
      <xdr:row>84</xdr:row>
      <xdr:rowOff>53313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06491"/>
          <a:ext cx="838200" cy="4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48231</xdr:rowOff>
    </xdr:from>
    <xdr:to>
      <xdr:col>19</xdr:col>
      <xdr:colOff>133350</xdr:colOff>
      <xdr:row>84</xdr:row>
      <xdr:rowOff>53313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78581"/>
          <a:ext cx="889000" cy="17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3336</xdr:rowOff>
    </xdr:from>
    <xdr:to>
      <xdr:col>15</xdr:col>
      <xdr:colOff>82550</xdr:colOff>
      <xdr:row>83</xdr:row>
      <xdr:rowOff>48231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2236"/>
          <a:ext cx="889000" cy="2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134066</xdr:rowOff>
    </xdr:from>
    <xdr:to>
      <xdr:col>11</xdr:col>
      <xdr:colOff>31750</xdr:colOff>
      <xdr:row>82</xdr:row>
      <xdr:rowOff>3336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1516"/>
          <a:ext cx="8890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125341</xdr:rowOff>
    </xdr:from>
    <xdr:to>
      <xdr:col>23</xdr:col>
      <xdr:colOff>184150</xdr:colOff>
      <xdr:row>84</xdr:row>
      <xdr:rowOff>55491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97418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2513</xdr:rowOff>
    </xdr:from>
    <xdr:to>
      <xdr:col>19</xdr:col>
      <xdr:colOff>184150</xdr:colOff>
      <xdr:row>84</xdr:row>
      <xdr:rowOff>104113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88890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0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168881</xdr:rowOff>
    </xdr:from>
    <xdr:to>
      <xdr:col>15</xdr:col>
      <xdr:colOff>133350</xdr:colOff>
      <xdr:row>83</xdr:row>
      <xdr:rowOff>99031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109208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9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123986</xdr:rowOff>
    </xdr:from>
    <xdr:to>
      <xdr:col>11</xdr:col>
      <xdr:colOff>82550</xdr:colOff>
      <xdr:row>82</xdr:row>
      <xdr:rowOff>54136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64313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83266</xdr:rowOff>
    </xdr:from>
    <xdr:to>
      <xdr:col>7</xdr:col>
      <xdr:colOff>31750</xdr:colOff>
      <xdr:row>82</xdr:row>
      <xdr:rowOff>13416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23593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より高くなっているが、その主な要因としては、国と比較して初任給の水準が高いことが挙げられる。これまでも給料表の間差が国よりも上回る部分の見直し、昇格メリットが国を上回る部分の適正化等、在職者の昇給抑制措置等に取り組んでいるものの、引き続き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今後も給料表の見直し、給与水準の上昇を抑える方向での昇格制度の見直しを検討、実施することで、給与水準の適正化に努める。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7311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999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86</xdr:row>
      <xdr:rowOff>168628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1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の平均を上回っているが、その要因は、消防業務の事務委託（周辺３町）に伴う消防職員を始め、市立の高校、幼稚園教諭の教育公務員、技能労務職員が他都市と比較して多いため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年度末に策定した「姫路市定員適正化計画」を踏まえ、デジタル活用等による事務見直し、民間委託等の取組みにより、定員の適正化に努める。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153035</xdr:rowOff>
    </xdr:from>
    <xdr:to>
      <xdr:col>81</xdr:col>
      <xdr:colOff>44450</xdr:colOff>
      <xdr:row>63</xdr:row>
      <xdr:rowOff>25823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293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153035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5478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108796</xdr:rowOff>
    </xdr:from>
    <xdr:to>
      <xdr:col>72</xdr:col>
      <xdr:colOff>203200</xdr:colOff>
      <xdr:row>62</xdr:row>
      <xdr:rowOff>124883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3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64558</xdr:rowOff>
    </xdr:from>
    <xdr:to>
      <xdr:col>68</xdr:col>
      <xdr:colOff>152400</xdr:colOff>
      <xdr:row>62</xdr:row>
      <xdr:rowOff>108796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9445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118550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102235</xdr:rowOff>
    </xdr:from>
    <xdr:to>
      <xdr:col>77</xdr:col>
      <xdr:colOff>95250</xdr:colOff>
      <xdr:row>63</xdr:row>
      <xdr:rowOff>32385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57996</xdr:rowOff>
    </xdr:from>
    <xdr:to>
      <xdr:col>68</xdr:col>
      <xdr:colOff>203200</xdr:colOff>
      <xdr:row>62</xdr:row>
      <xdr:rowOff>159596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144373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13758</xdr:rowOff>
    </xdr:from>
    <xdr:to>
      <xdr:col>64</xdr:col>
      <xdr:colOff>152400</xdr:colOff>
      <xdr:row>62</xdr:row>
      <xdr:rowOff>115358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100135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％となった。要因としては、令和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年度単年度の同比率</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が平均値を押し下げていたところ、大規模投資事業の実施により、令和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年度以降の元利償還金が増となったこと等により、同比率の平均数値を押し上げたためである。</a:t>
          </a:r>
        </a:p>
        <a:p>
          <a:r>
            <a:rPr kumimoji="1" lang="ja-JP" altLang="en-US" sz="1200">
              <a:latin typeface="ＭＳ Ｐゴシック" panose="020B0600070205080204" pitchFamily="50" charset="-128"/>
              <a:ea typeface="ＭＳ Ｐゴシック" panose="020B0600070205080204" pitchFamily="50" charset="-128"/>
            </a:rPr>
            <a:t>　類似団体の平均より低い数値が続いているが、今後は、新美化センターや新市立高等学校整備のほか既存施設の老朽化対策等による市債発行が予定されていることから、引き続き、市債残高や元利償還金の動向に留意しながら、交付税措置のある有利な起債を活用する等、適正な起債発行を行い、後年度の公債費負担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402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153670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ポイント減少した。要因としては、市債元金の償還により市債現在高が減少したほか、公共施設整備基金の積立により充当可能基金が増加したこと等によるものである。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の平均より低い数値が続いているが、今後は、新美化センターや新市立高等学校整備のほか、既存施設の老朽化対策等による市債発行が予定されていることから、引き続き、市債現在高をはじめとする将来負担額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143459</xdr:rowOff>
    </xdr:from>
    <xdr:to>
      <xdr:col>81</xdr:col>
      <xdr:colOff>44450</xdr:colOff>
      <xdr:row>14</xdr:row>
      <xdr:rowOff>162763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43759"/>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162763</xdr:rowOff>
    </xdr:from>
    <xdr:to>
      <xdr:col>77</xdr:col>
      <xdr:colOff>44450</xdr:colOff>
      <xdr:row>15</xdr:row>
      <xdr:rowOff>63703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6306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90593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662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59487</xdr:rowOff>
    </xdr:from>
    <xdr:to>
      <xdr:col>72</xdr:col>
      <xdr:colOff>203200</xdr:colOff>
      <xdr:row>15</xdr:row>
      <xdr:rowOff>63703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459787"/>
          <a:ext cx="889000" cy="1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92659</xdr:rowOff>
    </xdr:from>
    <xdr:to>
      <xdr:col>81</xdr:col>
      <xdr:colOff>95250</xdr:colOff>
      <xdr:row>15</xdr:row>
      <xdr:rowOff>22809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13936</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41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111963</xdr:rowOff>
    </xdr:from>
    <xdr:to>
      <xdr:col>77</xdr:col>
      <xdr:colOff>95250</xdr:colOff>
      <xdr:row>15</xdr:row>
      <xdr:rowOff>42113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52290</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28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12903</xdr:rowOff>
    </xdr:from>
    <xdr:to>
      <xdr:col>73</xdr:col>
      <xdr:colOff>44450</xdr:colOff>
      <xdr:row>15</xdr:row>
      <xdr:rowOff>114503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124680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35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8687</xdr:rowOff>
    </xdr:from>
    <xdr:to>
      <xdr:col>68</xdr:col>
      <xdr:colOff>203200</xdr:colOff>
      <xdr:row>14</xdr:row>
      <xdr:rowOff>110287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120464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1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525,884
512,819
534.56
238,253,754
228,521,943
5,357,090
125,835,112
182,499,773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人件費に係る経常収支比率は、定年引き上げによる退職手当の減等により、前年度から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今後は、人事院勧告に基づく給与改定や定年引き上げにより人件費の増が見込まれることから、令和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年度末に策定した「姫路市定員適正化計画」を踏まえ、デジタル活用等による事務見直し、民間委託等の取り組みにより、組織及び人員の最適化に努め、人件費の抑制を図る。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今後は、光熱水費の増や物価高騰による施設の維持管理コストの上昇のほか新たな施設の開業に伴う管理運営費の増が見込まれることから、公共施設の統廃合や事業の見直し等の行財政改革に努める。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61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62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6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8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ポイント増加している。要因としては、障害者福祉施設や私立保育所の施設型給付等の社会保障関係経費の増等によるものである。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今後も、社会保障関係経費の増が見込まれることから、十分な事業費の精査を行うなど、引き続き適正な給付に努める。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050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94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140607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ポイント増加した。要因としては、国民健康保険事業、介護保険事業及び後期高齢者医療保険事業に対する繰出金の増等によるものである。</a:t>
          </a:r>
        </a:p>
        <a:p>
          <a:r>
            <a:rPr kumimoji="1" lang="ja-JP" altLang="en-US" sz="1300">
              <a:latin typeface="ＭＳ Ｐゴシック" panose="020B0600070205080204" pitchFamily="50" charset="-128"/>
              <a:ea typeface="ＭＳ Ｐゴシック" panose="020B0600070205080204" pitchFamily="50" charset="-128"/>
            </a:rPr>
            <a:t>　これらの繰出金が増加傾向にあることから、今後の財政運営に支障が出ないよう、特別会計等においても経費節減・合理化を積極的に行い、健全な財政運営に努める。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ポイント増加した。要因としては、下水道事業会計に対する繰出金の増等によるものである。</a:t>
          </a:r>
        </a:p>
        <a:p>
          <a:r>
            <a:rPr kumimoji="1" lang="ja-JP" altLang="en-US" sz="1300">
              <a:latin typeface="ＭＳ Ｐゴシック" panose="020B0600070205080204" pitchFamily="50" charset="-128"/>
              <a:ea typeface="ＭＳ Ｐゴシック" panose="020B0600070205080204" pitchFamily="50" charset="-128"/>
            </a:rPr>
            <a:t>　今後も、行政の責任分野や経費負担のあり方、事業効果等を精査し、引き続き適正な市民サービスの実施に努める。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1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465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34</xdr:row>
      <xdr:rowOff>72136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65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90424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01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137922</xdr:rowOff>
    </xdr:from>
    <xdr:to>
      <xdr:col>74</xdr:col>
      <xdr:colOff>31750</xdr:colOff>
      <xdr:row>34</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78249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は、スポーツ施設、新美化センターや新市立高等学校整備のほか既存施設の老朽化対策等による市債残高の増や金利上昇による利子負担の増等により、公債費が増加することが見込まれるため、引き続き、交付税措置のある有利な起債を活用する等、適正な起債発行を行うことで、後年度の公債費負担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0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79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123189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86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公債費以外の経費に係る経常収支比率は、類似団体の平均より低い状況が続いているものの、前年度から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今後も、社会保障関係経費の増や物価高騰の影響等が見込まれることから、厳しい財政収支見通しのもと令和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年度末に策定した「姫路市行財政改革プラン」に基づき、行財政改革の取り組みを進める。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73</xdr:row>
      <xdr:rowOff>161290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608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50800</xdr:rowOff>
    </xdr:from>
    <xdr:to>
      <xdr:col>78</xdr:col>
      <xdr:colOff>69850</xdr:colOff>
      <xdr:row>73</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395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50800</xdr:rowOff>
    </xdr:from>
    <xdr:to>
      <xdr:col>73</xdr:col>
      <xdr:colOff>180975</xdr:colOff>
      <xdr:row>73</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395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73</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631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110490</xdr:rowOff>
    </xdr:from>
    <xdr:to>
      <xdr:col>82</xdr:col>
      <xdr:colOff>158750</xdr:colOff>
      <xdr:row>74</xdr:row>
      <xdr:rowOff>40640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127017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41910</xdr:rowOff>
    </xdr:from>
    <xdr:to>
      <xdr:col>78</xdr:col>
      <xdr:colOff>120650</xdr:colOff>
      <xdr:row>73</xdr:row>
      <xdr:rowOff>143510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153687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0</xdr:rowOff>
    </xdr:from>
    <xdr:to>
      <xdr:col>74</xdr:col>
      <xdr:colOff>31750</xdr:colOff>
      <xdr:row>72</xdr:row>
      <xdr:rowOff>101600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64770</xdr:rowOff>
    </xdr:from>
    <xdr:to>
      <xdr:col>65</xdr:col>
      <xdr:colOff>53975</xdr:colOff>
      <xdr:row>73</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93739</xdr:rowOff>
    </xdr:from>
    <xdr:to>
      <xdr:col>29</xdr:col>
      <xdr:colOff>127000</xdr:colOff>
      <xdr:row>16</xdr:row>
      <xdr:rowOff>159880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4564"/>
          <a:ext cx="647700" cy="66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78516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159880</xdr:rowOff>
    </xdr:from>
    <xdr:to>
      <xdr:col>26</xdr:col>
      <xdr:colOff>50800</xdr:colOff>
      <xdr:row>16</xdr:row>
      <xdr:rowOff>170396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0705"/>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170396</xdr:rowOff>
    </xdr:from>
    <xdr:to>
      <xdr:col>22</xdr:col>
      <xdr:colOff>114300</xdr:colOff>
      <xdr:row>17</xdr:row>
      <xdr:rowOff>26226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1221"/>
          <a:ext cx="698500" cy="27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26226</xdr:rowOff>
    </xdr:from>
    <xdr:to>
      <xdr:col>18</xdr:col>
      <xdr:colOff>177800</xdr:colOff>
      <xdr:row>17</xdr:row>
      <xdr:rowOff>30188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8501"/>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42939</xdr:rowOff>
    </xdr:from>
    <xdr:to>
      <xdr:col>29</xdr:col>
      <xdr:colOff>177800</xdr:colOff>
      <xdr:row>16</xdr:row>
      <xdr:rowOff>144539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59466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109080</xdr:rowOff>
    </xdr:from>
    <xdr:to>
      <xdr:col>26</xdr:col>
      <xdr:colOff>101600</xdr:colOff>
      <xdr:row>17</xdr:row>
      <xdr:rowOff>39230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49407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8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119596</xdr:rowOff>
    </xdr:from>
    <xdr:to>
      <xdr:col>22</xdr:col>
      <xdr:colOff>165100</xdr:colOff>
      <xdr:row>17</xdr:row>
      <xdr:rowOff>49746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59923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146876</xdr:rowOff>
    </xdr:from>
    <xdr:to>
      <xdr:col>19</xdr:col>
      <xdr:colOff>38100</xdr:colOff>
      <xdr:row>17</xdr:row>
      <xdr:rowOff>77026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87203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150838</xdr:rowOff>
    </xdr:from>
    <xdr:to>
      <xdr:col>15</xdr:col>
      <xdr:colOff>101600</xdr:colOff>
      <xdr:row>17</xdr:row>
      <xdr:rowOff>80988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1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91165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264922</xdr:rowOff>
    </xdr:from>
    <xdr:to>
      <xdr:col>29</xdr:col>
      <xdr:colOff>127000</xdr:colOff>
      <xdr:row>35</xdr:row>
      <xdr:rowOff>290220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5272"/>
          <a:ext cx="647700" cy="2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264922</xdr:rowOff>
    </xdr:from>
    <xdr:to>
      <xdr:col>26</xdr:col>
      <xdr:colOff>50800</xdr:colOff>
      <xdr:row>35</xdr:row>
      <xdr:rowOff>305574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5272"/>
          <a:ext cx="698500" cy="4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305574</xdr:rowOff>
    </xdr:from>
    <xdr:to>
      <xdr:col>22</xdr:col>
      <xdr:colOff>114300</xdr:colOff>
      <xdr:row>36</xdr:row>
      <xdr:rowOff>32321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15924"/>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317691</xdr:rowOff>
    </xdr:from>
    <xdr:to>
      <xdr:col>18</xdr:col>
      <xdr:colOff>177800</xdr:colOff>
      <xdr:row>36</xdr:row>
      <xdr:rowOff>32321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28041"/>
          <a:ext cx="698500" cy="5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239420</xdr:rowOff>
    </xdr:from>
    <xdr:to>
      <xdr:col>29</xdr:col>
      <xdr:colOff>177800</xdr:colOff>
      <xdr:row>35</xdr:row>
      <xdr:rowOff>341020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211497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214122</xdr:rowOff>
    </xdr:from>
    <xdr:to>
      <xdr:col>26</xdr:col>
      <xdr:colOff>101600</xdr:colOff>
      <xdr:row>35</xdr:row>
      <xdr:rowOff>315722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300499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1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254774</xdr:rowOff>
    </xdr:from>
    <xdr:to>
      <xdr:col>22</xdr:col>
      <xdr:colOff>165100</xdr:colOff>
      <xdr:row>36</xdr:row>
      <xdr:rowOff>13474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341151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324421</xdr:rowOff>
    </xdr:from>
    <xdr:to>
      <xdr:col>19</xdr:col>
      <xdr:colOff>38100</xdr:colOff>
      <xdr:row>36</xdr:row>
      <xdr:rowOff>83121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67898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266891</xdr:rowOff>
    </xdr:from>
    <xdr:to>
      <xdr:col>15</xdr:col>
      <xdr:colOff>101600</xdr:colOff>
      <xdr:row>36</xdr:row>
      <xdr:rowOff>25591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10368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525,884
512,819
534.56
238,253,754
228,521,943
5,357,090
125,835,112
182,499,773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75540</xdr:rowOff>
    </xdr:from>
    <xdr:to>
      <xdr:col>24</xdr:col>
      <xdr:colOff>63500</xdr:colOff>
      <xdr:row>35</xdr:row>
      <xdr:rowOff>105029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76290"/>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63043</xdr:rowOff>
    </xdr:from>
    <xdr:to>
      <xdr:col>19</xdr:col>
      <xdr:colOff>177800</xdr:colOff>
      <xdr:row>35</xdr:row>
      <xdr:rowOff>75540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63793"/>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63043</xdr:rowOff>
    </xdr:from>
    <xdr:to>
      <xdr:col>15</xdr:col>
      <xdr:colOff>50800</xdr:colOff>
      <xdr:row>35</xdr:row>
      <xdr:rowOff>129337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3793"/>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129337</xdr:rowOff>
    </xdr:from>
    <xdr:to>
      <xdr:col>10</xdr:col>
      <xdr:colOff>114300</xdr:colOff>
      <xdr:row>36</xdr:row>
      <xdr:rowOff>41745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0087"/>
          <a:ext cx="889000" cy="8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54229</xdr:rowOff>
    </xdr:from>
    <xdr:to>
      <xdr:col>24</xdr:col>
      <xdr:colOff>114300</xdr:colOff>
      <xdr:row>35</xdr:row>
      <xdr:rowOff>155829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77106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24740</xdr:rowOff>
    </xdr:from>
    <xdr:to>
      <xdr:col>20</xdr:col>
      <xdr:colOff>38100</xdr:colOff>
      <xdr:row>35</xdr:row>
      <xdr:rowOff>126340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142867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12243</xdr:rowOff>
    </xdr:from>
    <xdr:to>
      <xdr:col>15</xdr:col>
      <xdr:colOff>101600</xdr:colOff>
      <xdr:row>35</xdr:row>
      <xdr:rowOff>113843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130370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78537</xdr:rowOff>
    </xdr:from>
    <xdr:to>
      <xdr:col>10</xdr:col>
      <xdr:colOff>165100</xdr:colOff>
      <xdr:row>36</xdr:row>
      <xdr:rowOff>8687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25214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5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162395</xdr:rowOff>
    </xdr:from>
    <xdr:to>
      <xdr:col>6</xdr:col>
      <xdr:colOff>38100</xdr:colOff>
      <xdr:row>36</xdr:row>
      <xdr:rowOff>92545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118897</xdr:rowOff>
    </xdr:from>
    <xdr:to>
      <xdr:col>24</xdr:col>
      <xdr:colOff>63500</xdr:colOff>
      <xdr:row>55</xdr:row>
      <xdr:rowOff>82811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77197"/>
          <a:ext cx="838200" cy="13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118897</xdr:rowOff>
    </xdr:from>
    <xdr:to>
      <xdr:col>19</xdr:col>
      <xdr:colOff>177800</xdr:colOff>
      <xdr:row>56</xdr:row>
      <xdr:rowOff>44504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77197"/>
          <a:ext cx="889000" cy="26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44504</xdr:rowOff>
    </xdr:from>
    <xdr:to>
      <xdr:col>15</xdr:col>
      <xdr:colOff>50800</xdr:colOff>
      <xdr:row>58</xdr:row>
      <xdr:rowOff>36438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45704"/>
          <a:ext cx="889000" cy="3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169352</xdr:rowOff>
    </xdr:from>
    <xdr:to>
      <xdr:col>10</xdr:col>
      <xdr:colOff>114300</xdr:colOff>
      <xdr:row>58</xdr:row>
      <xdr:rowOff>36438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42002"/>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32011</xdr:rowOff>
    </xdr:from>
    <xdr:to>
      <xdr:col>24</xdr:col>
      <xdr:colOff>114300</xdr:colOff>
      <xdr:row>55</xdr:row>
      <xdr:rowOff>133611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54888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68097</xdr:rowOff>
    </xdr:from>
    <xdr:to>
      <xdr:col>20</xdr:col>
      <xdr:colOff>38100</xdr:colOff>
      <xdr:row>54</xdr:row>
      <xdr:rowOff>169697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160824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165154</xdr:rowOff>
    </xdr:from>
    <xdr:to>
      <xdr:col>15</xdr:col>
      <xdr:colOff>101600</xdr:colOff>
      <xdr:row>56</xdr:row>
      <xdr:rowOff>95304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86431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157088</xdr:rowOff>
    </xdr:from>
    <xdr:to>
      <xdr:col>10</xdr:col>
      <xdr:colOff>165100</xdr:colOff>
      <xdr:row>58</xdr:row>
      <xdr:rowOff>87238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78365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118552</xdr:rowOff>
    </xdr:from>
    <xdr:to>
      <xdr:col>6</xdr:col>
      <xdr:colOff>38100</xdr:colOff>
      <xdr:row>58</xdr:row>
      <xdr:rowOff>48702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39829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57679</xdr:rowOff>
    </xdr:from>
    <xdr:to>
      <xdr:col>24</xdr:col>
      <xdr:colOff>63500</xdr:colOff>
      <xdr:row>77</xdr:row>
      <xdr:rowOff>58593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5932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57679</xdr:rowOff>
    </xdr:from>
    <xdr:to>
      <xdr:col>19</xdr:col>
      <xdr:colOff>177800</xdr:colOff>
      <xdr:row>77</xdr:row>
      <xdr:rowOff>87488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59329"/>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65725</xdr:rowOff>
    </xdr:from>
    <xdr:to>
      <xdr:col>15</xdr:col>
      <xdr:colOff>50800</xdr:colOff>
      <xdr:row>77</xdr:row>
      <xdr:rowOff>87488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67375"/>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65725</xdr:rowOff>
    </xdr:from>
    <xdr:to>
      <xdr:col>10</xdr:col>
      <xdr:colOff>114300</xdr:colOff>
      <xdr:row>77</xdr:row>
      <xdr:rowOff>86024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7375"/>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7793</xdr:rowOff>
    </xdr:from>
    <xdr:to>
      <xdr:col>24</xdr:col>
      <xdr:colOff>114300</xdr:colOff>
      <xdr:row>77</xdr:row>
      <xdr:rowOff>109393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157670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6879</xdr:rowOff>
    </xdr:from>
    <xdr:to>
      <xdr:col>20</xdr:col>
      <xdr:colOff>38100</xdr:colOff>
      <xdr:row>77</xdr:row>
      <xdr:rowOff>108479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99606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36688</xdr:rowOff>
    </xdr:from>
    <xdr:to>
      <xdr:col>15</xdr:col>
      <xdr:colOff>101600</xdr:colOff>
      <xdr:row>77</xdr:row>
      <xdr:rowOff>138288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129415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14925</xdr:rowOff>
    </xdr:from>
    <xdr:to>
      <xdr:col>10</xdr:col>
      <xdr:colOff>165100</xdr:colOff>
      <xdr:row>77</xdr:row>
      <xdr:rowOff>116525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107652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35224</xdr:rowOff>
    </xdr:from>
    <xdr:to>
      <xdr:col>6</xdr:col>
      <xdr:colOff>38100</xdr:colOff>
      <xdr:row>77</xdr:row>
      <xdr:rowOff>136824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127951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10824</xdr:rowOff>
    </xdr:from>
    <xdr:to>
      <xdr:col>24</xdr:col>
      <xdr:colOff>63500</xdr:colOff>
      <xdr:row>97</xdr:row>
      <xdr:rowOff>97616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41474"/>
          <a:ext cx="8382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164280</xdr:rowOff>
    </xdr:from>
    <xdr:to>
      <xdr:col>19</xdr:col>
      <xdr:colOff>177800</xdr:colOff>
      <xdr:row>97</xdr:row>
      <xdr:rowOff>97616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23480"/>
          <a:ext cx="889000" cy="10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164280</xdr:rowOff>
    </xdr:from>
    <xdr:to>
      <xdr:col>15</xdr:col>
      <xdr:colOff>50800</xdr:colOff>
      <xdr:row>98</xdr:row>
      <xdr:rowOff>76073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23480"/>
          <a:ext cx="8890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76073</xdr:rowOff>
    </xdr:from>
    <xdr:to>
      <xdr:col>10</xdr:col>
      <xdr:colOff>114300</xdr:colOff>
      <xdr:row>98</xdr:row>
      <xdr:rowOff>163235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78173"/>
          <a:ext cx="8890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131474</xdr:rowOff>
    </xdr:from>
    <xdr:to>
      <xdr:col>24</xdr:col>
      <xdr:colOff>114300</xdr:colOff>
      <xdr:row>97</xdr:row>
      <xdr:rowOff>61624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109901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6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46816</xdr:rowOff>
    </xdr:from>
    <xdr:to>
      <xdr:col>20</xdr:col>
      <xdr:colOff>38100</xdr:colOff>
      <xdr:row>97</xdr:row>
      <xdr:rowOff>148416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139543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113480</xdr:rowOff>
    </xdr:from>
    <xdr:to>
      <xdr:col>15</xdr:col>
      <xdr:colOff>101600</xdr:colOff>
      <xdr:row>97</xdr:row>
      <xdr:rowOff>43630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34757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6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25273</xdr:rowOff>
    </xdr:from>
    <xdr:to>
      <xdr:col>10</xdr:col>
      <xdr:colOff>165100</xdr:colOff>
      <xdr:row>98</xdr:row>
      <xdr:rowOff>126873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118000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2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112435</xdr:rowOff>
    </xdr:from>
    <xdr:to>
      <xdr:col>6</xdr:col>
      <xdr:colOff>38100</xdr:colOff>
      <xdr:row>99</xdr:row>
      <xdr:rowOff>42585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33712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73439</xdr:rowOff>
    </xdr:from>
    <xdr:to>
      <xdr:col>55</xdr:col>
      <xdr:colOff>0</xdr:colOff>
      <xdr:row>37</xdr:row>
      <xdr:rowOff>139079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17089"/>
          <a:ext cx="8382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73439</xdr:rowOff>
    </xdr:from>
    <xdr:to>
      <xdr:col>50</xdr:col>
      <xdr:colOff>114300</xdr:colOff>
      <xdr:row>37</xdr:row>
      <xdr:rowOff>162299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17089"/>
          <a:ext cx="889000" cy="8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70500</xdr:rowOff>
    </xdr:from>
    <xdr:to>
      <xdr:col>45</xdr:col>
      <xdr:colOff>177800</xdr:colOff>
      <xdr:row>37</xdr:row>
      <xdr:rowOff>162299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85450"/>
          <a:ext cx="889000" cy="11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70500</xdr:rowOff>
    </xdr:from>
    <xdr:to>
      <xdr:col>41</xdr:col>
      <xdr:colOff>50800</xdr:colOff>
      <xdr:row>38</xdr:row>
      <xdr:rowOff>41391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85450"/>
          <a:ext cx="889000" cy="117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88279</xdr:rowOff>
    </xdr:from>
    <xdr:to>
      <xdr:col>55</xdr:col>
      <xdr:colOff>50800</xdr:colOff>
      <xdr:row>38</xdr:row>
      <xdr:rowOff>18430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319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3206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22639</xdr:rowOff>
    </xdr:from>
    <xdr:to>
      <xdr:col>50</xdr:col>
      <xdr:colOff>165100</xdr:colOff>
      <xdr:row>37</xdr:row>
      <xdr:rowOff>124239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115366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111499</xdr:rowOff>
    </xdr:from>
    <xdr:to>
      <xdr:col>46</xdr:col>
      <xdr:colOff>38100</xdr:colOff>
      <xdr:row>38</xdr:row>
      <xdr:rowOff>41649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32776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19700</xdr:rowOff>
    </xdr:from>
    <xdr:to>
      <xdr:col>41</xdr:col>
      <xdr:colOff>101600</xdr:colOff>
      <xdr:row>31</xdr:row>
      <xdr:rowOff>121300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112427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162041</xdr:rowOff>
    </xdr:from>
    <xdr:to>
      <xdr:col>36</xdr:col>
      <xdr:colOff>165100</xdr:colOff>
      <xdr:row>38</xdr:row>
      <xdr:rowOff>92191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83318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70842</xdr:rowOff>
    </xdr:from>
    <xdr:to>
      <xdr:col>55</xdr:col>
      <xdr:colOff>0</xdr:colOff>
      <xdr:row>57</xdr:row>
      <xdr:rowOff>8434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72042"/>
          <a:ext cx="8382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10051</xdr:rowOff>
    </xdr:from>
    <xdr:to>
      <xdr:col>50</xdr:col>
      <xdr:colOff>114300</xdr:colOff>
      <xdr:row>57</xdr:row>
      <xdr:rowOff>8434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11251"/>
          <a:ext cx="889000" cy="1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27392</xdr:rowOff>
    </xdr:from>
    <xdr:to>
      <xdr:col>45</xdr:col>
      <xdr:colOff>177800</xdr:colOff>
      <xdr:row>56</xdr:row>
      <xdr:rowOff>10051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942792"/>
          <a:ext cx="889000" cy="66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27392</xdr:rowOff>
    </xdr:from>
    <xdr:to>
      <xdr:col>41</xdr:col>
      <xdr:colOff>50800</xdr:colOff>
      <xdr:row>54</xdr:row>
      <xdr:rowOff>130344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942792"/>
          <a:ext cx="889000" cy="4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20042</xdr:rowOff>
    </xdr:from>
    <xdr:to>
      <xdr:col>55</xdr:col>
      <xdr:colOff>50800</xdr:colOff>
      <xdr:row>56</xdr:row>
      <xdr:rowOff>121642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42919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129084</xdr:rowOff>
    </xdr:from>
    <xdr:to>
      <xdr:col>50</xdr:col>
      <xdr:colOff>165100</xdr:colOff>
      <xdr:row>57</xdr:row>
      <xdr:rowOff>59234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50361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130701</xdr:rowOff>
    </xdr:from>
    <xdr:to>
      <xdr:col>46</xdr:col>
      <xdr:colOff>38100</xdr:colOff>
      <xdr:row>56</xdr:row>
      <xdr:rowOff>60851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77378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3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148042</xdr:rowOff>
    </xdr:from>
    <xdr:to>
      <xdr:col>41</xdr:col>
      <xdr:colOff>101600</xdr:colOff>
      <xdr:row>52</xdr:row>
      <xdr:rowOff>78192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8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94719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6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79544</xdr:rowOff>
    </xdr:from>
    <xdr:to>
      <xdr:col>36</xdr:col>
      <xdr:colOff>165100</xdr:colOff>
      <xdr:row>55</xdr:row>
      <xdr:rowOff>9694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26221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1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21903</xdr:rowOff>
    </xdr:from>
    <xdr:to>
      <xdr:col>55</xdr:col>
      <xdr:colOff>0</xdr:colOff>
      <xdr:row>77</xdr:row>
      <xdr:rowOff>63531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23553"/>
          <a:ext cx="838200" cy="4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65633</xdr:rowOff>
    </xdr:from>
    <xdr:to>
      <xdr:col>50</xdr:col>
      <xdr:colOff>114300</xdr:colOff>
      <xdr:row>77</xdr:row>
      <xdr:rowOff>63531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95833"/>
          <a:ext cx="889000" cy="1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74023</xdr:rowOff>
    </xdr:from>
    <xdr:to>
      <xdr:col>45</xdr:col>
      <xdr:colOff>177800</xdr:colOff>
      <xdr:row>76</xdr:row>
      <xdr:rowOff>65633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246973"/>
          <a:ext cx="889000" cy="84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74023</xdr:rowOff>
    </xdr:from>
    <xdr:to>
      <xdr:col>41</xdr:col>
      <xdr:colOff>50800</xdr:colOff>
      <xdr:row>73</xdr:row>
      <xdr:rowOff>154239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246973"/>
          <a:ext cx="889000" cy="4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142553</xdr:rowOff>
    </xdr:from>
    <xdr:to>
      <xdr:col>55</xdr:col>
      <xdr:colOff>50800</xdr:colOff>
      <xdr:row>77</xdr:row>
      <xdr:rowOff>72703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165430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2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12731</xdr:rowOff>
    </xdr:from>
    <xdr:to>
      <xdr:col>50</xdr:col>
      <xdr:colOff>165100</xdr:colOff>
      <xdr:row>77</xdr:row>
      <xdr:rowOff>114331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105458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3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14833</xdr:rowOff>
    </xdr:from>
    <xdr:to>
      <xdr:col>46</xdr:col>
      <xdr:colOff>38100</xdr:colOff>
      <xdr:row>76</xdr:row>
      <xdr:rowOff>116433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132961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23223</xdr:rowOff>
    </xdr:from>
    <xdr:to>
      <xdr:col>41</xdr:col>
      <xdr:colOff>101600</xdr:colOff>
      <xdr:row>71</xdr:row>
      <xdr:rowOff>124823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1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141350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19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103439</xdr:rowOff>
    </xdr:from>
    <xdr:to>
      <xdr:col>36</xdr:col>
      <xdr:colOff>165100</xdr:colOff>
      <xdr:row>74</xdr:row>
      <xdr:rowOff>33589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6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50116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3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144501</xdr:rowOff>
    </xdr:from>
    <xdr:to>
      <xdr:col>55</xdr:col>
      <xdr:colOff>0</xdr:colOff>
      <xdr:row>96</xdr:row>
      <xdr:rowOff>33440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32251"/>
          <a:ext cx="8382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154560</xdr:rowOff>
    </xdr:from>
    <xdr:to>
      <xdr:col>50</xdr:col>
      <xdr:colOff>114300</xdr:colOff>
      <xdr:row>96</xdr:row>
      <xdr:rowOff>33440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42310"/>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7855</xdr:rowOff>
    </xdr:from>
    <xdr:to>
      <xdr:col>45</xdr:col>
      <xdr:colOff>177800</xdr:colOff>
      <xdr:row>95</xdr:row>
      <xdr:rowOff>154560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295605"/>
          <a:ext cx="889000" cy="14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7855</xdr:rowOff>
    </xdr:from>
    <xdr:to>
      <xdr:col>41</xdr:col>
      <xdr:colOff>50800</xdr:colOff>
      <xdr:row>96</xdr:row>
      <xdr:rowOff>46603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295605"/>
          <a:ext cx="889000" cy="2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93701</xdr:rowOff>
    </xdr:from>
    <xdr:to>
      <xdr:col>55</xdr:col>
      <xdr:colOff>50800</xdr:colOff>
      <xdr:row>96</xdr:row>
      <xdr:rowOff>23851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116578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154090</xdr:rowOff>
    </xdr:from>
    <xdr:to>
      <xdr:col>50</xdr:col>
      <xdr:colOff>165100</xdr:colOff>
      <xdr:row>96</xdr:row>
      <xdr:rowOff>84240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100767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1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103760</xdr:rowOff>
    </xdr:from>
    <xdr:to>
      <xdr:col>46</xdr:col>
      <xdr:colOff>38100</xdr:colOff>
      <xdr:row>96</xdr:row>
      <xdr:rowOff>33910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50437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128505</xdr:rowOff>
    </xdr:from>
    <xdr:to>
      <xdr:col>41</xdr:col>
      <xdr:colOff>101600</xdr:colOff>
      <xdr:row>95</xdr:row>
      <xdr:rowOff>58655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75182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167253</xdr:rowOff>
    </xdr:from>
    <xdr:to>
      <xdr:col>36</xdr:col>
      <xdr:colOff>165100</xdr:colOff>
      <xdr:row>96</xdr:row>
      <xdr:rowOff>97403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88530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54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44145</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34544</xdr:rowOff>
    </xdr:from>
    <xdr:to>
      <xdr:col>71</xdr:col>
      <xdr:colOff>177800</xdr:colOff>
      <xdr:row>39</xdr:row>
      <xdr:rowOff>44145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109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164795</xdr:rowOff>
    </xdr:from>
    <xdr:to>
      <xdr:col>72</xdr:col>
      <xdr:colOff>38100</xdr:colOff>
      <xdr:row>39</xdr:row>
      <xdr:rowOff>94945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86072</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155194</xdr:rowOff>
    </xdr:from>
    <xdr:to>
      <xdr:col>67</xdr:col>
      <xdr:colOff>101600</xdr:colOff>
      <xdr:row>39</xdr:row>
      <xdr:rowOff>85344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76471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26972</xdr:rowOff>
    </xdr:from>
    <xdr:to>
      <xdr:col>85</xdr:col>
      <xdr:colOff>127000</xdr:colOff>
      <xdr:row>74</xdr:row>
      <xdr:rowOff>69748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714272"/>
          <a:ext cx="838200" cy="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26972</xdr:rowOff>
    </xdr:from>
    <xdr:to>
      <xdr:col>81</xdr:col>
      <xdr:colOff>50800</xdr:colOff>
      <xdr:row>74</xdr:row>
      <xdr:rowOff>100152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14272"/>
          <a:ext cx="889000" cy="7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100152</xdr:rowOff>
    </xdr:from>
    <xdr:to>
      <xdr:col>76</xdr:col>
      <xdr:colOff>114300</xdr:colOff>
      <xdr:row>75</xdr:row>
      <xdr:rowOff>61490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87452"/>
          <a:ext cx="889000" cy="1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13370</xdr:rowOff>
    </xdr:from>
    <xdr:to>
      <xdr:col>71</xdr:col>
      <xdr:colOff>177800</xdr:colOff>
      <xdr:row>75</xdr:row>
      <xdr:rowOff>61490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872120"/>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18948</xdr:rowOff>
    </xdr:from>
    <xdr:to>
      <xdr:col>85</xdr:col>
      <xdr:colOff>177800</xdr:colOff>
      <xdr:row>74</xdr:row>
      <xdr:rowOff>120548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41825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147622</xdr:rowOff>
    </xdr:from>
    <xdr:to>
      <xdr:col>81</xdr:col>
      <xdr:colOff>101600</xdr:colOff>
      <xdr:row>74</xdr:row>
      <xdr:rowOff>77772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94299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49352</xdr:rowOff>
    </xdr:from>
    <xdr:to>
      <xdr:col>76</xdr:col>
      <xdr:colOff>165100</xdr:colOff>
      <xdr:row>74</xdr:row>
      <xdr:rowOff>150952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167479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1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10690</xdr:rowOff>
    </xdr:from>
    <xdr:to>
      <xdr:col>72</xdr:col>
      <xdr:colOff>38100</xdr:colOff>
      <xdr:row>75</xdr:row>
      <xdr:rowOff>112290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128817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4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134020</xdr:rowOff>
    </xdr:from>
    <xdr:to>
      <xdr:col>67</xdr:col>
      <xdr:colOff>101600</xdr:colOff>
      <xdr:row>75</xdr:row>
      <xdr:rowOff>64170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80697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9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168145</xdr:rowOff>
    </xdr:from>
    <xdr:to>
      <xdr:col>85</xdr:col>
      <xdr:colOff>127000</xdr:colOff>
      <xdr:row>98</xdr:row>
      <xdr:rowOff>100349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798795"/>
          <a:ext cx="8382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116089</xdr:rowOff>
    </xdr:from>
    <xdr:to>
      <xdr:col>81</xdr:col>
      <xdr:colOff>50800</xdr:colOff>
      <xdr:row>97</xdr:row>
      <xdr:rowOff>168145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746739"/>
          <a:ext cx="8890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116089</xdr:rowOff>
    </xdr:from>
    <xdr:to>
      <xdr:col>76</xdr:col>
      <xdr:colOff>114300</xdr:colOff>
      <xdr:row>99</xdr:row>
      <xdr:rowOff>89343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746739"/>
          <a:ext cx="889000" cy="3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30494</xdr:rowOff>
    </xdr:from>
    <xdr:to>
      <xdr:col>71</xdr:col>
      <xdr:colOff>177800</xdr:colOff>
      <xdr:row>99</xdr:row>
      <xdr:rowOff>89343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7004044"/>
          <a:ext cx="889000" cy="5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49549</xdr:rowOff>
    </xdr:from>
    <xdr:to>
      <xdr:col>85</xdr:col>
      <xdr:colOff>177800</xdr:colOff>
      <xdr:row>98</xdr:row>
      <xdr:rowOff>151149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135926</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6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117345</xdr:rowOff>
    </xdr:from>
    <xdr:to>
      <xdr:col>81</xdr:col>
      <xdr:colOff>101600</xdr:colOff>
      <xdr:row>98</xdr:row>
      <xdr:rowOff>47495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38622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84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65289</xdr:rowOff>
    </xdr:from>
    <xdr:to>
      <xdr:col>76</xdr:col>
      <xdr:colOff>165100</xdr:colOff>
      <xdr:row>97</xdr:row>
      <xdr:rowOff>166889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158016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78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38543</xdr:rowOff>
    </xdr:from>
    <xdr:to>
      <xdr:col>72</xdr:col>
      <xdr:colOff>38100</xdr:colOff>
      <xdr:row>99</xdr:row>
      <xdr:rowOff>140143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70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131270</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514017" y="1710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151144</xdr:rowOff>
    </xdr:from>
    <xdr:to>
      <xdr:col>67</xdr:col>
      <xdr:colOff>101600</xdr:colOff>
      <xdr:row>99</xdr:row>
      <xdr:rowOff>81294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5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72421</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33782</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863082"/>
          <a:ext cx="1269" cy="8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151909</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6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33782</xdr:rowOff>
    </xdr:from>
    <xdr:to>
      <xdr:col>116</xdr:col>
      <xdr:colOff>152400</xdr:colOff>
      <xdr:row>34</xdr:row>
      <xdr:rowOff>33782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8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95504</xdr:rowOff>
    </xdr:from>
    <xdr:to>
      <xdr:col>116</xdr:col>
      <xdr:colOff>63500</xdr:colOff>
      <xdr:row>34</xdr:row>
      <xdr:rowOff>33782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75335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99441</xdr:rowOff>
    </xdr:from>
    <xdr:to>
      <xdr:col>116</xdr:col>
      <xdr:colOff>114300</xdr:colOff>
      <xdr:row>38</xdr:row>
      <xdr:rowOff>29590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430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94234</xdr:rowOff>
    </xdr:from>
    <xdr:to>
      <xdr:col>111</xdr:col>
      <xdr:colOff>177800</xdr:colOff>
      <xdr:row>33</xdr:row>
      <xdr:rowOff>95504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580634"/>
          <a:ext cx="889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90805</xdr:rowOff>
    </xdr:from>
    <xdr:to>
      <xdr:col>112</xdr:col>
      <xdr:colOff>38100</xdr:colOff>
      <xdr:row>38</xdr:row>
      <xdr:rowOff>20955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35306</xdr:rowOff>
    </xdr:from>
    <xdr:to>
      <xdr:col>107</xdr:col>
      <xdr:colOff>50800</xdr:colOff>
      <xdr:row>32</xdr:row>
      <xdr:rowOff>94234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521706"/>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92456</xdr:rowOff>
    </xdr:from>
    <xdr:to>
      <xdr:col>107</xdr:col>
      <xdr:colOff>101600</xdr:colOff>
      <xdr:row>38</xdr:row>
      <xdr:rowOff>22606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4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13733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5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134874</xdr:rowOff>
    </xdr:from>
    <xdr:to>
      <xdr:col>102</xdr:col>
      <xdr:colOff>114300</xdr:colOff>
      <xdr:row>32</xdr:row>
      <xdr:rowOff>35306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5449824"/>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92837</xdr:rowOff>
    </xdr:from>
    <xdr:to>
      <xdr:col>102</xdr:col>
      <xdr:colOff>165100</xdr:colOff>
      <xdr:row>38</xdr:row>
      <xdr:rowOff>22987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14114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5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76073</xdr:rowOff>
    </xdr:from>
    <xdr:to>
      <xdr:col>98</xdr:col>
      <xdr:colOff>38100</xdr:colOff>
      <xdr:row>38</xdr:row>
      <xdr:rowOff>6223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168800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154432</xdr:rowOff>
    </xdr:from>
    <xdr:to>
      <xdr:col>116</xdr:col>
      <xdr:colOff>114300</xdr:colOff>
      <xdr:row>34</xdr:row>
      <xdr:rowOff>84582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8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107459</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76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44704</xdr:rowOff>
    </xdr:from>
    <xdr:to>
      <xdr:col>112</xdr:col>
      <xdr:colOff>38100</xdr:colOff>
      <xdr:row>33</xdr:row>
      <xdr:rowOff>146304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162831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47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43434</xdr:rowOff>
    </xdr:from>
    <xdr:to>
      <xdr:col>107</xdr:col>
      <xdr:colOff>101600</xdr:colOff>
      <xdr:row>32</xdr:row>
      <xdr:rowOff>145034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5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161561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30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155956</xdr:rowOff>
    </xdr:from>
    <xdr:to>
      <xdr:col>102</xdr:col>
      <xdr:colOff>165100</xdr:colOff>
      <xdr:row>32</xdr:row>
      <xdr:rowOff>86106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4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102633</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24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84074</xdr:rowOff>
    </xdr:from>
    <xdr:to>
      <xdr:col>98</xdr:col>
      <xdr:colOff>38100</xdr:colOff>
      <xdr:row>32</xdr:row>
      <xdr:rowOff>14224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30751</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389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9017</xdr:rowOff>
    </xdr:from>
    <xdr:to>
      <xdr:col>116</xdr:col>
      <xdr:colOff>63500</xdr:colOff>
      <xdr:row>59</xdr:row>
      <xdr:rowOff>33706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2456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9017</xdr:rowOff>
    </xdr:from>
    <xdr:to>
      <xdr:col>111</xdr:col>
      <xdr:colOff>177800</xdr:colOff>
      <xdr:row>59</xdr:row>
      <xdr:rowOff>15322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24567"/>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2635</xdr:rowOff>
    </xdr:from>
    <xdr:to>
      <xdr:col>107</xdr:col>
      <xdr:colOff>50800</xdr:colOff>
      <xdr:row>59</xdr:row>
      <xdr:rowOff>15322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18185"/>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157931</xdr:rowOff>
    </xdr:from>
    <xdr:to>
      <xdr:col>102</xdr:col>
      <xdr:colOff>114300</xdr:colOff>
      <xdr:row>59</xdr:row>
      <xdr:rowOff>2635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0203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154356</xdr:rowOff>
    </xdr:from>
    <xdr:to>
      <xdr:col>116</xdr:col>
      <xdr:colOff>114300</xdr:colOff>
      <xdr:row>59</xdr:row>
      <xdr:rowOff>84506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69283</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1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129667</xdr:rowOff>
    </xdr:from>
    <xdr:to>
      <xdr:col>112</xdr:col>
      <xdr:colOff>38100</xdr:colOff>
      <xdr:row>59</xdr:row>
      <xdr:rowOff>59817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50944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6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135972</xdr:rowOff>
    </xdr:from>
    <xdr:to>
      <xdr:col>107</xdr:col>
      <xdr:colOff>101600</xdr:colOff>
      <xdr:row>59</xdr:row>
      <xdr:rowOff>66122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57249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123285</xdr:rowOff>
    </xdr:from>
    <xdr:to>
      <xdr:col>102</xdr:col>
      <xdr:colOff>165100</xdr:colOff>
      <xdr:row>59</xdr:row>
      <xdr:rowOff>53435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44562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107131</xdr:rowOff>
    </xdr:from>
    <xdr:to>
      <xdr:col>98</xdr:col>
      <xdr:colOff>38100</xdr:colOff>
      <xdr:row>59</xdr:row>
      <xdr:rowOff>37281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28408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4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36068</xdr:rowOff>
    </xdr:from>
    <xdr:to>
      <xdr:col>116</xdr:col>
      <xdr:colOff>63500</xdr:colOff>
      <xdr:row>75</xdr:row>
      <xdr:rowOff>107200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94818"/>
          <a:ext cx="838200" cy="7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107200</xdr:rowOff>
    </xdr:from>
    <xdr:to>
      <xdr:col>111</xdr:col>
      <xdr:colOff>177800</xdr:colOff>
      <xdr:row>75</xdr:row>
      <xdr:rowOff>107734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6595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107734</xdr:rowOff>
    </xdr:from>
    <xdr:to>
      <xdr:col>107</xdr:col>
      <xdr:colOff>50800</xdr:colOff>
      <xdr:row>75</xdr:row>
      <xdr:rowOff>152769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66484"/>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152769</xdr:rowOff>
    </xdr:from>
    <xdr:to>
      <xdr:col>102</xdr:col>
      <xdr:colOff>114300</xdr:colOff>
      <xdr:row>76</xdr:row>
      <xdr:rowOff>50851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11519"/>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156718</xdr:rowOff>
    </xdr:from>
    <xdr:to>
      <xdr:col>116</xdr:col>
      <xdr:colOff>114300</xdr:colOff>
      <xdr:row>75</xdr:row>
      <xdr:rowOff>86868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135145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56400</xdr:rowOff>
    </xdr:from>
    <xdr:to>
      <xdr:col>112</xdr:col>
      <xdr:colOff>38100</xdr:colOff>
      <xdr:row>75</xdr:row>
      <xdr:rowOff>158000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149128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56934</xdr:rowOff>
    </xdr:from>
    <xdr:to>
      <xdr:col>107</xdr:col>
      <xdr:colOff>101600</xdr:colOff>
      <xdr:row>75</xdr:row>
      <xdr:rowOff>158533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15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149662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101968</xdr:rowOff>
    </xdr:from>
    <xdr:to>
      <xdr:col>102</xdr:col>
      <xdr:colOff>165100</xdr:colOff>
      <xdr:row>76</xdr:row>
      <xdr:rowOff>32119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23246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xdr:rowOff>
    </xdr:from>
    <xdr:to>
      <xdr:col>98</xdr:col>
      <xdr:colOff>38100</xdr:colOff>
      <xdr:row>76</xdr:row>
      <xdr:rowOff>101651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92778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434,548</a:t>
          </a:r>
          <a:r>
            <a:rPr kumimoji="1" lang="ja-JP" altLang="en-US" sz="1300">
              <a:latin typeface="ＭＳ Ｐゴシック" panose="020B0600070205080204" pitchFamily="50" charset="-128"/>
              <a:ea typeface="ＭＳ Ｐゴシック" panose="020B0600070205080204" pitchFamily="50" charset="-128"/>
            </a:rPr>
            <a:t>円となっており、人件費、投資及び出資金などで類似団体の平均を上回る一方、扶助費、補助費等などで下回っている。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類似団体平均を上回っているもののうち、人件費については住民一人当たり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66,410</a:t>
          </a:r>
          <a:r>
            <a:rPr kumimoji="1" lang="ja-JP" altLang="en-US" sz="1300">
              <a:latin typeface="ＭＳ Ｐゴシック" panose="020B0600070205080204" pitchFamily="50" charset="-128"/>
              <a:ea typeface="ＭＳ Ｐゴシック" panose="020B0600070205080204" pitchFamily="50" charset="-128"/>
            </a:rPr>
            <a:t>円となっており、給料表や昇格制度の見直しによる給与水準の適正化に努めている。投資及び出資金については住民一人当たり</a:t>
          </a:r>
          <a:r>
            <a:rPr kumimoji="1" lang="en-US" altLang="ja-JP" sz="1300">
              <a:latin typeface="ＭＳ Ｐゴシック" panose="020B0600070205080204" pitchFamily="50" charset="-128"/>
              <a:ea typeface="ＭＳ Ｐゴシック" panose="020B0600070205080204" pitchFamily="50" charset="-128"/>
            </a:rPr>
            <a:t>6,834</a:t>
          </a:r>
          <a:r>
            <a:rPr kumimoji="1" lang="ja-JP" altLang="en-US" sz="1300">
              <a:latin typeface="ＭＳ Ｐゴシック" panose="020B0600070205080204" pitchFamily="50" charset="-128"/>
              <a:ea typeface="ＭＳ Ｐゴシック" panose="020B0600070205080204" pitchFamily="50" charset="-128"/>
            </a:rPr>
            <a:t>円となっており、水道事業、下水道事業の投資的経費に係る繰出について、一部を出資金として負担しているのが主な要因である。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129,589</a:t>
          </a:r>
          <a:r>
            <a:rPr kumimoji="1" lang="ja-JP" altLang="en-US" sz="1300">
              <a:latin typeface="ＭＳ Ｐゴシック" panose="020B0600070205080204" pitchFamily="50" charset="-128"/>
              <a:ea typeface="ＭＳ Ｐゴシック" panose="020B0600070205080204" pitchFamily="50" charset="-128"/>
            </a:rPr>
            <a:t>円、補助費等については住民一人当たり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27,807</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下回っている。扶助費については、非課税世帯への臨時特別給付金のほか、障害者福祉施設や私立保育所の施設型給付等の社会保障関係経費により増となっており、今後も増加傾向が続くと見込まれる。一方、補助費等については、国・県への還付金や物価高騰対策等の減により、前年度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525,884
512,819
534.56
238,253,754
228,521,943
5,357,090
125,835,112
182,499,773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106934</xdr:rowOff>
    </xdr:from>
    <xdr:to>
      <xdr:col>24</xdr:col>
      <xdr:colOff>63500</xdr:colOff>
      <xdr:row>35</xdr:row>
      <xdr:rowOff>112268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768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112268</xdr:rowOff>
    </xdr:from>
    <xdr:to>
      <xdr:col>19</xdr:col>
      <xdr:colOff>177800</xdr:colOff>
      <xdr:row>35</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301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100838</xdr:rowOff>
    </xdr:from>
    <xdr:to>
      <xdr:col>15</xdr:col>
      <xdr:colOff>50800</xdr:colOff>
      <xdr:row>35</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15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81788</xdr:rowOff>
    </xdr:from>
    <xdr:to>
      <xdr:col>10</xdr:col>
      <xdr:colOff>114300</xdr:colOff>
      <xdr:row>35</xdr:row>
      <xdr:rowOff>100838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253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34561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61468</xdr:rowOff>
    </xdr:from>
    <xdr:to>
      <xdr:col>20</xdr:col>
      <xdr:colOff>38100</xdr:colOff>
      <xdr:row>35</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67564</xdr:rowOff>
    </xdr:from>
    <xdr:to>
      <xdr:col>15</xdr:col>
      <xdr:colOff>101600</xdr:colOff>
      <xdr:row>35</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50038</xdr:rowOff>
    </xdr:from>
    <xdr:to>
      <xdr:col>10</xdr:col>
      <xdr:colOff>165100</xdr:colOff>
      <xdr:row>35</xdr:row>
      <xdr:rowOff>151638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168165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146736</xdr:rowOff>
    </xdr:from>
    <xdr:to>
      <xdr:col>24</xdr:col>
      <xdr:colOff>63500</xdr:colOff>
      <xdr:row>59</xdr:row>
      <xdr:rowOff>1791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90836"/>
          <a:ext cx="8382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89421</xdr:rowOff>
    </xdr:from>
    <xdr:to>
      <xdr:col>19</xdr:col>
      <xdr:colOff>177800</xdr:colOff>
      <xdr:row>58</xdr:row>
      <xdr:rowOff>146736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33521"/>
          <a:ext cx="8890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8433</xdr:rowOff>
    </xdr:from>
    <xdr:to>
      <xdr:col>15</xdr:col>
      <xdr:colOff>50800</xdr:colOff>
      <xdr:row>58</xdr:row>
      <xdr:rowOff>89421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23833"/>
          <a:ext cx="889000" cy="110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8433</xdr:rowOff>
    </xdr:from>
    <xdr:to>
      <xdr:col>10</xdr:col>
      <xdr:colOff>114300</xdr:colOff>
      <xdr:row>59</xdr:row>
      <xdr:rowOff>73051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23833"/>
          <a:ext cx="889000" cy="12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122441</xdr:rowOff>
    </xdr:from>
    <xdr:to>
      <xdr:col>24</xdr:col>
      <xdr:colOff>114300</xdr:colOff>
      <xdr:row>59</xdr:row>
      <xdr:rowOff>52591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37368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95936</xdr:rowOff>
    </xdr:from>
    <xdr:to>
      <xdr:col>20</xdr:col>
      <xdr:colOff>38100</xdr:colOff>
      <xdr:row>59</xdr:row>
      <xdr:rowOff>26086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17213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38621</xdr:rowOff>
    </xdr:from>
    <xdr:to>
      <xdr:col>15</xdr:col>
      <xdr:colOff>101600</xdr:colOff>
      <xdr:row>58</xdr:row>
      <xdr:rowOff>140221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131348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129083</xdr:rowOff>
    </xdr:from>
    <xdr:to>
      <xdr:col>10</xdr:col>
      <xdr:colOff>165100</xdr:colOff>
      <xdr:row>52</xdr:row>
      <xdr:rowOff>59233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7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50360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6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22251</xdr:rowOff>
    </xdr:from>
    <xdr:to>
      <xdr:col>6</xdr:col>
      <xdr:colOff>38100</xdr:colOff>
      <xdr:row>59</xdr:row>
      <xdr:rowOff>123851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114978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140779</xdr:rowOff>
    </xdr:from>
    <xdr:to>
      <xdr:col>24</xdr:col>
      <xdr:colOff>63500</xdr:colOff>
      <xdr:row>77</xdr:row>
      <xdr:rowOff>71366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0979"/>
          <a:ext cx="838200" cy="10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170881</xdr:rowOff>
    </xdr:from>
    <xdr:to>
      <xdr:col>19</xdr:col>
      <xdr:colOff>177800</xdr:colOff>
      <xdr:row>77</xdr:row>
      <xdr:rowOff>71366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01081"/>
          <a:ext cx="889000" cy="7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170881</xdr:rowOff>
    </xdr:from>
    <xdr:to>
      <xdr:col>15</xdr:col>
      <xdr:colOff>50800</xdr:colOff>
      <xdr:row>78</xdr:row>
      <xdr:rowOff>65359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1081"/>
          <a:ext cx="889000" cy="2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65359</xdr:rowOff>
    </xdr:from>
    <xdr:to>
      <xdr:col>10</xdr:col>
      <xdr:colOff>114300</xdr:colOff>
      <xdr:row>78</xdr:row>
      <xdr:rowOff>138675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38459"/>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89979</xdr:rowOff>
    </xdr:from>
    <xdr:to>
      <xdr:col>24</xdr:col>
      <xdr:colOff>114300</xdr:colOff>
      <xdr:row>77</xdr:row>
      <xdr:rowOff>20129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68406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9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20566</xdr:rowOff>
    </xdr:from>
    <xdr:to>
      <xdr:col>20</xdr:col>
      <xdr:colOff>38100</xdr:colOff>
      <xdr:row>77</xdr:row>
      <xdr:rowOff>122166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113293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120081</xdr:rowOff>
    </xdr:from>
    <xdr:to>
      <xdr:col>15</xdr:col>
      <xdr:colOff>101600</xdr:colOff>
      <xdr:row>77</xdr:row>
      <xdr:rowOff>50231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41358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14559</xdr:rowOff>
    </xdr:from>
    <xdr:to>
      <xdr:col>10</xdr:col>
      <xdr:colOff>165100</xdr:colOff>
      <xdr:row>78</xdr:row>
      <xdr:rowOff>116159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107286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8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87875</xdr:rowOff>
    </xdr:from>
    <xdr:to>
      <xdr:col>6</xdr:col>
      <xdr:colOff>38100</xdr:colOff>
      <xdr:row>79</xdr:row>
      <xdr:rowOff>18025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9152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120498</xdr:rowOff>
    </xdr:from>
    <xdr:to>
      <xdr:col>24</xdr:col>
      <xdr:colOff>63500</xdr:colOff>
      <xdr:row>97</xdr:row>
      <xdr:rowOff>113716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9698"/>
          <a:ext cx="838200" cy="1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120498</xdr:rowOff>
    </xdr:from>
    <xdr:to>
      <xdr:col>19</xdr:col>
      <xdr:colOff>177800</xdr:colOff>
      <xdr:row>97</xdr:row>
      <xdr:rowOff>17723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79698"/>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17723</xdr:rowOff>
    </xdr:from>
    <xdr:to>
      <xdr:col>15</xdr:col>
      <xdr:colOff>50800</xdr:colOff>
      <xdr:row>97</xdr:row>
      <xdr:rowOff>37706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48373"/>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37706</xdr:rowOff>
    </xdr:from>
    <xdr:to>
      <xdr:col>10</xdr:col>
      <xdr:colOff>114300</xdr:colOff>
      <xdr:row>97</xdr:row>
      <xdr:rowOff>168618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68356"/>
          <a:ext cx="889000" cy="1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62916</xdr:rowOff>
    </xdr:from>
    <xdr:to>
      <xdr:col>24</xdr:col>
      <xdr:colOff>114300</xdr:colOff>
      <xdr:row>97</xdr:row>
      <xdr:rowOff>164516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0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69698</xdr:rowOff>
    </xdr:from>
    <xdr:to>
      <xdr:col>20</xdr:col>
      <xdr:colOff>38100</xdr:colOff>
      <xdr:row>96</xdr:row>
      <xdr:rowOff>171298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162425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138373</xdr:rowOff>
    </xdr:from>
    <xdr:to>
      <xdr:col>15</xdr:col>
      <xdr:colOff>101600</xdr:colOff>
      <xdr:row>97</xdr:row>
      <xdr:rowOff>68523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9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59650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9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158356</xdr:rowOff>
    </xdr:from>
    <xdr:to>
      <xdr:col>10</xdr:col>
      <xdr:colOff>165100</xdr:colOff>
      <xdr:row>97</xdr:row>
      <xdr:rowOff>88506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105033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9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117818</xdr:rowOff>
    </xdr:from>
    <xdr:to>
      <xdr:col>6</xdr:col>
      <xdr:colOff>38100</xdr:colOff>
      <xdr:row>98</xdr:row>
      <xdr:rowOff>47968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39095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635</xdr:rowOff>
    </xdr:from>
    <xdr:to>
      <xdr:col>55</xdr:col>
      <xdr:colOff>0</xdr:colOff>
      <xdr:row>38</xdr:row>
      <xdr:rowOff>81407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15735"/>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xdr:rowOff>
    </xdr:from>
    <xdr:to>
      <xdr:col>50</xdr:col>
      <xdr:colOff>114300</xdr:colOff>
      <xdr:row>38</xdr:row>
      <xdr:rowOff>83693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15735"/>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83693</xdr:rowOff>
    </xdr:from>
    <xdr:to>
      <xdr:col>45</xdr:col>
      <xdr:colOff>177800</xdr:colOff>
      <xdr:row>38</xdr:row>
      <xdr:rowOff>93980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9879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69596</xdr:rowOff>
    </xdr:from>
    <xdr:to>
      <xdr:col>41</xdr:col>
      <xdr:colOff>50800</xdr:colOff>
      <xdr:row>38</xdr:row>
      <xdr:rowOff>93980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8469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30607</xdr:rowOff>
    </xdr:from>
    <xdr:to>
      <xdr:col>55</xdr:col>
      <xdr:colOff>50800</xdr:colOff>
      <xdr:row>38</xdr:row>
      <xdr:rowOff>132207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9034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2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121285</xdr:rowOff>
    </xdr:from>
    <xdr:to>
      <xdr:col>50</xdr:col>
      <xdr:colOff>165100</xdr:colOff>
      <xdr:row>38</xdr:row>
      <xdr:rowOff>51435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42562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5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32893</xdr:rowOff>
    </xdr:from>
    <xdr:to>
      <xdr:col>46</xdr:col>
      <xdr:colOff>38100</xdr:colOff>
      <xdr:row>38</xdr:row>
      <xdr:rowOff>134493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125620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43180</xdr:rowOff>
    </xdr:from>
    <xdr:to>
      <xdr:col>41</xdr:col>
      <xdr:colOff>101600</xdr:colOff>
      <xdr:row>38</xdr:row>
      <xdr:rowOff>144780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135907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18796</xdr:rowOff>
    </xdr:from>
    <xdr:to>
      <xdr:col>36</xdr:col>
      <xdr:colOff>165100</xdr:colOff>
      <xdr:row>38</xdr:row>
      <xdr:rowOff>120396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111523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100229</xdr:rowOff>
    </xdr:from>
    <xdr:to>
      <xdr:col>55</xdr:col>
      <xdr:colOff>0</xdr:colOff>
      <xdr:row>56</xdr:row>
      <xdr:rowOff>139471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01429"/>
          <a:ext cx="8382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75464</xdr:rowOff>
    </xdr:from>
    <xdr:to>
      <xdr:col>50</xdr:col>
      <xdr:colOff>114300</xdr:colOff>
      <xdr:row>56</xdr:row>
      <xdr:rowOff>139471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76664"/>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75464</xdr:rowOff>
    </xdr:from>
    <xdr:to>
      <xdr:col>45</xdr:col>
      <xdr:colOff>177800</xdr:colOff>
      <xdr:row>56</xdr:row>
      <xdr:rowOff>87732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76664"/>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87732</xdr:rowOff>
    </xdr:from>
    <xdr:to>
      <xdr:col>41</xdr:col>
      <xdr:colOff>50800</xdr:colOff>
      <xdr:row>56</xdr:row>
      <xdr:rowOff>152197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88932"/>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49429</xdr:rowOff>
    </xdr:from>
    <xdr:to>
      <xdr:col>55</xdr:col>
      <xdr:colOff>50800</xdr:colOff>
      <xdr:row>56</xdr:row>
      <xdr:rowOff>151029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72306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88671</xdr:rowOff>
    </xdr:from>
    <xdr:to>
      <xdr:col>50</xdr:col>
      <xdr:colOff>165100</xdr:colOff>
      <xdr:row>57</xdr:row>
      <xdr:rowOff>18821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35348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24664</xdr:rowOff>
    </xdr:from>
    <xdr:to>
      <xdr:col>46</xdr:col>
      <xdr:colOff>38100</xdr:colOff>
      <xdr:row>56</xdr:row>
      <xdr:rowOff>126264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142791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0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36932</xdr:rowOff>
    </xdr:from>
    <xdr:to>
      <xdr:col>41</xdr:col>
      <xdr:colOff>101600</xdr:colOff>
      <xdr:row>56</xdr:row>
      <xdr:rowOff>138532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155059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41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101397</xdr:rowOff>
    </xdr:from>
    <xdr:to>
      <xdr:col>36</xdr:col>
      <xdr:colOff>165100</xdr:colOff>
      <xdr:row>57</xdr:row>
      <xdr:rowOff>31547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22674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145659</xdr:rowOff>
    </xdr:from>
    <xdr:to>
      <xdr:col>55</xdr:col>
      <xdr:colOff>0</xdr:colOff>
      <xdr:row>78</xdr:row>
      <xdr:rowOff>47313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7309"/>
          <a:ext cx="838200" cy="7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145659</xdr:rowOff>
    </xdr:from>
    <xdr:to>
      <xdr:col>50</xdr:col>
      <xdr:colOff>114300</xdr:colOff>
      <xdr:row>78</xdr:row>
      <xdr:rowOff>75398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47309"/>
          <a:ext cx="889000" cy="10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49371</xdr:rowOff>
    </xdr:from>
    <xdr:to>
      <xdr:col>45</xdr:col>
      <xdr:colOff>177800</xdr:colOff>
      <xdr:row>78</xdr:row>
      <xdr:rowOff>75398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22471"/>
          <a:ext cx="889000" cy="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49371</xdr:rowOff>
    </xdr:from>
    <xdr:to>
      <xdr:col>41</xdr:col>
      <xdr:colOff>50800</xdr:colOff>
      <xdr:row>78</xdr:row>
      <xdr:rowOff>116432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22471"/>
          <a:ext cx="889000" cy="6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146390</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94859</xdr:rowOff>
    </xdr:from>
    <xdr:to>
      <xdr:col>50</xdr:col>
      <xdr:colOff>165100</xdr:colOff>
      <xdr:row>78</xdr:row>
      <xdr:rowOff>25009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41536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24598</xdr:rowOff>
    </xdr:from>
    <xdr:to>
      <xdr:col>46</xdr:col>
      <xdr:colOff>38100</xdr:colOff>
      <xdr:row>78</xdr:row>
      <xdr:rowOff>126198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117325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170021</xdr:rowOff>
    </xdr:from>
    <xdr:to>
      <xdr:col>41</xdr:col>
      <xdr:colOff>101600</xdr:colOff>
      <xdr:row>78</xdr:row>
      <xdr:rowOff>100171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91298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65632</xdr:rowOff>
    </xdr:from>
    <xdr:to>
      <xdr:col>36</xdr:col>
      <xdr:colOff>165100</xdr:colOff>
      <xdr:row>78</xdr:row>
      <xdr:rowOff>167232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158359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3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41326</xdr:rowOff>
    </xdr:from>
    <xdr:to>
      <xdr:col>54</xdr:col>
      <xdr:colOff>189865</xdr:colOff>
      <xdr:row>98</xdr:row>
      <xdr:rowOff>153893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814726"/>
          <a:ext cx="1270" cy="114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157720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153893</xdr:rowOff>
    </xdr:from>
    <xdr:to>
      <xdr:col>55</xdr:col>
      <xdr:colOff>88900</xdr:colOff>
      <xdr:row>98</xdr:row>
      <xdr:rowOff>153893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159453</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8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41326</xdr:rowOff>
    </xdr:from>
    <xdr:to>
      <xdr:col>55</xdr:col>
      <xdr:colOff>88900</xdr:colOff>
      <xdr:row>92</xdr:row>
      <xdr:rowOff>41326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81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103181</xdr:rowOff>
    </xdr:from>
    <xdr:to>
      <xdr:col>55</xdr:col>
      <xdr:colOff>0</xdr:colOff>
      <xdr:row>95</xdr:row>
      <xdr:rowOff>146425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90931"/>
          <a:ext cx="8382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37513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59086</xdr:rowOff>
    </xdr:from>
    <xdr:to>
      <xdr:col>55</xdr:col>
      <xdr:colOff>50800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92856</xdr:rowOff>
    </xdr:from>
    <xdr:to>
      <xdr:col>50</xdr:col>
      <xdr:colOff>114300</xdr:colOff>
      <xdr:row>95</xdr:row>
      <xdr:rowOff>146425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80606"/>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44341</xdr:rowOff>
    </xdr:from>
    <xdr:to>
      <xdr:col>50</xdr:col>
      <xdr:colOff>165100</xdr:colOff>
      <xdr:row>96</xdr:row>
      <xdr:rowOff>145941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137068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96208</xdr:rowOff>
    </xdr:from>
    <xdr:to>
      <xdr:col>45</xdr:col>
      <xdr:colOff>177800</xdr:colOff>
      <xdr:row>95</xdr:row>
      <xdr:rowOff>92856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698158"/>
          <a:ext cx="889000" cy="6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69335</xdr:rowOff>
    </xdr:from>
    <xdr:to>
      <xdr:col>46</xdr:col>
      <xdr:colOff>38100</xdr:colOff>
      <xdr:row>96</xdr:row>
      <xdr:rowOff>170935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162062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96208</xdr:rowOff>
    </xdr:from>
    <xdr:to>
      <xdr:col>41</xdr:col>
      <xdr:colOff>50800</xdr:colOff>
      <xdr:row>94</xdr:row>
      <xdr:rowOff>22085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698158"/>
          <a:ext cx="889000" cy="4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31711</xdr:rowOff>
    </xdr:from>
    <xdr:to>
      <xdr:col>41</xdr:col>
      <xdr:colOff>101600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124438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57810</xdr:rowOff>
    </xdr:from>
    <xdr:to>
      <xdr:col>36</xdr:col>
      <xdr:colOff>165100</xdr:colOff>
      <xdr:row>96</xdr:row>
      <xdr:rowOff>159410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150537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52381</xdr:rowOff>
    </xdr:from>
    <xdr:to>
      <xdr:col>55</xdr:col>
      <xdr:colOff>50800</xdr:colOff>
      <xdr:row>95</xdr:row>
      <xdr:rowOff>153981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75258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95625</xdr:rowOff>
    </xdr:from>
    <xdr:to>
      <xdr:col>50</xdr:col>
      <xdr:colOff>165100</xdr:colOff>
      <xdr:row>96</xdr:row>
      <xdr:rowOff>25775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42302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42056</xdr:rowOff>
    </xdr:from>
    <xdr:to>
      <xdr:col>46</xdr:col>
      <xdr:colOff>38100</xdr:colOff>
      <xdr:row>95</xdr:row>
      <xdr:rowOff>143656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160183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45408</xdr:rowOff>
    </xdr:from>
    <xdr:to>
      <xdr:col>41</xdr:col>
      <xdr:colOff>101600</xdr:colOff>
      <xdr:row>91</xdr:row>
      <xdr:rowOff>147008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163535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4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142735</xdr:rowOff>
    </xdr:from>
    <xdr:to>
      <xdr:col>36</xdr:col>
      <xdr:colOff>165100</xdr:colOff>
      <xdr:row>94</xdr:row>
      <xdr:rowOff>72885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89412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62956</xdr:rowOff>
    </xdr:from>
    <xdr:to>
      <xdr:col>85</xdr:col>
      <xdr:colOff>127000</xdr:colOff>
      <xdr:row>37</xdr:row>
      <xdr:rowOff>57731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235156"/>
          <a:ext cx="838200" cy="16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57731</xdr:rowOff>
    </xdr:from>
    <xdr:to>
      <xdr:col>81</xdr:col>
      <xdr:colOff>50800</xdr:colOff>
      <xdr:row>37</xdr:row>
      <xdr:rowOff>111288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01381"/>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155484</xdr:rowOff>
    </xdr:from>
    <xdr:to>
      <xdr:col>76</xdr:col>
      <xdr:colOff>114300</xdr:colOff>
      <xdr:row>37</xdr:row>
      <xdr:rowOff>111288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984784"/>
          <a:ext cx="889000" cy="4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155484</xdr:rowOff>
    </xdr:from>
    <xdr:to>
      <xdr:col>71</xdr:col>
      <xdr:colOff>177800</xdr:colOff>
      <xdr:row>37</xdr:row>
      <xdr:rowOff>40531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984784"/>
          <a:ext cx="889000" cy="39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12156</xdr:rowOff>
    </xdr:from>
    <xdr:to>
      <xdr:col>85</xdr:col>
      <xdr:colOff>177800</xdr:colOff>
      <xdr:row>36</xdr:row>
      <xdr:rowOff>113756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35033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3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6931</xdr:rowOff>
    </xdr:from>
    <xdr:to>
      <xdr:col>81</xdr:col>
      <xdr:colOff>101600</xdr:colOff>
      <xdr:row>37</xdr:row>
      <xdr:rowOff>108531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60488</xdr:rowOff>
    </xdr:from>
    <xdr:to>
      <xdr:col>76</xdr:col>
      <xdr:colOff>165100</xdr:colOff>
      <xdr:row>37</xdr:row>
      <xdr:rowOff>162088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7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104684</xdr:rowOff>
    </xdr:from>
    <xdr:to>
      <xdr:col>72</xdr:col>
      <xdr:colOff>38100</xdr:colOff>
      <xdr:row>35</xdr:row>
      <xdr:rowOff>34834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9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51361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0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161181</xdr:rowOff>
    </xdr:from>
    <xdr:to>
      <xdr:col>67</xdr:col>
      <xdr:colOff>101600</xdr:colOff>
      <xdr:row>37</xdr:row>
      <xdr:rowOff>91331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107858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10084</xdr:rowOff>
    </xdr:from>
    <xdr:to>
      <xdr:col>85</xdr:col>
      <xdr:colOff>127000</xdr:colOff>
      <xdr:row>55</xdr:row>
      <xdr:rowOff>13947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39834"/>
          <a:ext cx="8382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168458</xdr:rowOff>
    </xdr:from>
    <xdr:to>
      <xdr:col>81</xdr:col>
      <xdr:colOff>50800</xdr:colOff>
      <xdr:row>55</xdr:row>
      <xdr:rowOff>13947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2675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168458</xdr:rowOff>
    </xdr:from>
    <xdr:to>
      <xdr:col>76</xdr:col>
      <xdr:colOff>114300</xdr:colOff>
      <xdr:row>55</xdr:row>
      <xdr:rowOff>64513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26758"/>
          <a:ext cx="889000" cy="6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158674</xdr:rowOff>
    </xdr:from>
    <xdr:to>
      <xdr:col>71</xdr:col>
      <xdr:colOff>177800</xdr:colOff>
      <xdr:row>55</xdr:row>
      <xdr:rowOff>64513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16974"/>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130734</xdr:rowOff>
    </xdr:from>
    <xdr:to>
      <xdr:col>85</xdr:col>
      <xdr:colOff>177800</xdr:colOff>
      <xdr:row>55</xdr:row>
      <xdr:rowOff>60884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109161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134597</xdr:rowOff>
    </xdr:from>
    <xdr:to>
      <xdr:col>81</xdr:col>
      <xdr:colOff>101600</xdr:colOff>
      <xdr:row>55</xdr:row>
      <xdr:rowOff>64747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55874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4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117658</xdr:rowOff>
    </xdr:from>
    <xdr:to>
      <xdr:col>76</xdr:col>
      <xdr:colOff>165100</xdr:colOff>
      <xdr:row>55</xdr:row>
      <xdr:rowOff>47808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64335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13713</xdr:rowOff>
    </xdr:from>
    <xdr:to>
      <xdr:col>72</xdr:col>
      <xdr:colOff>38100</xdr:colOff>
      <xdr:row>55</xdr:row>
      <xdr:rowOff>115313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106440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5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107874</xdr:rowOff>
    </xdr:from>
    <xdr:to>
      <xdr:col>67</xdr:col>
      <xdr:colOff>101600</xdr:colOff>
      <xdr:row>55</xdr:row>
      <xdr:rowOff>38024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54551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4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44145</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34544</xdr:rowOff>
    </xdr:from>
    <xdr:to>
      <xdr:col>71</xdr:col>
      <xdr:colOff>177800</xdr:colOff>
      <xdr:row>79</xdr:row>
      <xdr:rowOff>44145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7909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164795</xdr:rowOff>
    </xdr:from>
    <xdr:to>
      <xdr:col>72</xdr:col>
      <xdr:colOff>38100</xdr:colOff>
      <xdr:row>79</xdr:row>
      <xdr:rowOff>94945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86072</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155194</xdr:rowOff>
    </xdr:from>
    <xdr:to>
      <xdr:col>67</xdr:col>
      <xdr:colOff>101600</xdr:colOff>
      <xdr:row>79</xdr:row>
      <xdr:rowOff>85344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76471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21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26772</xdr:rowOff>
    </xdr:from>
    <xdr:to>
      <xdr:col>85</xdr:col>
      <xdr:colOff>127000</xdr:colOff>
      <xdr:row>94</xdr:row>
      <xdr:rowOff>69548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43072"/>
          <a:ext cx="838200" cy="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26772</xdr:rowOff>
    </xdr:from>
    <xdr:to>
      <xdr:col>81</xdr:col>
      <xdr:colOff>50800</xdr:colOff>
      <xdr:row>94</xdr:row>
      <xdr:rowOff>99952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43072"/>
          <a:ext cx="889000" cy="7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99952</xdr:rowOff>
    </xdr:from>
    <xdr:to>
      <xdr:col>76</xdr:col>
      <xdr:colOff>114300</xdr:colOff>
      <xdr:row>95</xdr:row>
      <xdr:rowOff>61291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16252"/>
          <a:ext cx="889000" cy="13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13170</xdr:rowOff>
    </xdr:from>
    <xdr:to>
      <xdr:col>71</xdr:col>
      <xdr:colOff>177800</xdr:colOff>
      <xdr:row>95</xdr:row>
      <xdr:rowOff>61291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00920"/>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18748</xdr:rowOff>
    </xdr:from>
    <xdr:to>
      <xdr:col>85</xdr:col>
      <xdr:colOff>177800</xdr:colOff>
      <xdr:row>94</xdr:row>
      <xdr:rowOff>120348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1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41625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9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147422</xdr:rowOff>
    </xdr:from>
    <xdr:to>
      <xdr:col>81</xdr:col>
      <xdr:colOff>101600</xdr:colOff>
      <xdr:row>94</xdr:row>
      <xdr:rowOff>77572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94099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49152</xdr:rowOff>
    </xdr:from>
    <xdr:to>
      <xdr:col>76</xdr:col>
      <xdr:colOff>165100</xdr:colOff>
      <xdr:row>94</xdr:row>
      <xdr:rowOff>150752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167279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10491</xdr:rowOff>
    </xdr:from>
    <xdr:to>
      <xdr:col>72</xdr:col>
      <xdr:colOff>38100</xdr:colOff>
      <xdr:row>95</xdr:row>
      <xdr:rowOff>112091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2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128618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0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133820</xdr:rowOff>
    </xdr:from>
    <xdr:to>
      <xdr:col>67</xdr:col>
      <xdr:colOff>101600</xdr:colOff>
      <xdr:row>95</xdr:row>
      <xdr:rowOff>63970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80497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0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目的別歳出は、土木費、消防費等で類似団体の平均を上回る一方、民生費等で下回っている。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52,917</a:t>
          </a:r>
          <a:r>
            <a:rPr kumimoji="1" lang="ja-JP" altLang="en-US" sz="1300">
              <a:latin typeface="ＭＳ Ｐゴシック" panose="020B0600070205080204" pitchFamily="50" charset="-128"/>
              <a:ea typeface="ＭＳ Ｐゴシック" panose="020B0600070205080204" pitchFamily="50" charset="-128"/>
            </a:rPr>
            <a:t>円となっており、前年度と比べて増加している。これは、スポーツ施設の整備等によるものである。</a:t>
          </a:r>
        </a:p>
        <a:p>
          <a:r>
            <a:rPr kumimoji="1" lang="ja-JP" altLang="en-US" sz="1300">
              <a:latin typeface="ＭＳ Ｐゴシック" panose="020B0600070205080204" pitchFamily="50" charset="-128"/>
              <a:ea typeface="ＭＳ Ｐゴシック" panose="020B0600070205080204" pitchFamily="50" charset="-128"/>
            </a:rPr>
            <a:t>　消防費については住民一人あたり</a:t>
          </a:r>
          <a:r>
            <a:rPr kumimoji="1" lang="en-US" altLang="ja-JP" sz="1300">
              <a:latin typeface="ＭＳ Ｐゴシック" panose="020B0600070205080204" pitchFamily="50" charset="-128"/>
              <a:ea typeface="ＭＳ Ｐゴシック" panose="020B0600070205080204" pitchFamily="50" charset="-128"/>
            </a:rPr>
            <a:t>14,055</a:t>
          </a:r>
          <a:r>
            <a:rPr kumimoji="1" lang="ja-JP" altLang="en-US" sz="1300">
              <a:latin typeface="ＭＳ Ｐゴシック" panose="020B0600070205080204" pitchFamily="50" charset="-128"/>
              <a:ea typeface="ＭＳ Ｐゴシック" panose="020B0600070205080204" pitchFamily="50" charset="-128"/>
            </a:rPr>
            <a:t>円となっており、前年度と比べて増加している。これは、消防司令システムの整備等によるものである。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187,382</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円となっており、類似団体の平均を下回っているが、今後、障害者福祉施設や私立保育所の施設型給付のほか、社会保障関係経費の増を見込んでいる。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0.39</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4.26</a:t>
          </a:r>
          <a:r>
            <a:rPr kumimoji="1" lang="ja-JP" altLang="en-US" sz="1400">
              <a:latin typeface="ＭＳ ゴシック" pitchFamily="49" charset="-128"/>
              <a:ea typeface="ＭＳ ゴシック" pitchFamily="49" charset="-128"/>
            </a:rPr>
            <a:t>％となった。財政調整基金残高の変動はほぼなかったが、標準財政規模が</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18.1</a:t>
          </a:r>
          <a:r>
            <a:rPr kumimoji="1" lang="ja-JP" altLang="en-US" sz="1400">
              <a:latin typeface="ＭＳ ゴシック" pitchFamily="49" charset="-128"/>
              <a:ea typeface="ＭＳ ゴシック" pitchFamily="49" charset="-128"/>
            </a:rPr>
            <a:t>億円）の増となったため、比率は</a:t>
          </a:r>
          <a:r>
            <a:rPr kumimoji="1" lang="en-US" altLang="ja-JP" sz="1400">
              <a:latin typeface="ＭＳ ゴシック" pitchFamily="49" charset="-128"/>
              <a:ea typeface="ＭＳ ゴシック" pitchFamily="49" charset="-128"/>
            </a:rPr>
            <a:t>11.57</a:t>
          </a:r>
          <a:r>
            <a:rPr kumimoji="1" lang="ja-JP" altLang="en-US" sz="1400">
              <a:latin typeface="ＭＳ ゴシック" pitchFamily="49" charset="-128"/>
              <a:ea typeface="ＭＳ ゴシック" pitchFamily="49" charset="-128"/>
            </a:rPr>
            <a:t>％で前年度から</a:t>
          </a:r>
          <a:r>
            <a:rPr kumimoji="1" lang="en-US" altLang="ja-JP" sz="1400">
              <a:latin typeface="ＭＳ ゴシック" pitchFamily="49" charset="-128"/>
              <a:ea typeface="ＭＳ ゴシック" pitchFamily="49" charset="-128"/>
            </a:rPr>
            <a:t>0.15</a:t>
          </a:r>
          <a:r>
            <a:rPr kumimoji="1" lang="ja-JP" altLang="en-US" sz="1400">
              <a:latin typeface="ＭＳ ゴシック" pitchFamily="49" charset="-128"/>
              <a:ea typeface="ＭＳ ゴシック" pitchFamily="49" charset="-128"/>
            </a:rPr>
            <a:t>ポイント減となっている。</a:t>
          </a:r>
        </a:p>
        <a:p>
          <a:r>
            <a:rPr kumimoji="1" lang="ja-JP" altLang="en-US" sz="1400">
              <a:latin typeface="ＭＳ ゴシック" pitchFamily="49" charset="-128"/>
              <a:ea typeface="ＭＳ ゴシック" pitchFamily="49" charset="-128"/>
            </a:rPr>
            <a:t>　実質単年度収支は、令和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年度から黒字を確保している。</a:t>
          </a:r>
        </a:p>
        <a:p>
          <a:r>
            <a:rPr kumimoji="1" lang="ja-JP" altLang="en-US" sz="1400">
              <a:latin typeface="ＭＳ ゴシック" pitchFamily="49" charset="-128"/>
              <a:ea typeface="ＭＳ ゴシック" pitchFamily="49" charset="-128"/>
            </a:rPr>
            <a:t>　今後も、経済情勢の急激な変化による財源不足など不測の事態に対応できるよう財政調整基金を一定額確保するとともに、限られた財源の中で実質収支を確保し、持続可能な財政運営に努める。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個別会計ごとでは、平成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年度まで赤字会計であった駐車場事業特別会計が廃止されたことにより、平成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年度以降は実質赤字額及び資金不足額が発生していない。</a:t>
          </a:r>
        </a:p>
        <a:p>
          <a:r>
            <a:rPr kumimoji="1" lang="ja-JP" altLang="en-US" sz="1400">
              <a:latin typeface="ＭＳ ゴシック" pitchFamily="49" charset="-128"/>
              <a:ea typeface="ＭＳ ゴシック" pitchFamily="49" charset="-128"/>
            </a:rPr>
            <a:t>　今後も、連結対象会計について収支構造の見直しを行い、健全な財政運営に努める。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238253754</v>
      </c>
      <c r="BO4" s="358"/>
      <c r="BP4" s="358"/>
      <c r="BQ4" s="358"/>
      <c r="BR4" s="358"/>
      <c r="BS4" s="358"/>
      <c r="BT4" s="358"/>
      <c r="BU4" s="359"/>
      <c r="BV4" s="357">
        <v>239739534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4.3</v>
      </c>
      <c r="CU4" s="364"/>
      <c r="CV4" s="364"/>
      <c r="CW4" s="364"/>
      <c r="CX4" s="364"/>
      <c r="CY4" s="364"/>
      <c r="CZ4" s="364"/>
      <c r="DA4" s="365"/>
      <c r="DB4" s="363">
        <v>4.7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228521943</v>
      </c>
      <c r="BO5" s="395"/>
      <c r="BP5" s="395"/>
      <c r="BQ5" s="395"/>
      <c r="BR5" s="395"/>
      <c r="BS5" s="395"/>
      <c r="BT5" s="395"/>
      <c r="BU5" s="396"/>
      <c r="BV5" s="394">
        <v>230312665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87.7</v>
      </c>
      <c r="CU5" s="392"/>
      <c r="CV5" s="392"/>
      <c r="CW5" s="392"/>
      <c r="CX5" s="392"/>
      <c r="CY5" s="392"/>
      <c r="CZ5" s="392"/>
      <c r="DA5" s="393"/>
      <c r="DB5" s="391">
        <v>87.4</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9731811</v>
      </c>
      <c r="BO6" s="395"/>
      <c r="BP6" s="395"/>
      <c r="BQ6" s="395"/>
      <c r="BR6" s="395"/>
      <c r="BS6" s="395"/>
      <c r="BT6" s="395"/>
      <c r="BU6" s="396"/>
      <c r="BV6" s="394">
        <v>9426869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89.5</v>
      </c>
      <c r="CU6" s="432"/>
      <c r="CV6" s="432"/>
      <c r="CW6" s="432"/>
      <c r="CX6" s="432"/>
      <c r="CY6" s="432"/>
      <c r="CZ6" s="432"/>
      <c r="DA6" s="433"/>
      <c r="DB6" s="431">
        <v>90.5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4374721</v>
      </c>
      <c r="BO7" s="395"/>
      <c r="BP7" s="395"/>
      <c r="BQ7" s="395"/>
      <c r="BR7" s="395"/>
      <c r="BS7" s="395"/>
      <c r="BT7" s="395"/>
      <c r="BU7" s="396"/>
      <c r="BV7" s="394">
        <v>3656617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125835112</v>
      </c>
      <c r="CU7" s="395"/>
      <c r="CV7" s="395"/>
      <c r="CW7" s="395"/>
      <c r="CX7" s="395"/>
      <c r="CY7" s="395"/>
      <c r="CZ7" s="395"/>
      <c r="DA7" s="396"/>
      <c r="DB7" s="394">
        <v>124017973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5357090</v>
      </c>
      <c r="BO8" s="395"/>
      <c r="BP8" s="395"/>
      <c r="BQ8" s="395"/>
      <c r="BR8" s="395"/>
      <c r="BS8" s="395"/>
      <c r="BT8" s="395"/>
      <c r="BU8" s="396"/>
      <c r="BV8" s="394">
        <v>5770252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0.85</v>
      </c>
      <c r="CU8" s="435"/>
      <c r="CV8" s="435"/>
      <c r="CW8" s="435"/>
      <c r="CX8" s="435"/>
      <c r="CY8" s="435"/>
      <c r="CZ8" s="435"/>
      <c r="DA8" s="436"/>
      <c r="DB8" s="434">
        <v>0.87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530495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-413162</v>
      </c>
      <c r="BO9" s="395"/>
      <c r="BP9" s="395"/>
      <c r="BQ9" s="395"/>
      <c r="BR9" s="395"/>
      <c r="BS9" s="395"/>
      <c r="BT9" s="395"/>
      <c r="BU9" s="396"/>
      <c r="BV9" s="394">
        <v>274223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13.7</v>
      </c>
      <c r="CU9" s="392"/>
      <c r="CV9" s="392"/>
      <c r="CW9" s="392"/>
      <c r="CX9" s="392"/>
      <c r="CY9" s="392"/>
      <c r="CZ9" s="392"/>
      <c r="DA9" s="393"/>
      <c r="DB9" s="391">
        <v>14.5</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535664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20994</v>
      </c>
      <c r="BO10" s="395"/>
      <c r="BP10" s="395"/>
      <c r="BQ10" s="395"/>
      <c r="BR10" s="395"/>
      <c r="BS10" s="395"/>
      <c r="BT10" s="395"/>
      <c r="BU10" s="396"/>
      <c r="BV10" s="394">
        <v>7820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1527054</v>
      </c>
      <c r="BO11" s="395"/>
      <c r="BP11" s="395"/>
      <c r="BQ11" s="395"/>
      <c r="BR11" s="395"/>
      <c r="BS11" s="395"/>
      <c r="BT11" s="395"/>
      <c r="BU11" s="396"/>
      <c r="BV11" s="394">
        <v>1649110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525884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512819</v>
      </c>
      <c r="S13" s="479"/>
      <c r="T13" s="479"/>
      <c r="U13" s="479"/>
      <c r="V13" s="480"/>
      <c r="W13" s="410" t="s">
        <v>131</v>
      </c>
      <c r="X13" s="411"/>
      <c r="Y13" s="411"/>
      <c r="Z13" s="411"/>
      <c r="AA13" s="411"/>
      <c r="AB13" s="401"/>
      <c r="AC13" s="445">
        <v>2413</v>
      </c>
      <c r="AD13" s="446"/>
      <c r="AE13" s="446"/>
      <c r="AF13" s="446"/>
      <c r="AG13" s="488"/>
      <c r="AH13" s="445">
        <v>2473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1134886</v>
      </c>
      <c r="BO13" s="395"/>
      <c r="BP13" s="395"/>
      <c r="BQ13" s="395"/>
      <c r="BR13" s="395"/>
      <c r="BS13" s="395"/>
      <c r="BT13" s="395"/>
      <c r="BU13" s="396"/>
      <c r="BV13" s="394">
        <v>1931153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3.5</v>
      </c>
      <c r="CU13" s="392"/>
      <c r="CV13" s="392"/>
      <c r="CW13" s="392"/>
      <c r="CX13" s="392"/>
      <c r="CY13" s="392"/>
      <c r="CZ13" s="392"/>
      <c r="DA13" s="393"/>
      <c r="DB13" s="391">
        <v>3.2</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528459</v>
      </c>
      <c r="S14" s="479"/>
      <c r="T14" s="479"/>
      <c r="U14" s="479"/>
      <c r="V14" s="480"/>
      <c r="W14" s="384"/>
      <c r="X14" s="385"/>
      <c r="Y14" s="385"/>
      <c r="Z14" s="385"/>
      <c r="AA14" s="385"/>
      <c r="AB14" s="374"/>
      <c r="AC14" s="481">
        <v>1</v>
      </c>
      <c r="AD14" s="482"/>
      <c r="AE14" s="482"/>
      <c r="AF14" s="482"/>
      <c r="AG14" s="483"/>
      <c r="AH14" s="481">
        <v>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9.6</v>
      </c>
      <c r="CU14" s="493"/>
      <c r="CV14" s="493"/>
      <c r="CW14" s="493"/>
      <c r="CX14" s="493"/>
      <c r="CY14" s="493"/>
      <c r="CZ14" s="493"/>
      <c r="DA14" s="494"/>
      <c r="DB14" s="492">
        <v>11.6</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516292</v>
      </c>
      <c r="S15" s="479"/>
      <c r="T15" s="479"/>
      <c r="U15" s="479"/>
      <c r="V15" s="480"/>
      <c r="W15" s="410" t="s">
        <v>137</v>
      </c>
      <c r="X15" s="411"/>
      <c r="Y15" s="411"/>
      <c r="Z15" s="411"/>
      <c r="AA15" s="411"/>
      <c r="AB15" s="401"/>
      <c r="AC15" s="445">
        <v>76075</v>
      </c>
      <c r="AD15" s="446"/>
      <c r="AE15" s="446"/>
      <c r="AF15" s="446"/>
      <c r="AG15" s="488"/>
      <c r="AH15" s="445">
        <v>76327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84632611</v>
      </c>
      <c r="BO15" s="358"/>
      <c r="BP15" s="358"/>
      <c r="BQ15" s="358"/>
      <c r="BR15" s="358"/>
      <c r="BS15" s="358"/>
      <c r="BT15" s="358"/>
      <c r="BU15" s="359"/>
      <c r="BV15" s="357">
        <v>82295576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31.8</v>
      </c>
      <c r="AD16" s="482"/>
      <c r="AE16" s="482"/>
      <c r="AF16" s="482"/>
      <c r="AG16" s="483"/>
      <c r="AH16" s="481">
        <v>32.299999999999997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99346080</v>
      </c>
      <c r="BO16" s="395"/>
      <c r="BP16" s="395"/>
      <c r="BQ16" s="395"/>
      <c r="BR16" s="395"/>
      <c r="BS16" s="395"/>
      <c r="BT16" s="395"/>
      <c r="BU16" s="396"/>
      <c r="BV16" s="394">
        <v>96220834</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160442</v>
      </c>
      <c r="AD17" s="446"/>
      <c r="AE17" s="446"/>
      <c r="AF17" s="446"/>
      <c r="AG17" s="488"/>
      <c r="AH17" s="445">
        <v>157202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108579224</v>
      </c>
      <c r="BO17" s="395"/>
      <c r="BP17" s="395"/>
      <c r="BQ17" s="395"/>
      <c r="BR17" s="395"/>
      <c r="BS17" s="395"/>
      <c r="BT17" s="395"/>
      <c r="BU17" s="396"/>
      <c r="BV17" s="394">
        <v>105554781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534.55999999999995</v>
      </c>
      <c r="M18" s="518"/>
      <c r="N18" s="518"/>
      <c r="O18" s="518"/>
      <c r="P18" s="518"/>
      <c r="Q18" s="518"/>
      <c r="R18" s="519"/>
      <c r="S18" s="519"/>
      <c r="T18" s="519"/>
      <c r="U18" s="519"/>
      <c r="V18" s="520"/>
      <c r="W18" s="412"/>
      <c r="X18" s="413"/>
      <c r="Y18" s="413"/>
      <c r="Z18" s="413"/>
      <c r="AA18" s="413"/>
      <c r="AB18" s="404"/>
      <c r="AC18" s="521">
        <v>67.2</v>
      </c>
      <c r="AD18" s="522"/>
      <c r="AE18" s="522"/>
      <c r="AF18" s="522"/>
      <c r="AG18" s="523"/>
      <c r="AH18" s="521">
        <v>66.599999999999994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114011389</v>
      </c>
      <c r="BO18" s="395"/>
      <c r="BP18" s="395"/>
      <c r="BQ18" s="395"/>
      <c r="BR18" s="395"/>
      <c r="BS18" s="395"/>
      <c r="BT18" s="395"/>
      <c r="BU18" s="396"/>
      <c r="BV18" s="394">
        <v>113289934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992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158676141</v>
      </c>
      <c r="BO19" s="395"/>
      <c r="BP19" s="395"/>
      <c r="BQ19" s="395"/>
      <c r="BR19" s="395"/>
      <c r="BS19" s="395"/>
      <c r="BT19" s="395"/>
      <c r="BU19" s="396"/>
      <c r="BV19" s="394">
        <v>155312493</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224106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182499773</v>
      </c>
      <c r="BO22" s="358"/>
      <c r="BP22" s="358"/>
      <c r="BQ22" s="358"/>
      <c r="BR22" s="358"/>
      <c r="BS22" s="358"/>
      <c r="BT22" s="358"/>
      <c r="BU22" s="359"/>
      <c r="BV22" s="357">
        <v>193230090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127602041</v>
      </c>
      <c r="BO23" s="395"/>
      <c r="BP23" s="395"/>
      <c r="BQ23" s="395"/>
      <c r="BR23" s="395"/>
      <c r="BS23" s="395"/>
      <c r="BT23" s="395"/>
      <c r="BU23" s="396"/>
      <c r="BV23" s="394">
        <v>132346599</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11800</v>
      </c>
      <c r="R24" s="446"/>
      <c r="S24" s="446"/>
      <c r="T24" s="446"/>
      <c r="U24" s="446"/>
      <c r="V24" s="488"/>
      <c r="W24" s="540"/>
      <c r="X24" s="541"/>
      <c r="Y24" s="542"/>
      <c r="Z24" s="444" t="s">
        <v>162</v>
      </c>
      <c r="AA24" s="424"/>
      <c r="AB24" s="424"/>
      <c r="AC24" s="424"/>
      <c r="AD24" s="424"/>
      <c r="AE24" s="424"/>
      <c r="AF24" s="424"/>
      <c r="AG24" s="425"/>
      <c r="AH24" s="445">
        <v>3427</v>
      </c>
      <c r="AI24" s="446"/>
      <c r="AJ24" s="446"/>
      <c r="AK24" s="446"/>
      <c r="AL24" s="488"/>
      <c r="AM24" s="445">
        <v>10962973</v>
      </c>
      <c r="AN24" s="446"/>
      <c r="AO24" s="446"/>
      <c r="AP24" s="446"/>
      <c r="AQ24" s="446"/>
      <c r="AR24" s="488"/>
      <c r="AS24" s="445">
        <v>3199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97895766</v>
      </c>
      <c r="BO24" s="395"/>
      <c r="BP24" s="395"/>
      <c r="BQ24" s="395"/>
      <c r="BR24" s="395"/>
      <c r="BS24" s="395"/>
      <c r="BT24" s="395"/>
      <c r="BU24" s="396"/>
      <c r="BV24" s="394">
        <v>103802593</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3</v>
      </c>
      <c r="M25" s="446"/>
      <c r="N25" s="446"/>
      <c r="O25" s="446"/>
      <c r="P25" s="488"/>
      <c r="Q25" s="445">
        <v>9600</v>
      </c>
      <c r="R25" s="446"/>
      <c r="S25" s="446"/>
      <c r="T25" s="446"/>
      <c r="U25" s="446"/>
      <c r="V25" s="488"/>
      <c r="W25" s="540"/>
      <c r="X25" s="541"/>
      <c r="Y25" s="542"/>
      <c r="Z25" s="444" t="s">
        <v>165</v>
      </c>
      <c r="AA25" s="424"/>
      <c r="AB25" s="424"/>
      <c r="AC25" s="424"/>
      <c r="AD25" s="424"/>
      <c r="AE25" s="424"/>
      <c r="AF25" s="424"/>
      <c r="AG25" s="425"/>
      <c r="AH25" s="445">
        <v>588</v>
      </c>
      <c r="AI25" s="446"/>
      <c r="AJ25" s="446"/>
      <c r="AK25" s="446"/>
      <c r="AL25" s="488"/>
      <c r="AM25" s="445">
        <v>1768704</v>
      </c>
      <c r="AN25" s="446"/>
      <c r="AO25" s="446"/>
      <c r="AP25" s="446"/>
      <c r="AQ25" s="446"/>
      <c r="AR25" s="488"/>
      <c r="AS25" s="445">
        <v>3008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68943916</v>
      </c>
      <c r="BO25" s="358"/>
      <c r="BP25" s="358"/>
      <c r="BQ25" s="358"/>
      <c r="BR25" s="358"/>
      <c r="BS25" s="358"/>
      <c r="BT25" s="358"/>
      <c r="BU25" s="359"/>
      <c r="BV25" s="357">
        <v>59460023</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8100</v>
      </c>
      <c r="R26" s="446"/>
      <c r="S26" s="446"/>
      <c r="T26" s="446"/>
      <c r="U26" s="446"/>
      <c r="V26" s="488"/>
      <c r="W26" s="540"/>
      <c r="X26" s="541"/>
      <c r="Y26" s="542"/>
      <c r="Z26" s="444" t="s">
        <v>168</v>
      </c>
      <c r="AA26" s="546"/>
      <c r="AB26" s="546"/>
      <c r="AC26" s="546"/>
      <c r="AD26" s="546"/>
      <c r="AE26" s="546"/>
      <c r="AF26" s="546"/>
      <c r="AG26" s="547"/>
      <c r="AH26" s="445">
        <v>535</v>
      </c>
      <c r="AI26" s="446"/>
      <c r="AJ26" s="446"/>
      <c r="AK26" s="446"/>
      <c r="AL26" s="488"/>
      <c r="AM26" s="445">
        <v>1795995</v>
      </c>
      <c r="AN26" s="446"/>
      <c r="AO26" s="446"/>
      <c r="AP26" s="446"/>
      <c r="AQ26" s="446"/>
      <c r="AR26" s="488"/>
      <c r="AS26" s="445">
        <v>3357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94163</v>
      </c>
      <c r="BO26" s="395"/>
      <c r="BP26" s="395"/>
      <c r="BQ26" s="395"/>
      <c r="BR26" s="395"/>
      <c r="BS26" s="395"/>
      <c r="BT26" s="395"/>
      <c r="BU26" s="396"/>
      <c r="BV26" s="394">
        <v>39685</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8230</v>
      </c>
      <c r="R27" s="446"/>
      <c r="S27" s="446"/>
      <c r="T27" s="446"/>
      <c r="U27" s="446"/>
      <c r="V27" s="488"/>
      <c r="W27" s="540"/>
      <c r="X27" s="541"/>
      <c r="Y27" s="542"/>
      <c r="Z27" s="444" t="s">
        <v>171</v>
      </c>
      <c r="AA27" s="424"/>
      <c r="AB27" s="424"/>
      <c r="AC27" s="424"/>
      <c r="AD27" s="424"/>
      <c r="AE27" s="424"/>
      <c r="AF27" s="424"/>
      <c r="AG27" s="425"/>
      <c r="AH27" s="445">
        <v>273</v>
      </c>
      <c r="AI27" s="446"/>
      <c r="AJ27" s="446"/>
      <c r="AK27" s="446"/>
      <c r="AL27" s="488"/>
      <c r="AM27" s="445">
        <v>946510</v>
      </c>
      <c r="AN27" s="446"/>
      <c r="AO27" s="446"/>
      <c r="AP27" s="446"/>
      <c r="AQ27" s="446"/>
      <c r="AR27" s="488"/>
      <c r="AS27" s="445">
        <v>3467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5000000</v>
      </c>
      <c r="BO27" s="514"/>
      <c r="BP27" s="514"/>
      <c r="BQ27" s="514"/>
      <c r="BR27" s="514"/>
      <c r="BS27" s="514"/>
      <c r="BT27" s="514"/>
      <c r="BU27" s="515"/>
      <c r="BV27" s="513">
        <v>5000000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7470</v>
      </c>
      <c r="R28" s="446"/>
      <c r="S28" s="446"/>
      <c r="T28" s="446"/>
      <c r="U28" s="446"/>
      <c r="V28" s="488"/>
      <c r="W28" s="540"/>
      <c r="X28" s="541"/>
      <c r="Y28" s="542"/>
      <c r="Z28" s="444" t="s">
        <v>174</v>
      </c>
      <c r="AA28" s="424"/>
      <c r="AB28" s="424"/>
      <c r="AC28" s="424"/>
      <c r="AD28" s="424"/>
      <c r="AE28" s="424"/>
      <c r="AF28" s="424"/>
      <c r="AG28" s="425"/>
      <c r="AH28" s="445">
        <v>22</v>
      </c>
      <c r="AI28" s="446"/>
      <c r="AJ28" s="446"/>
      <c r="AK28" s="446"/>
      <c r="AL28" s="488"/>
      <c r="AM28" s="445">
        <v>59246</v>
      </c>
      <c r="AN28" s="446"/>
      <c r="AO28" s="446"/>
      <c r="AP28" s="446"/>
      <c r="AQ28" s="446"/>
      <c r="AR28" s="488"/>
      <c r="AS28" s="445">
        <v>2693</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14554196</v>
      </c>
      <c r="BO28" s="358"/>
      <c r="BP28" s="358"/>
      <c r="BQ28" s="358"/>
      <c r="BR28" s="358"/>
      <c r="BS28" s="358"/>
      <c r="BT28" s="358"/>
      <c r="BU28" s="359"/>
      <c r="BV28" s="357">
        <v>14533202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43</v>
      </c>
      <c r="M29" s="446"/>
      <c r="N29" s="446"/>
      <c r="O29" s="446"/>
      <c r="P29" s="488"/>
      <c r="Q29" s="445">
        <v>6850</v>
      </c>
      <c r="R29" s="446"/>
      <c r="S29" s="446"/>
      <c r="T29" s="446"/>
      <c r="U29" s="446"/>
      <c r="V29" s="488"/>
      <c r="W29" s="543"/>
      <c r="X29" s="544"/>
      <c r="Y29" s="545"/>
      <c r="Z29" s="444" t="s">
        <v>177</v>
      </c>
      <c r="AA29" s="424"/>
      <c r="AB29" s="424"/>
      <c r="AC29" s="424"/>
      <c r="AD29" s="424"/>
      <c r="AE29" s="424"/>
      <c r="AF29" s="424"/>
      <c r="AG29" s="425"/>
      <c r="AH29" s="445">
        <v>3722</v>
      </c>
      <c r="AI29" s="446"/>
      <c r="AJ29" s="446"/>
      <c r="AK29" s="446"/>
      <c r="AL29" s="488"/>
      <c r="AM29" s="445">
        <v>11968729</v>
      </c>
      <c r="AN29" s="446"/>
      <c r="AO29" s="446"/>
      <c r="AP29" s="446"/>
      <c r="AQ29" s="446"/>
      <c r="AR29" s="488"/>
      <c r="AS29" s="445">
        <v>3216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4479208</v>
      </c>
      <c r="BO29" s="395"/>
      <c r="BP29" s="395"/>
      <c r="BQ29" s="395"/>
      <c r="BR29" s="395"/>
      <c r="BS29" s="395"/>
      <c r="BT29" s="395"/>
      <c r="BU29" s="396"/>
      <c r="BV29" s="394">
        <v>3896347</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36260271</v>
      </c>
      <c r="BO30" s="514"/>
      <c r="BP30" s="514"/>
      <c r="BQ30" s="514"/>
      <c r="BR30" s="514"/>
      <c r="BS30" s="514"/>
      <c r="BT30" s="514"/>
      <c r="BU30" s="515"/>
      <c r="BV30" s="513">
        <v>35259641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11</v>
      </c>
      <c r="BF34" s="584"/>
      <c r="BG34" s="585" t="str">
        <f>IF('各会計、関係団体の財政状況及び健全化判断比率'!B34="","",'各会計、関係団体の財政状況及び健全化判断比率'!B34)</f>
        <v>卸売市場事業特別会計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加古川市外２市共有公会堂事務組合</v>
      </c>
      <c r="BZ34" s="585"/>
      <c r="CA34" s="585"/>
      <c r="CB34" s="585"/>
      <c r="CC34" s="585"/>
      <c r="CD34" s="585"/>
      <c r="CE34" s="585"/>
      <c r="CF34" s="585"/>
      <c r="CG34" s="585"/>
      <c r="CH34" s="585"/>
      <c r="CI34" s="585"/>
      <c r="CJ34" s="585"/>
      <c r="CK34" s="585"/>
      <c r="CL34" s="585"/>
      <c r="CM34" s="585"/>
      <c r="CN34" s="175"/>
      <c r="CO34" s="584">
        <f>IF(CQ34="","",MAX(C34:D43,U34:V43,AM34:AN43,BE34:BF43,BW34:BX43)+1)</f>
        <v>20</v>
      </c>
      <c r="CP34" s="584"/>
      <c r="CQ34" s="585" t="str">
        <f>IF('各会計、関係団体の財政状況及び健全化判断比率'!BS7="","",'各会計、関係団体の財政状況及び健全化判断比率'!BS7)</f>
        <v>（公財）姫路市救急医療協会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9</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市川町外三ヶ市町共有財産事務組合</v>
      </c>
      <c r="BZ35" s="585"/>
      <c r="CA35" s="585"/>
      <c r="CB35" s="585"/>
      <c r="CC35" s="585"/>
      <c r="CD35" s="585"/>
      <c r="CE35" s="585"/>
      <c r="CF35" s="585"/>
      <c r="CG35" s="585"/>
      <c r="CH35" s="585"/>
      <c r="CI35" s="585"/>
      <c r="CJ35" s="585"/>
      <c r="CK35" s="585"/>
      <c r="CL35" s="585"/>
      <c r="CM35" s="585"/>
      <c r="CN35" s="175"/>
      <c r="CO35" s="584">
        <f t="shared" ref="CO35:CO43" si="3">IF(CQ35="","",CO34+1)</f>
        <v>21</v>
      </c>
      <c r="CP35" s="584"/>
      <c r="CQ35" s="585" t="str">
        <f>IF('各会計、関係団体の財政状況及び健全化判断比率'!BS8="","",'各会計、関係団体の財政状況及び健全化判断比率'!BS8)</f>
        <v>（公財）姫路市中小企業共済センター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f>IF(E36="","",C35+1)</f>
        <v>3</v>
      </c>
      <c r="D36" s="584"/>
      <c r="E36" s="585" t="str">
        <f>IF('各会計、関係団体の財政状況及び健全化判断比率'!B9="","",'各会計、関係団体の財政状況及び健全化判断比率'!B9)</f>
        <v>奨学学術振興事業特別会計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75"/>
      <c r="AM36" s="584">
        <f t="shared" si="0"/>
        <v>10</v>
      </c>
      <c r="AN36" s="584"/>
      <c r="AO36" s="585" t="str">
        <f>IF('各会計、関係団体の財政状況及び健全化判断比率'!B33="","",'各会計、関係団体の財政状況及び健全化判断比率'!B33)</f>
        <v>都市開発整備事業会計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中播衛生施設事務組合</v>
      </c>
      <c r="BZ36" s="585"/>
      <c r="CA36" s="585"/>
      <c r="CB36" s="585"/>
      <c r="CC36" s="585"/>
      <c r="CD36" s="585"/>
      <c r="CE36" s="585"/>
      <c r="CF36" s="585"/>
      <c r="CG36" s="585"/>
      <c r="CH36" s="585"/>
      <c r="CI36" s="585"/>
      <c r="CJ36" s="585"/>
      <c r="CK36" s="585"/>
      <c r="CL36" s="585"/>
      <c r="CM36" s="585"/>
      <c r="CN36" s="175"/>
      <c r="CO36" s="584">
        <f t="shared" si="3"/>
        <v>22</v>
      </c>
      <c r="CP36" s="584"/>
      <c r="CQ36" s="585" t="str">
        <f>IF('各会計、関係団体の財政状況及び健全化判断比率'!BS9="","",'各会計、関係団体の財政状況及び健全化判断比率'!BS9)</f>
        <v>（公財）姫路・西はりま地場産業センター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f>IF(E37="","",C36+1)</f>
        <v>4</v>
      </c>
      <c r="D37" s="584"/>
      <c r="E37" s="585" t="str">
        <f>IF('各会計、関係団体の財政状況及び健全化判断比率'!B10="","",'各会計、関係団体の財政状況及び健全化判断比率'!B10)</f>
        <v>財政健全化調整特別会計</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兵庫県競馬組合</v>
      </c>
      <c r="BZ37" s="585"/>
      <c r="CA37" s="585"/>
      <c r="CB37" s="585"/>
      <c r="CC37" s="585"/>
      <c r="CD37" s="585"/>
      <c r="CE37" s="585"/>
      <c r="CF37" s="585"/>
      <c r="CG37" s="585"/>
      <c r="CH37" s="585"/>
      <c r="CI37" s="585"/>
      <c r="CJ37" s="585"/>
      <c r="CK37" s="585"/>
      <c r="CL37" s="585"/>
      <c r="CM37" s="585"/>
      <c r="CN37" s="175"/>
      <c r="CO37" s="584">
        <f t="shared" si="3"/>
        <v>23</v>
      </c>
      <c r="CP37" s="584"/>
      <c r="CQ37" s="585" t="str">
        <f>IF('各会計、関係団体の財政状況及び健全化判断比率'!BS10="","",'各会計、関係団体の財政状況及び健全化判断比率'!BS10)</f>
        <v>（一財）姫路市まちづくり振興機構</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姫路福崎斎苑施設事務組合</v>
      </c>
      <c r="BZ38" s="585"/>
      <c r="CA38" s="585"/>
      <c r="CB38" s="585"/>
      <c r="CC38" s="585"/>
      <c r="CD38" s="585"/>
      <c r="CE38" s="585"/>
      <c r="CF38" s="585"/>
      <c r="CG38" s="585"/>
      <c r="CH38" s="585"/>
      <c r="CI38" s="585"/>
      <c r="CJ38" s="585"/>
      <c r="CK38" s="585"/>
      <c r="CL38" s="585"/>
      <c r="CM38" s="585"/>
      <c r="CN38" s="175"/>
      <c r="CO38" s="584">
        <f t="shared" si="3"/>
        <v>24</v>
      </c>
      <c r="CP38" s="584"/>
      <c r="CQ38" s="585" t="str">
        <f>IF('各会計、関係団体の財政状況及び健全化判断比率'!BS11="","",'各会計、関係団体の財政状況及び健全化判断比率'!BS11)</f>
        <v>姫路ウォーターフロント㈱</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17</v>
      </c>
      <c r="BX39" s="584"/>
      <c r="BY39" s="585" t="str">
        <f>IF('各会計、関係団体の財政状況及び健全化判断比率'!B73="","",'各会計、関係団体の財政状況及び健全化判断比率'!B73)</f>
        <v>くれさか環境事務組合</v>
      </c>
      <c r="BZ39" s="585"/>
      <c r="CA39" s="585"/>
      <c r="CB39" s="585"/>
      <c r="CC39" s="585"/>
      <c r="CD39" s="585"/>
      <c r="CE39" s="585"/>
      <c r="CF39" s="585"/>
      <c r="CG39" s="585"/>
      <c r="CH39" s="585"/>
      <c r="CI39" s="585"/>
      <c r="CJ39" s="585"/>
      <c r="CK39" s="585"/>
      <c r="CL39" s="585"/>
      <c r="CM39" s="585"/>
      <c r="CN39" s="175"/>
      <c r="CO39" s="584">
        <f t="shared" si="3"/>
        <v>25</v>
      </c>
      <c r="CP39" s="584"/>
      <c r="CQ39" s="585" t="str">
        <f>IF('各会計、関係団体の財政状況及び健全化判断比率'!BS12="","",'各会計、関係団体の財政状況及び健全化判断比率'!BS12)</f>
        <v>アイシーエス姫路市ウェルフェアー㈱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18</v>
      </c>
      <c r="BX40" s="584"/>
      <c r="BY40" s="585" t="str">
        <f>IF('各会計、関係団体の財政状況及び健全化判断比率'!B74="","",'各会計、関係団体の財政状況及び健全化判断比率'!B74)</f>
        <v>兵庫県後期高齢者医療広域連合（一般会計）</v>
      </c>
      <c r="BZ40" s="585"/>
      <c r="CA40" s="585"/>
      <c r="CB40" s="585"/>
      <c r="CC40" s="585"/>
      <c r="CD40" s="585"/>
      <c r="CE40" s="585"/>
      <c r="CF40" s="585"/>
      <c r="CG40" s="585"/>
      <c r="CH40" s="585"/>
      <c r="CI40" s="585"/>
      <c r="CJ40" s="585"/>
      <c r="CK40" s="585"/>
      <c r="CL40" s="585"/>
      <c r="CM40" s="585"/>
      <c r="CN40" s="175"/>
      <c r="CO40" s="584">
        <f t="shared" si="3"/>
        <v>26</v>
      </c>
      <c r="CP40" s="584"/>
      <c r="CQ40" s="585" t="str">
        <f>IF('各会計、関係団体の財政状況及び健全化判断比率'!BS13="","",'各会計、関係団体の財政状況及び健全化判断比率'!BS13)</f>
        <v>イーグレひめじ管理㈱</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19</v>
      </c>
      <c r="BX41" s="584"/>
      <c r="BY41" s="585" t="str">
        <f>IF('各会計、関係団体の財政状況及び健全化判断比率'!B75="","",'各会計、関係団体の財政状況及び健全化判断比率'!B75)</f>
        <v>兵庫県後期高齢者医療広域連合（特別会計）</v>
      </c>
      <c r="BZ41" s="585"/>
      <c r="CA41" s="585"/>
      <c r="CB41" s="585"/>
      <c r="CC41" s="585"/>
      <c r="CD41" s="585"/>
      <c r="CE41" s="585"/>
      <c r="CF41" s="585"/>
      <c r="CG41" s="585"/>
      <c r="CH41" s="585"/>
      <c r="CI41" s="585"/>
      <c r="CJ41" s="585"/>
      <c r="CK41" s="585"/>
      <c r="CL41" s="585"/>
      <c r="CM41" s="585"/>
      <c r="CN41" s="175"/>
      <c r="CO41" s="584">
        <f t="shared" si="3"/>
        <v>27</v>
      </c>
      <c r="CP41" s="584"/>
      <c r="CQ41" s="585" t="str">
        <f>IF('各会計、関係団体の財政状況及び健全化判断比率'!BS14="","",'各会計、関係団体の財政状況及び健全化判断比率'!BS14)</f>
        <v>㈱姫路ポートセンター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BFX23LXG3QwZ+xsyH/hIF8QPBDxvxDrVLgneYJKIuiwU/cSd8U/uFHcPW17Ij7c5KQK2Y+3C86+YoyOwT/Xwjg==" saltValue="/XE1fe5PLDbNq/PIr7Jf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535</v>
      </c>
      <c r="D34" s="1136"/>
      <c r="E34" s="1137"/>
      <c r="F34" s="32">
        <v>6.28</v>
      </c>
      <c r="G34" s="33">
        <v>5.44</v>
      </c>
      <c r="H34" s="33">
        <v>6.55</v>
      </c>
      <c r="I34" s="33">
        <v>7.38</v>
      </c>
      <c r="J34" s="34">
        <v>8.32</v>
      </c>
      <c r="K34" s="22"/>
      <c r="L34" s="22"/>
      <c r="M34" s="22"/>
      <c r="N34" s="22"/>
      <c r="O34" s="22"/>
      <c r="P34" s="22"/>
    </row>
    <row r="35" spans="1:16" ht="39" customHeight="1" x14ac:dyDescent="0.15">
      <c r="A35" s="22"/>
      <c r="B35" s="35"/>
      <c r="C35" s="1132" t="s">
        <v>536</v>
      </c>
      <c r="D35" s="1132"/>
      <c r="E35" s="1133"/>
      <c r="F35" s="36">
        <v>3.9</v>
      </c>
      <c r="G35" s="37">
        <v>3.91</v>
      </c>
      <c r="H35" s="37">
        <v>3.65</v>
      </c>
      <c r="I35" s="37">
        <v>3.61</v>
      </c>
      <c r="J35" s="38">
        <v>4.3099999999999996</v>
      </c>
      <c r="K35" s="22"/>
      <c r="L35" s="22"/>
      <c r="M35" s="22"/>
      <c r="N35" s="22"/>
      <c r="O35" s="22"/>
      <c r="P35" s="22"/>
    </row>
    <row r="36" spans="1:16" ht="39" customHeight="1" x14ac:dyDescent="0.15">
      <c r="A36" s="22"/>
      <c r="B36" s="35"/>
      <c r="C36" s="1132" t="s">
        <v>537</v>
      </c>
      <c r="D36" s="1132"/>
      <c r="E36" s="1133"/>
      <c r="F36" s="36">
        <v>4.91</v>
      </c>
      <c r="G36" s="37">
        <v>3.95</v>
      </c>
      <c r="H36" s="37">
        <v>4.3099999999999996</v>
      </c>
      <c r="I36" s="37">
        <v>4.6500000000000004</v>
      </c>
      <c r="J36" s="38">
        <v>4.25</v>
      </c>
      <c r="K36" s="22"/>
      <c r="L36" s="22"/>
      <c r="M36" s="22"/>
      <c r="N36" s="22"/>
      <c r="O36" s="22"/>
      <c r="P36" s="22"/>
    </row>
    <row r="37" spans="1:16" ht="39" customHeight="1" x14ac:dyDescent="0.15">
      <c r="A37" s="22"/>
      <c r="B37" s="35"/>
      <c r="C37" s="1132" t="s">
        <v>538</v>
      </c>
      <c r="D37" s="1132"/>
      <c r="E37" s="1133"/>
      <c r="F37" s="36">
        <v>1.53</v>
      </c>
      <c r="G37" s="37">
        <v>1.68</v>
      </c>
      <c r="H37" s="37">
        <v>1.68</v>
      </c>
      <c r="I37" s="37">
        <v>1.7</v>
      </c>
      <c r="J37" s="38">
        <v>1.65</v>
      </c>
      <c r="K37" s="22"/>
      <c r="L37" s="22"/>
      <c r="M37" s="22"/>
      <c r="N37" s="22"/>
      <c r="O37" s="22"/>
      <c r="P37" s="22"/>
    </row>
    <row r="38" spans="1:16" ht="39" customHeight="1" x14ac:dyDescent="0.15">
      <c r="A38" s="22"/>
      <c r="B38" s="35"/>
      <c r="C38" s="1132" t="s">
        <v>539</v>
      </c>
      <c r="D38" s="1132"/>
      <c r="E38" s="1133"/>
      <c r="F38" s="36">
        <v>0.45</v>
      </c>
      <c r="G38" s="37">
        <v>1.06</v>
      </c>
      <c r="H38" s="37">
        <v>1.18</v>
      </c>
      <c r="I38" s="37">
        <v>1.21</v>
      </c>
      <c r="J38" s="38">
        <v>1.02</v>
      </c>
      <c r="K38" s="22"/>
      <c r="L38" s="22"/>
      <c r="M38" s="22"/>
      <c r="N38" s="22"/>
      <c r="O38" s="22"/>
      <c r="P38" s="22"/>
    </row>
    <row r="39" spans="1:16" ht="39" customHeight="1" x14ac:dyDescent="0.15">
      <c r="A39" s="22"/>
      <c r="B39" s="35"/>
      <c r="C39" s="1132" t="s">
        <v>540</v>
      </c>
      <c r="D39" s="1132"/>
      <c r="E39" s="1133"/>
      <c r="F39" s="36">
        <v>0.31</v>
      </c>
      <c r="G39" s="37">
        <v>0.34</v>
      </c>
      <c r="H39" s="37">
        <v>0.36</v>
      </c>
      <c r="I39" s="37">
        <v>0.37</v>
      </c>
      <c r="J39" s="38">
        <v>0.8</v>
      </c>
      <c r="K39" s="22"/>
      <c r="L39" s="22"/>
      <c r="M39" s="22"/>
      <c r="N39" s="22"/>
      <c r="O39" s="22"/>
      <c r="P39" s="22"/>
    </row>
    <row r="40" spans="1:16" ht="39" customHeight="1" x14ac:dyDescent="0.15">
      <c r="A40" s="22"/>
      <c r="B40" s="35"/>
      <c r="C40" s="1132" t="s">
        <v>541</v>
      </c>
      <c r="D40" s="1132"/>
      <c r="E40" s="1133"/>
      <c r="F40" s="36">
        <v>0.28999999999999998</v>
      </c>
      <c r="G40" s="37">
        <v>0.49</v>
      </c>
      <c r="H40" s="37">
        <v>0.77</v>
      </c>
      <c r="I40" s="37">
        <v>0.76</v>
      </c>
      <c r="J40" s="38">
        <v>0.57999999999999996</v>
      </c>
      <c r="K40" s="22"/>
      <c r="L40" s="22"/>
      <c r="M40" s="22"/>
      <c r="N40" s="22"/>
      <c r="O40" s="22"/>
      <c r="P40" s="22"/>
    </row>
    <row r="41" spans="1:16" ht="39" customHeight="1" x14ac:dyDescent="0.15">
      <c r="A41" s="22"/>
      <c r="B41" s="35"/>
      <c r="C41" s="1132" t="s">
        <v>542</v>
      </c>
      <c r="D41" s="1132"/>
      <c r="E41" s="1133"/>
      <c r="F41" s="36">
        <v>0.17</v>
      </c>
      <c r="G41" s="37">
        <v>0.18</v>
      </c>
      <c r="H41" s="37">
        <v>0.18</v>
      </c>
      <c r="I41" s="37">
        <v>0.2</v>
      </c>
      <c r="J41" s="38">
        <v>0.2</v>
      </c>
      <c r="K41" s="22"/>
      <c r="L41" s="22"/>
      <c r="M41" s="22"/>
      <c r="N41" s="22"/>
      <c r="O41" s="22"/>
      <c r="P41" s="22"/>
    </row>
    <row r="42" spans="1:16" ht="39" customHeight="1" x14ac:dyDescent="0.15">
      <c r="A42" s="22"/>
      <c r="B42" s="39"/>
      <c r="C42" s="1132" t="s">
        <v>543</v>
      </c>
      <c r="D42" s="1132"/>
      <c r="E42" s="1133"/>
      <c r="F42" s="36" t="s">
        <v>505</v>
      </c>
      <c r="G42" s="37" t="s">
        <v>505</v>
      </c>
      <c r="H42" s="37" t="s">
        <v>505</v>
      </c>
      <c r="I42" s="37" t="s">
        <v>505</v>
      </c>
      <c r="J42" s="38" t="s">
        <v>505</v>
      </c>
      <c r="K42" s="22"/>
      <c r="L42" s="22"/>
      <c r="M42" s="22"/>
      <c r="N42" s="22"/>
      <c r="O42" s="22"/>
      <c r="P42" s="22"/>
    </row>
    <row r="43" spans="1:16" ht="39" customHeight="1" thickBot="1" x14ac:dyDescent="0.2">
      <c r="A43" s="22"/>
      <c r="B43" s="40"/>
      <c r="C43" s="1134" t="s">
        <v>544</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14MBCdChu9aRr39YMjtfN/ftCHQzzRzt6hb0MxMqm1OmHfUSbrv0RVju1rr0eqYhOw6pM6pbU35IaFoar8Yaw==" saltValue="rLhjglbwmLbv8vkxSqC1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20198</v>
      </c>
      <c r="L45" s="58">
        <v>19621</v>
      </c>
      <c r="M45" s="58">
        <v>20951</v>
      </c>
      <c r="N45" s="58">
        <v>21597</v>
      </c>
      <c r="O45" s="59">
        <v>20854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505</v>
      </c>
      <c r="L46" s="62" t="s">
        <v>505</v>
      </c>
      <c r="M46" s="62" t="s">
        <v>505</v>
      </c>
      <c r="N46" s="62" t="s">
        <v>505</v>
      </c>
      <c r="O46" s="63" t="s">
        <v>505</v>
      </c>
      <c r="P46" s="46"/>
      <c r="Q46" s="46"/>
      <c r="R46" s="46"/>
      <c r="S46" s="46"/>
      <c r="T46" s="46"/>
      <c r="U46" s="46"/>
    </row>
    <row r="47" spans="1:21" ht="30.75" customHeight="1" x14ac:dyDescent="0.15">
      <c r="A47" s="46"/>
      <c r="B47" s="1140"/>
      <c r="C47" s="1141"/>
      <c r="D47" s="60"/>
      <c r="E47" s="1146" t="s">
        <v>12</v>
      </c>
      <c r="F47" s="1146"/>
      <c r="G47" s="1146"/>
      <c r="H47" s="1146"/>
      <c r="I47" s="1146"/>
      <c r="J47" s="1147"/>
      <c r="K47" s="61">
        <v>168</v>
      </c>
      <c r="L47" s="62">
        <v>168</v>
      </c>
      <c r="M47" s="62">
        <v>168</v>
      </c>
      <c r="N47" s="62">
        <v>168</v>
      </c>
      <c r="O47" s="63">
        <v>168</v>
      </c>
      <c r="P47" s="46"/>
      <c r="Q47" s="46"/>
      <c r="R47" s="46"/>
      <c r="S47" s="46"/>
      <c r="T47" s="46"/>
      <c r="U47" s="46"/>
    </row>
    <row r="48" spans="1:21" ht="30.75" customHeight="1" x14ac:dyDescent="0.15">
      <c r="A48" s="46"/>
      <c r="B48" s="1140"/>
      <c r="C48" s="1141"/>
      <c r="D48" s="60"/>
      <c r="E48" s="1146" t="s">
        <v>13</v>
      </c>
      <c r="F48" s="1146"/>
      <c r="G48" s="1146"/>
      <c r="H48" s="1146"/>
      <c r="I48" s="1146"/>
      <c r="J48" s="1147"/>
      <c r="K48" s="61">
        <v>4526</v>
      </c>
      <c r="L48" s="62">
        <v>4419</v>
      </c>
      <c r="M48" s="62">
        <v>4069</v>
      </c>
      <c r="N48" s="62">
        <v>4236</v>
      </c>
      <c r="O48" s="63">
        <v>4398</v>
      </c>
      <c r="P48" s="46"/>
      <c r="Q48" s="46"/>
      <c r="R48" s="46"/>
      <c r="S48" s="46"/>
      <c r="T48" s="46"/>
      <c r="U48" s="46"/>
    </row>
    <row r="49" spans="1:21" ht="30.75" customHeight="1" x14ac:dyDescent="0.15">
      <c r="A49" s="46"/>
      <c r="B49" s="1140"/>
      <c r="C49" s="1141"/>
      <c r="D49" s="60"/>
      <c r="E49" s="1146" t="s">
        <v>14</v>
      </c>
      <c r="F49" s="1146"/>
      <c r="G49" s="1146"/>
      <c r="H49" s="1146"/>
      <c r="I49" s="1146"/>
      <c r="J49" s="1147"/>
      <c r="K49" s="61">
        <v>75</v>
      </c>
      <c r="L49" s="62">
        <v>43</v>
      </c>
      <c r="M49" s="62">
        <v>24</v>
      </c>
      <c r="N49" s="62" t="s">
        <v>505</v>
      </c>
      <c r="O49" s="63" t="s">
        <v>505</v>
      </c>
      <c r="P49" s="46"/>
      <c r="Q49" s="46"/>
      <c r="R49" s="46"/>
      <c r="S49" s="46"/>
      <c r="T49" s="46"/>
      <c r="U49" s="46"/>
    </row>
    <row r="50" spans="1:21" ht="30.75" customHeight="1" x14ac:dyDescent="0.15">
      <c r="A50" s="46"/>
      <c r="B50" s="1140"/>
      <c r="C50" s="1141"/>
      <c r="D50" s="60"/>
      <c r="E50" s="1146" t="s">
        <v>15</v>
      </c>
      <c r="F50" s="1146"/>
      <c r="G50" s="1146"/>
      <c r="H50" s="1146"/>
      <c r="I50" s="1146"/>
      <c r="J50" s="1147"/>
      <c r="K50" s="61">
        <v>298</v>
      </c>
      <c r="L50" s="62">
        <v>247</v>
      </c>
      <c r="M50" s="62" t="s">
        <v>505</v>
      </c>
      <c r="N50" s="62" t="s">
        <v>505</v>
      </c>
      <c r="O50" s="63" t="s">
        <v>505</v>
      </c>
      <c r="P50" s="46"/>
      <c r="Q50" s="46"/>
      <c r="R50" s="46"/>
      <c r="S50" s="46"/>
      <c r="T50" s="46"/>
      <c r="U50" s="46"/>
    </row>
    <row r="51" spans="1:21" ht="30.75" customHeight="1" x14ac:dyDescent="0.15">
      <c r="A51" s="46"/>
      <c r="B51" s="1142"/>
      <c r="C51" s="1143"/>
      <c r="D51" s="64"/>
      <c r="E51" s="1146" t="s">
        <v>16</v>
      </c>
      <c r="F51" s="1146"/>
      <c r="G51" s="1146"/>
      <c r="H51" s="1146"/>
      <c r="I51" s="1146"/>
      <c r="J51" s="1147"/>
      <c r="K51" s="61">
        <v>2</v>
      </c>
      <c r="L51" s="62">
        <v>0</v>
      </c>
      <c r="M51" s="62">
        <v>0</v>
      </c>
      <c r="N51" s="62">
        <v>0</v>
      </c>
      <c r="O51" s="63" t="s">
        <v>505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21786</v>
      </c>
      <c r="L52" s="62">
        <v>21837</v>
      </c>
      <c r="M52" s="62">
        <v>21596</v>
      </c>
      <c r="N52" s="62">
        <v>21838</v>
      </c>
      <c r="O52" s="63">
        <v>21625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3481</v>
      </c>
      <c r="L53" s="67">
        <v>2661</v>
      </c>
      <c r="M53" s="67">
        <v>3616</v>
      </c>
      <c r="N53" s="67">
        <v>4163</v>
      </c>
      <c r="O53" s="68">
        <v>3795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9acgDOOBbhHOs/KQ8xklNdnX45RL7Dyzg3iziSBPcBeYaztEl7waLL74No/pm+cu0gh6UtgU0FINE2oz3iIJA==" saltValue="JSrzoc//ZeytE5WDQ007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42">
        <v>201105</v>
      </c>
      <c r="J41" s="343">
        <v>208796</v>
      </c>
      <c r="K41" s="343">
        <v>205348</v>
      </c>
      <c r="L41" s="343">
        <v>193596</v>
      </c>
      <c r="M41" s="344">
        <v>182808</v>
      </c>
    </row>
    <row r="42" spans="2:13" ht="27.75" customHeight="1" x14ac:dyDescent="0.15">
      <c r="B42" s="1171"/>
      <c r="C42" s="1172"/>
      <c r="D42" s="104"/>
      <c r="E42" s="1177" t="s">
        <v>32</v>
      </c>
      <c r="F42" s="1177"/>
      <c r="G42" s="1177"/>
      <c r="H42" s="1178"/>
      <c r="I42" s="345">
        <v>610</v>
      </c>
      <c r="J42" s="346" t="s">
        <v>505</v>
      </c>
      <c r="K42" s="346">
        <v>25641</v>
      </c>
      <c r="L42" s="346">
        <v>25074</v>
      </c>
      <c r="M42" s="347">
        <v>25192</v>
      </c>
    </row>
    <row r="43" spans="2:13" ht="27.75" customHeight="1" x14ac:dyDescent="0.15">
      <c r="B43" s="1171"/>
      <c r="C43" s="1172"/>
      <c r="D43" s="104"/>
      <c r="E43" s="1177" t="s">
        <v>33</v>
      </c>
      <c r="F43" s="1177"/>
      <c r="G43" s="1177"/>
      <c r="H43" s="1178"/>
      <c r="I43" s="345">
        <v>38981</v>
      </c>
      <c r="J43" s="346">
        <v>36173</v>
      </c>
      <c r="K43" s="346">
        <v>35180</v>
      </c>
      <c r="L43" s="346">
        <v>37743</v>
      </c>
      <c r="M43" s="347">
        <v>37993</v>
      </c>
    </row>
    <row r="44" spans="2:13" ht="27.75" customHeight="1" x14ac:dyDescent="0.15">
      <c r="B44" s="1171"/>
      <c r="C44" s="1172"/>
      <c r="D44" s="104"/>
      <c r="E44" s="1177" t="s">
        <v>34</v>
      </c>
      <c r="F44" s="1177"/>
      <c r="G44" s="1177"/>
      <c r="H44" s="1178"/>
      <c r="I44" s="345">
        <v>281</v>
      </c>
      <c r="J44" s="346">
        <v>24</v>
      </c>
      <c r="K44" s="346" t="s">
        <v>505</v>
      </c>
      <c r="L44" s="346" t="s">
        <v>505</v>
      </c>
      <c r="M44" s="347" t="s">
        <v>505</v>
      </c>
    </row>
    <row r="45" spans="2:13" ht="27.75" customHeight="1" x14ac:dyDescent="0.15">
      <c r="B45" s="1171"/>
      <c r="C45" s="1172"/>
      <c r="D45" s="104"/>
      <c r="E45" s="1177" t="s">
        <v>35</v>
      </c>
      <c r="F45" s="1177"/>
      <c r="G45" s="1177"/>
      <c r="H45" s="1178"/>
      <c r="I45" s="345">
        <v>27650</v>
      </c>
      <c r="J45" s="346">
        <v>27839</v>
      </c>
      <c r="K45" s="346">
        <v>27587</v>
      </c>
      <c r="L45" s="346">
        <v>26913</v>
      </c>
      <c r="M45" s="347">
        <v>28602</v>
      </c>
    </row>
    <row r="46" spans="2:13" ht="27.75" customHeight="1" x14ac:dyDescent="0.15">
      <c r="B46" s="1171"/>
      <c r="C46" s="1172"/>
      <c r="D46" s="105"/>
      <c r="E46" s="1177" t="s">
        <v>36</v>
      </c>
      <c r="F46" s="1177"/>
      <c r="G46" s="1177"/>
      <c r="H46" s="1178"/>
      <c r="I46" s="345">
        <v>11</v>
      </c>
      <c r="J46" s="346">
        <v>12</v>
      </c>
      <c r="K46" s="346" t="s">
        <v>505</v>
      </c>
      <c r="L46" s="346">
        <v>0</v>
      </c>
      <c r="M46" s="347">
        <v>4</v>
      </c>
    </row>
    <row r="47" spans="2:13" ht="27.75" customHeight="1" x14ac:dyDescent="0.15">
      <c r="B47" s="1171"/>
      <c r="C47" s="1172"/>
      <c r="D47" s="106"/>
      <c r="E47" s="1179" t="s">
        <v>37</v>
      </c>
      <c r="F47" s="1180"/>
      <c r="G47" s="1180"/>
      <c r="H47" s="1181"/>
      <c r="I47" s="345" t="s">
        <v>505</v>
      </c>
      <c r="J47" s="346" t="s">
        <v>505</v>
      </c>
      <c r="K47" s="346" t="s">
        <v>505</v>
      </c>
      <c r="L47" s="346" t="s">
        <v>505</v>
      </c>
      <c r="M47" s="347" t="s">
        <v>505</v>
      </c>
    </row>
    <row r="48" spans="2:13" ht="27.75" customHeight="1" x14ac:dyDescent="0.15">
      <c r="B48" s="1171"/>
      <c r="C48" s="1172"/>
      <c r="D48" s="104"/>
      <c r="E48" s="1177" t="s">
        <v>38</v>
      </c>
      <c r="F48" s="1177"/>
      <c r="G48" s="1177"/>
      <c r="H48" s="1178"/>
      <c r="I48" s="345" t="s">
        <v>505</v>
      </c>
      <c r="J48" s="346" t="s">
        <v>505</v>
      </c>
      <c r="K48" s="346" t="s">
        <v>505</v>
      </c>
      <c r="L48" s="346" t="s">
        <v>505</v>
      </c>
      <c r="M48" s="347" t="s">
        <v>505</v>
      </c>
    </row>
    <row r="49" spans="2:13" ht="27.75" customHeight="1" x14ac:dyDescent="0.15">
      <c r="B49" s="1173"/>
      <c r="C49" s="1174"/>
      <c r="D49" s="104"/>
      <c r="E49" s="1177" t="s">
        <v>39</v>
      </c>
      <c r="F49" s="1177"/>
      <c r="G49" s="1177"/>
      <c r="H49" s="1178"/>
      <c r="I49" s="345" t="s">
        <v>505</v>
      </c>
      <c r="J49" s="346" t="s">
        <v>505</v>
      </c>
      <c r="K49" s="346" t="s">
        <v>505</v>
      </c>
      <c r="L49" s="346" t="s">
        <v>505</v>
      </c>
      <c r="M49" s="347" t="s">
        <v>505</v>
      </c>
    </row>
    <row r="50" spans="2:13" ht="27.75" customHeight="1" x14ac:dyDescent="0.15">
      <c r="B50" s="1182" t="s">
        <v>40</v>
      </c>
      <c r="C50" s="1183"/>
      <c r="D50" s="107"/>
      <c r="E50" s="1177" t="s">
        <v>41</v>
      </c>
      <c r="F50" s="1177"/>
      <c r="G50" s="1177"/>
      <c r="H50" s="1178"/>
      <c r="I50" s="345">
        <v>60479</v>
      </c>
      <c r="J50" s="346">
        <v>53946</v>
      </c>
      <c r="K50" s="346">
        <v>58395</v>
      </c>
      <c r="L50" s="346">
        <v>62935</v>
      </c>
      <c r="M50" s="347">
        <v>64875</v>
      </c>
    </row>
    <row r="51" spans="2:13" ht="27.75" customHeight="1" x14ac:dyDescent="0.15">
      <c r="B51" s="1171"/>
      <c r="C51" s="1172"/>
      <c r="D51" s="104"/>
      <c r="E51" s="1177" t="s">
        <v>42</v>
      </c>
      <c r="F51" s="1177"/>
      <c r="G51" s="1177"/>
      <c r="H51" s="1178"/>
      <c r="I51" s="345">
        <v>32489</v>
      </c>
      <c r="J51" s="346">
        <v>33923</v>
      </c>
      <c r="K51" s="346">
        <v>33983</v>
      </c>
      <c r="L51" s="346">
        <v>35404</v>
      </c>
      <c r="M51" s="347">
        <v>34980</v>
      </c>
    </row>
    <row r="52" spans="2:13" ht="27.75" customHeight="1" x14ac:dyDescent="0.15">
      <c r="B52" s="1173"/>
      <c r="C52" s="1174"/>
      <c r="D52" s="104"/>
      <c r="E52" s="1177" t="s">
        <v>43</v>
      </c>
      <c r="F52" s="1177"/>
      <c r="G52" s="1177"/>
      <c r="H52" s="1178"/>
      <c r="I52" s="345">
        <v>180500</v>
      </c>
      <c r="J52" s="346">
        <v>184013</v>
      </c>
      <c r="K52" s="346">
        <v>180346</v>
      </c>
      <c r="L52" s="346">
        <v>172513</v>
      </c>
      <c r="M52" s="347">
        <v>164250</v>
      </c>
    </row>
    <row r="53" spans="2:13" ht="27.75" customHeight="1" thickBot="1" x14ac:dyDescent="0.2">
      <c r="B53" s="1184" t="s">
        <v>19</v>
      </c>
      <c r="C53" s="1185"/>
      <c r="D53" s="108"/>
      <c r="E53" s="1186" t="s">
        <v>44</v>
      </c>
      <c r="F53" s="1186"/>
      <c r="G53" s="1186"/>
      <c r="H53" s="1187"/>
      <c r="I53" s="348">
        <v>-4831</v>
      </c>
      <c r="J53" s="349">
        <v>961</v>
      </c>
      <c r="K53" s="349">
        <v>21030</v>
      </c>
      <c r="L53" s="349">
        <v>12475</v>
      </c>
      <c r="M53" s="350">
        <v>10495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EVxBHqdiee0bW06a/fYm/MXY7PxEkIf9/TDR4b3WAeeyV8egxKU+637bxdWVPTJc6Up/WhErCCQjmyrgULvvQ==" saltValue="d2OegaPfWaApeKXEoR/9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14525</v>
      </c>
      <c r="G55" s="120">
        <v>14533</v>
      </c>
      <c r="H55" s="121">
        <v>14554</v>
      </c>
    </row>
    <row r="56" spans="2:8" ht="52.5" customHeight="1" x14ac:dyDescent="0.15">
      <c r="B56" s="122"/>
      <c r="C56" s="1198" t="s">
        <v>47</v>
      </c>
      <c r="D56" s="1198"/>
      <c r="E56" s="1199"/>
      <c r="F56" s="123">
        <v>3888</v>
      </c>
      <c r="G56" s="123">
        <v>3896</v>
      </c>
      <c r="H56" s="124">
        <v>4479</v>
      </c>
    </row>
    <row r="57" spans="2:8" ht="53.25" customHeight="1" x14ac:dyDescent="0.15">
      <c r="B57" s="122"/>
      <c r="C57" s="1200" t="s">
        <v>48</v>
      </c>
      <c r="D57" s="1200"/>
      <c r="E57" s="1201"/>
      <c r="F57" s="125">
        <v>31551</v>
      </c>
      <c r="G57" s="125">
        <v>35260</v>
      </c>
      <c r="H57" s="126">
        <v>36260</v>
      </c>
    </row>
    <row r="58" spans="2:8" ht="45.75" customHeight="1" x14ac:dyDescent="0.15">
      <c r="B58" s="127"/>
      <c r="C58" s="1188" t="s">
        <v>567</v>
      </c>
      <c r="D58" s="1189"/>
      <c r="E58" s="1190"/>
      <c r="F58" s="128">
        <v>0</v>
      </c>
      <c r="G58" s="128">
        <v>0</v>
      </c>
      <c r="H58" s="129">
        <v>2000</v>
      </c>
    </row>
    <row r="59" spans="2:8" ht="45.75" customHeight="1" x14ac:dyDescent="0.15">
      <c r="B59" s="127"/>
      <c r="C59" s="1188" t="s">
        <v>568</v>
      </c>
      <c r="D59" s="1189"/>
      <c r="E59" s="1190"/>
      <c r="F59" s="128">
        <v>1110</v>
      </c>
      <c r="G59" s="128">
        <v>1117</v>
      </c>
      <c r="H59" s="129">
        <v>1138</v>
      </c>
    </row>
    <row r="60" spans="2:8" ht="45.75" customHeight="1" x14ac:dyDescent="0.15">
      <c r="B60" s="127"/>
      <c r="C60" s="1188" t="s">
        <v>569</v>
      </c>
      <c r="D60" s="1189"/>
      <c r="E60" s="1190"/>
      <c r="F60" s="128">
        <v>1523</v>
      </c>
      <c r="G60" s="128">
        <v>1524</v>
      </c>
      <c r="H60" s="129">
        <v>1536</v>
      </c>
    </row>
    <row r="61" spans="2:8" ht="45.75" customHeight="1" x14ac:dyDescent="0.15">
      <c r="B61" s="127"/>
      <c r="C61" s="1188" t="s">
        <v>570</v>
      </c>
      <c r="D61" s="1189"/>
      <c r="E61" s="1190"/>
      <c r="F61" s="128">
        <v>1092</v>
      </c>
      <c r="G61" s="128">
        <v>1096</v>
      </c>
      <c r="H61" s="129">
        <v>1106</v>
      </c>
    </row>
    <row r="62" spans="2:8" ht="45.75" customHeight="1" thickBot="1" x14ac:dyDescent="0.2">
      <c r="B62" s="130"/>
      <c r="C62" s="1191" t="s">
        <v>571</v>
      </c>
      <c r="D62" s="1192"/>
      <c r="E62" s="1193"/>
      <c r="F62" s="131">
        <v>8</v>
      </c>
      <c r="G62" s="131">
        <v>22</v>
      </c>
      <c r="H62" s="132">
        <v>27</v>
      </c>
    </row>
    <row r="63" spans="2:8" ht="52.5" customHeight="1" thickBot="1" x14ac:dyDescent="0.2">
      <c r="B63" s="133"/>
      <c r="C63" s="1194" t="s">
        <v>49</v>
      </c>
      <c r="D63" s="1194"/>
      <c r="E63" s="1195"/>
      <c r="F63" s="134">
        <v>49965</v>
      </c>
      <c r="G63" s="134">
        <v>53689</v>
      </c>
      <c r="H63" s="135">
        <v>55294</v>
      </c>
    </row>
    <row r="64" spans="2:8" x14ac:dyDescent="0.15"/>
  </sheetData>
  <sheetProtection algorithmName="SHA-512" hashValue="EJn9xtHiWY1RUyHZ4UjH8rrF0vSSO0ZxfGtYDLftlh2Dj/bwPkISVvO2X6F+VP7jFZiU7wqIpVViVDKWTKlnUw==" saltValue="akDV7uNHmSnOt6jdJJwQ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70573</v>
      </c>
      <c r="E3" s="154"/>
      <c r="F3" s="155">
        <v>51849</v>
      </c>
      <c r="G3" s="156"/>
      <c r="H3" s="157"/>
    </row>
    <row r="4" spans="1:8" x14ac:dyDescent="0.15">
      <c r="A4" s="158"/>
      <c r="B4" s="159"/>
      <c r="C4" s="160"/>
      <c r="D4" s="161">
        <v>42709</v>
      </c>
      <c r="E4" s="162"/>
      <c r="F4" s="163">
        <v>26326</v>
      </c>
      <c r="G4" s="164"/>
      <c r="H4" s="165"/>
    </row>
    <row r="5" spans="1:8" x14ac:dyDescent="0.15">
      <c r="A5" s="146" t="s">
        <v>523</v>
      </c>
      <c r="B5" s="151"/>
      <c r="C5" s="152"/>
      <c r="D5" s="153">
        <v>97878</v>
      </c>
      <c r="E5" s="154"/>
      <c r="F5" s="155">
        <v>52191</v>
      </c>
      <c r="G5" s="156"/>
      <c r="H5" s="157"/>
    </row>
    <row r="6" spans="1:8" x14ac:dyDescent="0.15">
      <c r="A6" s="158"/>
      <c r="B6" s="159"/>
      <c r="C6" s="160"/>
      <c r="D6" s="161">
        <v>58154</v>
      </c>
      <c r="E6" s="162"/>
      <c r="F6" s="163">
        <v>26807</v>
      </c>
      <c r="G6" s="164"/>
      <c r="H6" s="165"/>
    </row>
    <row r="7" spans="1:8" x14ac:dyDescent="0.15">
      <c r="A7" s="146" t="s">
        <v>524</v>
      </c>
      <c r="B7" s="151"/>
      <c r="C7" s="152"/>
      <c r="D7" s="153">
        <v>56940</v>
      </c>
      <c r="E7" s="154"/>
      <c r="F7" s="155">
        <v>48105</v>
      </c>
      <c r="G7" s="156"/>
      <c r="H7" s="157"/>
    </row>
    <row r="8" spans="1:8" x14ac:dyDescent="0.15">
      <c r="A8" s="158"/>
      <c r="B8" s="159"/>
      <c r="C8" s="160"/>
      <c r="D8" s="161">
        <v>31170</v>
      </c>
      <c r="E8" s="162"/>
      <c r="F8" s="163">
        <v>24072</v>
      </c>
      <c r="G8" s="164"/>
      <c r="H8" s="165"/>
    </row>
    <row r="9" spans="1:8" x14ac:dyDescent="0.15">
      <c r="A9" s="146" t="s">
        <v>525</v>
      </c>
      <c r="B9" s="151"/>
      <c r="C9" s="152"/>
      <c r="D9" s="153">
        <v>46539</v>
      </c>
      <c r="E9" s="154"/>
      <c r="F9" s="155">
        <v>47446</v>
      </c>
      <c r="G9" s="156"/>
      <c r="H9" s="157"/>
    </row>
    <row r="10" spans="1:8" x14ac:dyDescent="0.15">
      <c r="A10" s="158"/>
      <c r="B10" s="159"/>
      <c r="C10" s="160"/>
      <c r="D10" s="161">
        <v>23140</v>
      </c>
      <c r="E10" s="162"/>
      <c r="F10" s="163">
        <v>24371</v>
      </c>
      <c r="G10" s="164"/>
      <c r="H10" s="165"/>
    </row>
    <row r="11" spans="1:8" x14ac:dyDescent="0.15">
      <c r="A11" s="146" t="s">
        <v>526</v>
      </c>
      <c r="B11" s="151"/>
      <c r="C11" s="152"/>
      <c r="D11" s="153">
        <v>53217</v>
      </c>
      <c r="E11" s="154"/>
      <c r="F11" s="155">
        <v>48387</v>
      </c>
      <c r="G11" s="156"/>
      <c r="H11" s="157"/>
    </row>
    <row r="12" spans="1:8" x14ac:dyDescent="0.15">
      <c r="A12" s="158"/>
      <c r="B12" s="159"/>
      <c r="C12" s="166"/>
      <c r="D12" s="161">
        <v>27427</v>
      </c>
      <c r="E12" s="162"/>
      <c r="F12" s="163">
        <v>25592</v>
      </c>
      <c r="G12" s="164"/>
      <c r="H12" s="165"/>
    </row>
    <row r="13" spans="1:8" x14ac:dyDescent="0.15">
      <c r="A13" s="146"/>
      <c r="B13" s="151"/>
      <c r="C13" s="152"/>
      <c r="D13" s="153">
        <v>65029</v>
      </c>
      <c r="E13" s="154"/>
      <c r="F13" s="155">
        <v>49596</v>
      </c>
      <c r="G13" s="167"/>
      <c r="H13" s="157"/>
    </row>
    <row r="14" spans="1:8" x14ac:dyDescent="0.15">
      <c r="A14" s="158"/>
      <c r="B14" s="159"/>
      <c r="C14" s="160"/>
      <c r="D14" s="161">
        <v>36520</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4.91</v>
      </c>
      <c r="C19" s="168">
        <f>ROUND(VALUE(SUBSTITUTE(実質収支比率等に係る経年分析!G$48,"▲","-")),2)</f>
        <v>3.96</v>
      </c>
      <c r="D19" s="168">
        <f>ROUND(VALUE(SUBSTITUTE(実質収支比率等に係る経年分析!H$48,"▲","-")),2)</f>
        <v>4.32</v>
      </c>
      <c r="E19" s="168">
        <f>ROUND(VALUE(SUBSTITUTE(実質収支比率等に係る経年分析!I$48,"▲","-")),2)</f>
        <v>4.6500000000000004</v>
      </c>
      <c r="F19" s="168">
        <f>ROUND(VALUE(SUBSTITUTE(実質収支比率等に係る経年分析!J$48,"▲","-")),2)</f>
        <v>4.26</v>
      </c>
    </row>
    <row r="20" spans="1:11" x14ac:dyDescent="0.15">
      <c r="A20" s="168" t="s">
        <v>53</v>
      </c>
      <c r="B20" s="168">
        <f>ROUND(VALUE(SUBSTITUTE(実質収支比率等に係る経年分析!F$47,"▲","-")),2)</f>
        <v>11.92</v>
      </c>
      <c r="C20" s="168">
        <f>ROUND(VALUE(SUBSTITUTE(実質収支比率等に係る経年分析!G$47,"▲","-")),2)</f>
        <v>11.01</v>
      </c>
      <c r="D20" s="168">
        <f>ROUND(VALUE(SUBSTITUTE(実質収支比率等に係る経年分析!H$47,"▲","-")),2)</f>
        <v>11.42</v>
      </c>
      <c r="E20" s="168">
        <f>ROUND(VALUE(SUBSTITUTE(実質収支比率等に係る経年分析!I$47,"▲","-")),2)</f>
        <v>11.72</v>
      </c>
      <c r="F20" s="168">
        <f>ROUND(VALUE(SUBSTITUTE(実質収支比率等に係る経年分析!J$47,"▲","-")),2)</f>
        <v>11.57</v>
      </c>
    </row>
    <row r="21" spans="1:11" x14ac:dyDescent="0.15">
      <c r="A21" s="168" t="s">
        <v>54</v>
      </c>
      <c r="B21" s="168">
        <f>IF(ISNUMBER(VALUE(SUBSTITUTE(実質収支比率等に係る経年分析!F$49,"▲","-"))),ROUND(VALUE(SUBSTITUTE(実質収支比率等に係る経年分析!F$49,"▲","-")),2),NA())</f>
        <v>0.63</v>
      </c>
      <c r="C21" s="168">
        <f>IF(ISNUMBER(VALUE(SUBSTITUTE(実質収支比率等に係る経年分析!G$49,"▲","-"))),ROUND(VALUE(SUBSTITUTE(実質収支比率等に係る経年分析!G$49,"▲","-")),2),NA())</f>
        <v>-1.5</v>
      </c>
      <c r="D21" s="168">
        <f>IF(ISNUMBER(VALUE(SUBSTITUTE(実質収支比率等に係る経年分析!H$49,"▲","-"))),ROUND(VALUE(SUBSTITUTE(実質収支比率等に係る経年分析!H$49,"▲","-")),2),NA())</f>
        <v>2.09</v>
      </c>
      <c r="E21" s="168">
        <f>IF(ISNUMBER(VALUE(SUBSTITUTE(実質収支比率等に係る経年分析!I$49,"▲","-"))),ROUND(VALUE(SUBSTITUTE(実質収支比率等に係る経年分析!I$49,"▲","-")),2),NA())</f>
        <v>1.56</v>
      </c>
      <c r="F21" s="168">
        <f>IF(ISNUMBER(VALUE(SUBSTITUTE(実質収支比率等に係る経年分析!J$49,"▲","-"))),ROUND(VALUE(SUBSTITUTE(実質収支比率等に係る経年分析!J$49,"▲","-")),2),NA())</f>
        <v>0.9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v>
      </c>
    </row>
    <row r="30" spans="1:11" x14ac:dyDescent="0.15">
      <c r="A30" s="169" t="str">
        <f>IF(連結実質赤字比率に係る赤字・黒字の構成分析!C$40="",NA(),連結実質赤字比率に係る赤字・黒字の構成分析!C$40)</f>
        <v>介護保険事業特別会計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0.28999999999999998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0.49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0.77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0.57999999999999996</v>
      </c>
    </row>
    <row r="31" spans="1:11" x14ac:dyDescent="0.15">
      <c r="A31" s="169" t="str">
        <f>IF(連結実質赤字比率に係る赤字・黒字の構成分析!C$39="",NA(),連結実質赤字比率に係る赤字・黒字の構成分析!C$39)</f>
        <v>卸売市場事業特別会計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0.8</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1.02</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4.91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4.3099999999999996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4.6500000000000004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4.25</v>
      </c>
    </row>
    <row r="35" spans="1:16" x14ac:dyDescent="0.15">
      <c r="A35" s="169" t="str">
        <f>IF(連結実質赤字比率に係る赤字・黒字の構成分析!C$35="",NA(),連結実質赤字比率に係る赤字・黒字の構成分析!C$35)</f>
        <v>都市開発整備事業会計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3.65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4.3099999999999996</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6.28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8.32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21786</v>
      </c>
      <c r="E42" s="170"/>
      <c r="F42" s="170"/>
      <c r="G42" s="170">
        <f>'実質公債費比率（分子）の構造'!L$52</f>
        <v>21837</v>
      </c>
      <c r="H42" s="170"/>
      <c r="I42" s="170"/>
      <c r="J42" s="170">
        <f>'実質公債費比率（分子）の構造'!M$52</f>
        <v>21596</v>
      </c>
      <c r="K42" s="170"/>
      <c r="L42" s="170"/>
      <c r="M42" s="170">
        <f>'実質公債費比率（分子）の構造'!N$52</f>
        <v>21838</v>
      </c>
      <c r="N42" s="170"/>
      <c r="O42" s="170"/>
      <c r="P42" s="170">
        <f>'実質公債費比率（分子）の構造'!O$52</f>
        <v>21625</v>
      </c>
    </row>
    <row r="43" spans="1:16" x14ac:dyDescent="0.15">
      <c r="A43" s="170" t="s">
        <v>16</v>
      </c>
      <c r="B43" s="170">
        <f>'実質公債費比率（分子）の構造'!K$51</f>
        <v>2</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15">
      <c r="A44" s="170" t="s">
        <v>62</v>
      </c>
      <c r="B44" s="170">
        <f>'実質公債費比率（分子）の構造'!K$50</f>
        <v>298</v>
      </c>
      <c r="C44" s="170"/>
      <c r="D44" s="170"/>
      <c r="E44" s="170">
        <f>'実質公債費比率（分子）の構造'!L$50</f>
        <v>247</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75</v>
      </c>
      <c r="C45" s="170"/>
      <c r="D45" s="170"/>
      <c r="E45" s="170">
        <f>'実質公債費比率（分子）の構造'!L$49</f>
        <v>43</v>
      </c>
      <c r="F45" s="170"/>
      <c r="G45" s="170"/>
      <c r="H45" s="170">
        <f>'実質公債費比率（分子）の構造'!M$49</f>
        <v>24</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4526</v>
      </c>
      <c r="C46" s="170"/>
      <c r="D46" s="170"/>
      <c r="E46" s="170">
        <f>'実質公債費比率（分子）の構造'!L$48</f>
        <v>4419</v>
      </c>
      <c r="F46" s="170"/>
      <c r="G46" s="170"/>
      <c r="H46" s="170">
        <f>'実質公債費比率（分子）の構造'!M$48</f>
        <v>4069</v>
      </c>
      <c r="I46" s="170"/>
      <c r="J46" s="170"/>
      <c r="K46" s="170">
        <f>'実質公債費比率（分子）の構造'!N$48</f>
        <v>4236</v>
      </c>
      <c r="L46" s="170"/>
      <c r="M46" s="170"/>
      <c r="N46" s="170">
        <f>'実質公債費比率（分子）の構造'!O$48</f>
        <v>4398</v>
      </c>
      <c r="O46" s="170"/>
      <c r="P46" s="170"/>
    </row>
    <row r="47" spans="1:16" x14ac:dyDescent="0.15">
      <c r="A47" s="170" t="s">
        <v>12</v>
      </c>
      <c r="B47" s="170">
        <f>'実質公債費比率（分子）の構造'!K$47</f>
        <v>168</v>
      </c>
      <c r="C47" s="170"/>
      <c r="D47" s="170"/>
      <c r="E47" s="170">
        <f>'実質公債費比率（分子）の構造'!L$47</f>
        <v>168</v>
      </c>
      <c r="F47" s="170"/>
      <c r="G47" s="170"/>
      <c r="H47" s="170">
        <f>'実質公債費比率（分子）の構造'!M$47</f>
        <v>168</v>
      </c>
      <c r="I47" s="170"/>
      <c r="J47" s="170"/>
      <c r="K47" s="170">
        <f>'実質公債費比率（分子）の構造'!N$47</f>
        <v>168</v>
      </c>
      <c r="L47" s="170"/>
      <c r="M47" s="170"/>
      <c r="N47" s="170">
        <f>'実質公債費比率（分子）の構造'!O$47</f>
        <v>168</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20198</v>
      </c>
      <c r="C49" s="170"/>
      <c r="D49" s="170"/>
      <c r="E49" s="170">
        <f>'実質公債費比率（分子）の構造'!L$45</f>
        <v>19621</v>
      </c>
      <c r="F49" s="170"/>
      <c r="G49" s="170"/>
      <c r="H49" s="170">
        <f>'実質公債費比率（分子）の構造'!M$45</f>
        <v>20951</v>
      </c>
      <c r="I49" s="170"/>
      <c r="J49" s="170"/>
      <c r="K49" s="170">
        <f>'実質公債費比率（分子）の構造'!N$45</f>
        <v>21597</v>
      </c>
      <c r="L49" s="170"/>
      <c r="M49" s="170"/>
      <c r="N49" s="170">
        <f>'実質公債費比率（分子）の構造'!O$45</f>
        <v>20854</v>
      </c>
      <c r="O49" s="170"/>
      <c r="P49" s="170"/>
    </row>
    <row r="50" spans="1:16" x14ac:dyDescent="0.15">
      <c r="A50" s="170" t="s">
        <v>67</v>
      </c>
      <c r="B50" s="170" t="e">
        <f>NA()</f>
        <v>#N/A</v>
      </c>
      <c r="C50" s="170">
        <f>IF(ISNUMBER('実質公債費比率（分子）の構造'!K$53),'実質公債費比率（分子）の構造'!K$53,NA())</f>
        <v>3481</v>
      </c>
      <c r="D50" s="170" t="e">
        <f>NA()</f>
        <v>#N/A</v>
      </c>
      <c r="E50" s="170" t="e">
        <f>NA()</f>
        <v>#N/A</v>
      </c>
      <c r="F50" s="170">
        <f>IF(ISNUMBER('実質公債費比率（分子）の構造'!L$53),'実質公債費比率（分子）の構造'!L$53,NA())</f>
        <v>2661</v>
      </c>
      <c r="G50" s="170" t="e">
        <f>NA()</f>
        <v>#N/A</v>
      </c>
      <c r="H50" s="170" t="e">
        <f>NA()</f>
        <v>#N/A</v>
      </c>
      <c r="I50" s="170">
        <f>IF(ISNUMBER('実質公債費比率（分子）の構造'!M$53),'実質公債費比率（分子）の構造'!M$53,NA())</f>
        <v>3616</v>
      </c>
      <c r="J50" s="170" t="e">
        <f>NA()</f>
        <v>#N/A</v>
      </c>
      <c r="K50" s="170" t="e">
        <f>NA()</f>
        <v>#N/A</v>
      </c>
      <c r="L50" s="170">
        <f>IF(ISNUMBER('実質公債費比率（分子）の構造'!N$53),'実質公債費比率（分子）の構造'!N$53,NA())</f>
        <v>4163</v>
      </c>
      <c r="M50" s="170" t="e">
        <f>NA()</f>
        <v>#N/A</v>
      </c>
      <c r="N50" s="170" t="e">
        <f>NA()</f>
        <v>#N/A</v>
      </c>
      <c r="O50" s="170">
        <f>IF(ISNUMBER('実質公債費比率（分子）の構造'!O$53),'実質公債費比率（分子）の構造'!O$53,NA())</f>
        <v>3795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180500</v>
      </c>
      <c r="E56" s="169"/>
      <c r="F56" s="169"/>
      <c r="G56" s="169">
        <f>'将来負担比率（分子）の構造'!J$52</f>
        <v>184013</v>
      </c>
      <c r="H56" s="169"/>
      <c r="I56" s="169"/>
      <c r="J56" s="169">
        <f>'将来負担比率（分子）の構造'!K$52</f>
        <v>180346</v>
      </c>
      <c r="K56" s="169"/>
      <c r="L56" s="169"/>
      <c r="M56" s="169">
        <f>'将来負担比率（分子）の構造'!L$52</f>
        <v>172513</v>
      </c>
      <c r="N56" s="169"/>
      <c r="O56" s="169"/>
      <c r="P56" s="169">
        <f>'将来負担比率（分子）の構造'!M$52</f>
        <v>164250</v>
      </c>
    </row>
    <row r="57" spans="1:16" x14ac:dyDescent="0.15">
      <c r="A57" s="169" t="s">
        <v>42</v>
      </c>
      <c r="B57" s="169"/>
      <c r="C57" s="169"/>
      <c r="D57" s="169">
        <f>'将来負担比率（分子）の構造'!I$51</f>
        <v>32489</v>
      </c>
      <c r="E57" s="169"/>
      <c r="F57" s="169"/>
      <c r="G57" s="169">
        <f>'将来負担比率（分子）の構造'!J$51</f>
        <v>33923</v>
      </c>
      <c r="H57" s="169"/>
      <c r="I57" s="169"/>
      <c r="J57" s="169">
        <f>'将来負担比率（分子）の構造'!K$51</f>
        <v>33983</v>
      </c>
      <c r="K57" s="169"/>
      <c r="L57" s="169"/>
      <c r="M57" s="169">
        <f>'将来負担比率（分子）の構造'!L$51</f>
        <v>35404</v>
      </c>
      <c r="N57" s="169"/>
      <c r="O57" s="169"/>
      <c r="P57" s="169">
        <f>'将来負担比率（分子）の構造'!M$51</f>
        <v>34980</v>
      </c>
    </row>
    <row r="58" spans="1:16" x14ac:dyDescent="0.15">
      <c r="A58" s="169" t="s">
        <v>41</v>
      </c>
      <c r="B58" s="169"/>
      <c r="C58" s="169"/>
      <c r="D58" s="169">
        <f>'将来負担比率（分子）の構造'!I$50</f>
        <v>60479</v>
      </c>
      <c r="E58" s="169"/>
      <c r="F58" s="169"/>
      <c r="G58" s="169">
        <f>'将来負担比率（分子）の構造'!J$50</f>
        <v>53946</v>
      </c>
      <c r="H58" s="169"/>
      <c r="I58" s="169"/>
      <c r="J58" s="169">
        <f>'将来負担比率（分子）の構造'!K$50</f>
        <v>58395</v>
      </c>
      <c r="K58" s="169"/>
      <c r="L58" s="169"/>
      <c r="M58" s="169">
        <f>'将来負担比率（分子）の構造'!L$50</f>
        <v>62935</v>
      </c>
      <c r="N58" s="169"/>
      <c r="O58" s="169"/>
      <c r="P58" s="169">
        <f>'将来負担比率（分子）の構造'!M$50</f>
        <v>64875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11</v>
      </c>
      <c r="C61" s="169"/>
      <c r="D61" s="169"/>
      <c r="E61" s="169">
        <f>'将来負担比率（分子）の構造'!J$46</f>
        <v>12</v>
      </c>
      <c r="F61" s="169"/>
      <c r="G61" s="169"/>
      <c r="H61" s="169" t="str">
        <f>'将来負担比率（分子）の構造'!K$46</f>
        <v>-</v>
      </c>
      <c r="I61" s="169"/>
      <c r="J61" s="169"/>
      <c r="K61" s="169">
        <f>'将来負担比率（分子）の構造'!L$46</f>
        <v>0</v>
      </c>
      <c r="L61" s="169"/>
      <c r="M61" s="169"/>
      <c r="N61" s="169">
        <f>'将来負担比率（分子）の構造'!M$46</f>
        <v>4</v>
      </c>
      <c r="O61" s="169"/>
      <c r="P61" s="169"/>
    </row>
    <row r="62" spans="1:16" x14ac:dyDescent="0.15">
      <c r="A62" s="169" t="s">
        <v>35</v>
      </c>
      <c r="B62" s="169">
        <f>'将来負担比率（分子）の構造'!I$45</f>
        <v>27650</v>
      </c>
      <c r="C62" s="169"/>
      <c r="D62" s="169"/>
      <c r="E62" s="169">
        <f>'将来負担比率（分子）の構造'!J$45</f>
        <v>27839</v>
      </c>
      <c r="F62" s="169"/>
      <c r="G62" s="169"/>
      <c r="H62" s="169">
        <f>'将来負担比率（分子）の構造'!K$45</f>
        <v>27587</v>
      </c>
      <c r="I62" s="169"/>
      <c r="J62" s="169"/>
      <c r="K62" s="169">
        <f>'将来負担比率（分子）の構造'!L$45</f>
        <v>26913</v>
      </c>
      <c r="L62" s="169"/>
      <c r="M62" s="169"/>
      <c r="N62" s="169">
        <f>'将来負担比率（分子）の構造'!M$45</f>
        <v>28602</v>
      </c>
      <c r="O62" s="169"/>
      <c r="P62" s="169"/>
    </row>
    <row r="63" spans="1:16" x14ac:dyDescent="0.15">
      <c r="A63" s="169" t="s">
        <v>34</v>
      </c>
      <c r="B63" s="169">
        <f>'将来負担比率（分子）の構造'!I$44</f>
        <v>281</v>
      </c>
      <c r="C63" s="169"/>
      <c r="D63" s="169"/>
      <c r="E63" s="169">
        <f>'将来負担比率（分子）の構造'!J$44</f>
        <v>24</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38981</v>
      </c>
      <c r="C64" s="169"/>
      <c r="D64" s="169"/>
      <c r="E64" s="169">
        <f>'将来負担比率（分子）の構造'!J$43</f>
        <v>36173</v>
      </c>
      <c r="F64" s="169"/>
      <c r="G64" s="169"/>
      <c r="H64" s="169">
        <f>'将来負担比率（分子）の構造'!K$43</f>
        <v>35180</v>
      </c>
      <c r="I64" s="169"/>
      <c r="J64" s="169"/>
      <c r="K64" s="169">
        <f>'将来負担比率（分子）の構造'!L$43</f>
        <v>37743</v>
      </c>
      <c r="L64" s="169"/>
      <c r="M64" s="169"/>
      <c r="N64" s="169">
        <f>'将来負担比率（分子）の構造'!M$43</f>
        <v>37993</v>
      </c>
      <c r="O64" s="169"/>
      <c r="P64" s="169"/>
    </row>
    <row r="65" spans="1:16" x14ac:dyDescent="0.15">
      <c r="A65" s="169" t="s">
        <v>32</v>
      </c>
      <c r="B65" s="169">
        <f>'将来負担比率（分子）の構造'!I$42</f>
        <v>610</v>
      </c>
      <c r="C65" s="169"/>
      <c r="D65" s="169"/>
      <c r="E65" s="169" t="str">
        <f>'将来負担比率（分子）の構造'!J$42</f>
        <v>-</v>
      </c>
      <c r="F65" s="169"/>
      <c r="G65" s="169"/>
      <c r="H65" s="169">
        <f>'将来負担比率（分子）の構造'!K$42</f>
        <v>25641</v>
      </c>
      <c r="I65" s="169"/>
      <c r="J65" s="169"/>
      <c r="K65" s="169">
        <f>'将来負担比率（分子）の構造'!L$42</f>
        <v>25074</v>
      </c>
      <c r="L65" s="169"/>
      <c r="M65" s="169"/>
      <c r="N65" s="169">
        <f>'将来負担比率（分子）の構造'!M$42</f>
        <v>25192</v>
      </c>
      <c r="O65" s="169"/>
      <c r="P65" s="169"/>
    </row>
    <row r="66" spans="1:16" x14ac:dyDescent="0.15">
      <c r="A66" s="169" t="s">
        <v>31</v>
      </c>
      <c r="B66" s="169">
        <f>'将来負担比率（分子）の構造'!I$41</f>
        <v>201105</v>
      </c>
      <c r="C66" s="169"/>
      <c r="D66" s="169"/>
      <c r="E66" s="169">
        <f>'将来負担比率（分子）の構造'!J$41</f>
        <v>208796</v>
      </c>
      <c r="F66" s="169"/>
      <c r="G66" s="169"/>
      <c r="H66" s="169">
        <f>'将来負担比率（分子）の構造'!K$41</f>
        <v>205348</v>
      </c>
      <c r="I66" s="169"/>
      <c r="J66" s="169"/>
      <c r="K66" s="169">
        <f>'将来負担比率（分子）の構造'!L$41</f>
        <v>193596</v>
      </c>
      <c r="L66" s="169"/>
      <c r="M66" s="169"/>
      <c r="N66" s="169">
        <f>'将来負担比率（分子）の構造'!M$41</f>
        <v>182808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961</v>
      </c>
      <c r="G67" s="169" t="e">
        <f>NA()</f>
        <v>#N/A</v>
      </c>
      <c r="H67" s="169" t="e">
        <f>NA()</f>
        <v>#N/A</v>
      </c>
      <c r="I67" s="169">
        <f>IF(ISNUMBER('将来負担比率（分子）の構造'!K$53), IF('将来負担比率（分子）の構造'!K$53 &lt; 0, 0, '将来負担比率（分子）の構造'!K$53), NA())</f>
        <v>21030</v>
      </c>
      <c r="J67" s="169" t="e">
        <f>NA()</f>
        <v>#N/A</v>
      </c>
      <c r="K67" s="169" t="e">
        <f>NA()</f>
        <v>#N/A</v>
      </c>
      <c r="L67" s="169">
        <f>IF(ISNUMBER('将来負担比率（分子）の構造'!L$53), IF('将来負担比率（分子）の構造'!L$53 &lt; 0, 0, '将来負担比率（分子）の構造'!L$53), NA())</f>
        <v>12475</v>
      </c>
      <c r="M67" s="169" t="e">
        <f>NA()</f>
        <v>#N/A</v>
      </c>
      <c r="N67" s="169" t="e">
        <f>NA()</f>
        <v>#N/A</v>
      </c>
      <c r="O67" s="169">
        <f>IF(ISNUMBER('将来負担比率（分子）の構造'!M$53), IF('将来負担比率（分子）の構造'!M$53 &lt; 0, 0, '将来負担比率（分子）の構造'!M$53), NA())</f>
        <v>10495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14525</v>
      </c>
      <c r="C72" s="173">
        <f>基金残高に係る経年分析!G55</f>
        <v>14533</v>
      </c>
      <c r="D72" s="173">
        <f>基金残高に係る経年分析!H55</f>
        <v>14554</v>
      </c>
    </row>
    <row r="73" spans="1:16" x14ac:dyDescent="0.15">
      <c r="A73" s="172" t="s">
        <v>74</v>
      </c>
      <c r="B73" s="173">
        <f>基金残高に係る経年分析!F56</f>
        <v>3888</v>
      </c>
      <c r="C73" s="173">
        <f>基金残高に係る経年分析!G56</f>
        <v>3896</v>
      </c>
      <c r="D73" s="173">
        <f>基金残高に係る経年分析!H56</f>
        <v>4479</v>
      </c>
    </row>
    <row r="74" spans="1:16" x14ac:dyDescent="0.15">
      <c r="A74" s="172" t="s">
        <v>75</v>
      </c>
      <c r="B74" s="173">
        <f>基金残高に係る経年分析!F57</f>
        <v>31551</v>
      </c>
      <c r="C74" s="173">
        <f>基金残高に係る経年分析!G57</f>
        <v>35260</v>
      </c>
      <c r="D74" s="173">
        <f>基金残高に係る経年分析!H57</f>
        <v>36260</v>
      </c>
    </row>
  </sheetData>
  <sheetProtection algorithmName="SHA-512" hashValue="XoSuWhnYpkYGg0vshb8EDgpGnhm9p+uF1TN7T3IY5TulR3Sg5lpCnNF62b2Hpo1P67/ddoy2josc6zZEgk30sg==" saltValue="A+JDiBe68szEo/ehQHew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100184479</v>
      </c>
      <c r="S5" s="600"/>
      <c r="T5" s="600"/>
      <c r="U5" s="600"/>
      <c r="V5" s="600"/>
      <c r="W5" s="600"/>
      <c r="X5" s="600"/>
      <c r="Y5" s="601"/>
      <c r="Z5" s="602">
        <v>42</v>
      </c>
      <c r="AA5" s="602"/>
      <c r="AB5" s="602"/>
      <c r="AC5" s="602"/>
      <c r="AD5" s="603">
        <v>92981831</v>
      </c>
      <c r="AE5" s="603"/>
      <c r="AF5" s="603"/>
      <c r="AG5" s="603"/>
      <c r="AH5" s="603"/>
      <c r="AI5" s="603"/>
      <c r="AJ5" s="603"/>
      <c r="AK5" s="603"/>
      <c r="AL5" s="604">
        <v>73</v>
      </c>
      <c r="AM5" s="605"/>
      <c r="AN5" s="605"/>
      <c r="AO5" s="606"/>
      <c r="AP5" s="596" t="s">
        <v>216</v>
      </c>
      <c r="AQ5" s="597"/>
      <c r="AR5" s="597"/>
      <c r="AS5" s="597"/>
      <c r="AT5" s="597"/>
      <c r="AU5" s="597"/>
      <c r="AV5" s="597"/>
      <c r="AW5" s="597"/>
      <c r="AX5" s="597"/>
      <c r="AY5" s="597"/>
      <c r="AZ5" s="597"/>
      <c r="BA5" s="597"/>
      <c r="BB5" s="597"/>
      <c r="BC5" s="597"/>
      <c r="BD5" s="597"/>
      <c r="BE5" s="597"/>
      <c r="BF5" s="598"/>
      <c r="BG5" s="610">
        <v>88021954</v>
      </c>
      <c r="BH5" s="611"/>
      <c r="BI5" s="611"/>
      <c r="BJ5" s="611"/>
      <c r="BK5" s="611"/>
      <c r="BL5" s="611"/>
      <c r="BM5" s="611"/>
      <c r="BN5" s="612"/>
      <c r="BO5" s="613">
        <v>87.9</v>
      </c>
      <c r="BP5" s="613"/>
      <c r="BQ5" s="613"/>
      <c r="BR5" s="613"/>
      <c r="BS5" s="614">
        <v>1664279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1497455</v>
      </c>
      <c r="S6" s="611"/>
      <c r="T6" s="611"/>
      <c r="U6" s="611"/>
      <c r="V6" s="611"/>
      <c r="W6" s="611"/>
      <c r="X6" s="611"/>
      <c r="Y6" s="612"/>
      <c r="Z6" s="613">
        <v>0.6</v>
      </c>
      <c r="AA6" s="613"/>
      <c r="AB6" s="613"/>
      <c r="AC6" s="613"/>
      <c r="AD6" s="614">
        <v>1497455</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88021954</v>
      </c>
      <c r="BH6" s="611"/>
      <c r="BI6" s="611"/>
      <c r="BJ6" s="611"/>
      <c r="BK6" s="611"/>
      <c r="BL6" s="611"/>
      <c r="BM6" s="611"/>
      <c r="BN6" s="612"/>
      <c r="BO6" s="613">
        <v>87.9</v>
      </c>
      <c r="BP6" s="613"/>
      <c r="BQ6" s="613"/>
      <c r="BR6" s="613"/>
      <c r="BS6" s="614">
        <v>1664279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955844</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954613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42236</v>
      </c>
      <c r="S7" s="611"/>
      <c r="T7" s="611"/>
      <c r="U7" s="611"/>
      <c r="V7" s="611"/>
      <c r="W7" s="611"/>
      <c r="X7" s="611"/>
      <c r="Y7" s="612"/>
      <c r="Z7" s="613">
        <v>0</v>
      </c>
      <c r="AA7" s="613"/>
      <c r="AB7" s="613"/>
      <c r="AC7" s="613"/>
      <c r="AD7" s="614">
        <v>42236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37568581</v>
      </c>
      <c r="BH7" s="611"/>
      <c r="BI7" s="611"/>
      <c r="BJ7" s="611"/>
      <c r="BK7" s="611"/>
      <c r="BL7" s="611"/>
      <c r="BM7" s="611"/>
      <c r="BN7" s="612"/>
      <c r="BO7" s="613">
        <v>37.5</v>
      </c>
      <c r="BP7" s="613"/>
      <c r="BQ7" s="613"/>
      <c r="BR7" s="613"/>
      <c r="BS7" s="614">
        <v>1664279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17542970</v>
      </c>
      <c r="CS7" s="611"/>
      <c r="CT7" s="611"/>
      <c r="CU7" s="611"/>
      <c r="CV7" s="611"/>
      <c r="CW7" s="611"/>
      <c r="CX7" s="611"/>
      <c r="CY7" s="612"/>
      <c r="CZ7" s="613">
        <v>7.7</v>
      </c>
      <c r="DA7" s="613"/>
      <c r="DB7" s="613"/>
      <c r="DC7" s="613"/>
      <c r="DD7" s="619">
        <v>317466</v>
      </c>
      <c r="DE7" s="611"/>
      <c r="DF7" s="611"/>
      <c r="DG7" s="611"/>
      <c r="DH7" s="611"/>
      <c r="DI7" s="611"/>
      <c r="DJ7" s="611"/>
      <c r="DK7" s="611"/>
      <c r="DL7" s="611"/>
      <c r="DM7" s="611"/>
      <c r="DN7" s="611"/>
      <c r="DO7" s="611"/>
      <c r="DP7" s="612"/>
      <c r="DQ7" s="619">
        <v>14557901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773468</v>
      </c>
      <c r="S8" s="611"/>
      <c r="T8" s="611"/>
      <c r="U8" s="611"/>
      <c r="V8" s="611"/>
      <c r="W8" s="611"/>
      <c r="X8" s="611"/>
      <c r="Y8" s="612"/>
      <c r="Z8" s="613">
        <v>0.3</v>
      </c>
      <c r="AA8" s="613"/>
      <c r="AB8" s="613"/>
      <c r="AC8" s="613"/>
      <c r="AD8" s="614">
        <v>773468</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892067</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98541198</v>
      </c>
      <c r="CS8" s="611"/>
      <c r="CT8" s="611"/>
      <c r="CU8" s="611"/>
      <c r="CV8" s="611"/>
      <c r="CW8" s="611"/>
      <c r="CX8" s="611"/>
      <c r="CY8" s="612"/>
      <c r="CZ8" s="613">
        <v>43.1</v>
      </c>
      <c r="DA8" s="613"/>
      <c r="DB8" s="613"/>
      <c r="DC8" s="613"/>
      <c r="DD8" s="619">
        <v>1304557</v>
      </c>
      <c r="DE8" s="611"/>
      <c r="DF8" s="611"/>
      <c r="DG8" s="611"/>
      <c r="DH8" s="611"/>
      <c r="DI8" s="611"/>
      <c r="DJ8" s="611"/>
      <c r="DK8" s="611"/>
      <c r="DL8" s="611"/>
      <c r="DM8" s="611"/>
      <c r="DN8" s="611"/>
      <c r="DO8" s="611"/>
      <c r="DP8" s="612"/>
      <c r="DQ8" s="619">
        <v>52806617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824923</v>
      </c>
      <c r="S9" s="611"/>
      <c r="T9" s="611"/>
      <c r="U9" s="611"/>
      <c r="V9" s="611"/>
      <c r="W9" s="611"/>
      <c r="X9" s="611"/>
      <c r="Y9" s="612"/>
      <c r="Z9" s="613">
        <v>0.3</v>
      </c>
      <c r="AA9" s="613"/>
      <c r="AB9" s="613"/>
      <c r="AC9" s="613"/>
      <c r="AD9" s="614">
        <v>824923</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29865111</v>
      </c>
      <c r="BH9" s="611"/>
      <c r="BI9" s="611"/>
      <c r="BJ9" s="611"/>
      <c r="BK9" s="611"/>
      <c r="BL9" s="611"/>
      <c r="BM9" s="611"/>
      <c r="BN9" s="612"/>
      <c r="BO9" s="613">
        <v>29.8</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18071221</v>
      </c>
      <c r="CS9" s="611"/>
      <c r="CT9" s="611"/>
      <c r="CU9" s="611"/>
      <c r="CV9" s="611"/>
      <c r="CW9" s="611"/>
      <c r="CX9" s="611"/>
      <c r="CY9" s="612"/>
      <c r="CZ9" s="613">
        <v>7.9</v>
      </c>
      <c r="DA9" s="613"/>
      <c r="DB9" s="613"/>
      <c r="DC9" s="613"/>
      <c r="DD9" s="619">
        <v>1619337</v>
      </c>
      <c r="DE9" s="611"/>
      <c r="DF9" s="611"/>
      <c r="DG9" s="611"/>
      <c r="DH9" s="611"/>
      <c r="DI9" s="611"/>
      <c r="DJ9" s="611"/>
      <c r="DK9" s="611"/>
      <c r="DL9" s="611"/>
      <c r="DM9" s="611"/>
      <c r="DN9" s="611"/>
      <c r="DO9" s="611"/>
      <c r="DP9" s="612"/>
      <c r="DQ9" s="619">
        <v>13157681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1853717</v>
      </c>
      <c r="BH10" s="611"/>
      <c r="BI10" s="611"/>
      <c r="BJ10" s="611"/>
      <c r="BK10" s="611"/>
      <c r="BL10" s="611"/>
      <c r="BM10" s="611"/>
      <c r="BN10" s="612"/>
      <c r="BO10" s="613">
        <v>1.9</v>
      </c>
      <c r="BP10" s="613"/>
      <c r="BQ10" s="613"/>
      <c r="BR10" s="613"/>
      <c r="BS10" s="614">
        <v>308549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185798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177254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12875949</v>
      </c>
      <c r="S11" s="611"/>
      <c r="T11" s="611"/>
      <c r="U11" s="611"/>
      <c r="V11" s="611"/>
      <c r="W11" s="611"/>
      <c r="X11" s="611"/>
      <c r="Y11" s="612"/>
      <c r="Z11" s="615">
        <v>5.4</v>
      </c>
      <c r="AA11" s="616"/>
      <c r="AB11" s="616"/>
      <c r="AC11" s="622"/>
      <c r="AD11" s="619">
        <v>12875949</v>
      </c>
      <c r="AE11" s="611"/>
      <c r="AF11" s="611"/>
      <c r="AG11" s="611"/>
      <c r="AH11" s="611"/>
      <c r="AI11" s="611"/>
      <c r="AJ11" s="611"/>
      <c r="AK11" s="612"/>
      <c r="AL11" s="615">
        <v>10.1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4957686</v>
      </c>
      <c r="BH11" s="611"/>
      <c r="BI11" s="611"/>
      <c r="BJ11" s="611"/>
      <c r="BK11" s="611"/>
      <c r="BL11" s="611"/>
      <c r="BM11" s="611"/>
      <c r="BN11" s="612"/>
      <c r="BO11" s="613">
        <v>4.9000000000000004</v>
      </c>
      <c r="BP11" s="613"/>
      <c r="BQ11" s="613"/>
      <c r="BR11" s="613"/>
      <c r="BS11" s="614">
        <v>1355730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3164962</v>
      </c>
      <c r="CS11" s="611"/>
      <c r="CT11" s="611"/>
      <c r="CU11" s="611"/>
      <c r="CV11" s="611"/>
      <c r="CW11" s="611"/>
      <c r="CX11" s="611"/>
      <c r="CY11" s="612"/>
      <c r="CZ11" s="613">
        <v>1.4</v>
      </c>
      <c r="DA11" s="613"/>
      <c r="DB11" s="613"/>
      <c r="DC11" s="613"/>
      <c r="DD11" s="619">
        <v>1519582</v>
      </c>
      <c r="DE11" s="611"/>
      <c r="DF11" s="611"/>
      <c r="DG11" s="611"/>
      <c r="DH11" s="611"/>
      <c r="DI11" s="611"/>
      <c r="DJ11" s="611"/>
      <c r="DK11" s="611"/>
      <c r="DL11" s="611"/>
      <c r="DM11" s="611"/>
      <c r="DN11" s="611"/>
      <c r="DO11" s="611"/>
      <c r="DP11" s="612"/>
      <c r="DQ11" s="619">
        <v>1796087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50027</v>
      </c>
      <c r="S12" s="611"/>
      <c r="T12" s="611"/>
      <c r="U12" s="611"/>
      <c r="V12" s="611"/>
      <c r="W12" s="611"/>
      <c r="X12" s="611"/>
      <c r="Y12" s="612"/>
      <c r="Z12" s="613">
        <v>0</v>
      </c>
      <c r="AA12" s="613"/>
      <c r="AB12" s="613"/>
      <c r="AC12" s="613"/>
      <c r="AD12" s="614">
        <v>50027</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44975333</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7182698</v>
      </c>
      <c r="CS12" s="611"/>
      <c r="CT12" s="611"/>
      <c r="CU12" s="611"/>
      <c r="CV12" s="611"/>
      <c r="CW12" s="611"/>
      <c r="CX12" s="611"/>
      <c r="CY12" s="612"/>
      <c r="CZ12" s="613">
        <v>3.1</v>
      </c>
      <c r="DA12" s="613"/>
      <c r="DB12" s="613"/>
      <c r="DC12" s="613"/>
      <c r="DD12" s="619">
        <v>1757974</v>
      </c>
      <c r="DE12" s="611"/>
      <c r="DF12" s="611"/>
      <c r="DG12" s="611"/>
      <c r="DH12" s="611"/>
      <c r="DI12" s="611"/>
      <c r="DJ12" s="611"/>
      <c r="DK12" s="611"/>
      <c r="DL12" s="611"/>
      <c r="DM12" s="611"/>
      <c r="DN12" s="611"/>
      <c r="DO12" s="611"/>
      <c r="DP12" s="612"/>
      <c r="DQ12" s="619">
        <v>4647473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44596507</v>
      </c>
      <c r="BH13" s="611"/>
      <c r="BI13" s="611"/>
      <c r="BJ13" s="611"/>
      <c r="BK13" s="611"/>
      <c r="BL13" s="611"/>
      <c r="BM13" s="611"/>
      <c r="BN13" s="612"/>
      <c r="BO13" s="613">
        <v>44.5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27828381</v>
      </c>
      <c r="CS13" s="611"/>
      <c r="CT13" s="611"/>
      <c r="CU13" s="611"/>
      <c r="CV13" s="611"/>
      <c r="CW13" s="611"/>
      <c r="CX13" s="611"/>
      <c r="CY13" s="612"/>
      <c r="CZ13" s="613">
        <v>12.2</v>
      </c>
      <c r="DA13" s="613"/>
      <c r="DB13" s="613"/>
      <c r="DC13" s="613"/>
      <c r="DD13" s="619">
        <v>14455421</v>
      </c>
      <c r="DE13" s="611"/>
      <c r="DF13" s="611"/>
      <c r="DG13" s="611"/>
      <c r="DH13" s="611"/>
      <c r="DI13" s="611"/>
      <c r="DJ13" s="611"/>
      <c r="DK13" s="611"/>
      <c r="DL13" s="611"/>
      <c r="DM13" s="611"/>
      <c r="DN13" s="611"/>
      <c r="DO13" s="611"/>
      <c r="DP13" s="612"/>
      <c r="DQ13" s="619">
        <v>16862462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13876</v>
      </c>
      <c r="S14" s="611"/>
      <c r="T14" s="611"/>
      <c r="U14" s="611"/>
      <c r="V14" s="611"/>
      <c r="W14" s="611"/>
      <c r="X14" s="611"/>
      <c r="Y14" s="612"/>
      <c r="Z14" s="613">
        <v>0</v>
      </c>
      <c r="AA14" s="613"/>
      <c r="AB14" s="613"/>
      <c r="AC14" s="613"/>
      <c r="AD14" s="614">
        <v>13876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1478710</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7391120</v>
      </c>
      <c r="CS14" s="611"/>
      <c r="CT14" s="611"/>
      <c r="CU14" s="611"/>
      <c r="CV14" s="611"/>
      <c r="CW14" s="611"/>
      <c r="CX14" s="611"/>
      <c r="CY14" s="612"/>
      <c r="CZ14" s="613">
        <v>3.2</v>
      </c>
      <c r="DA14" s="613"/>
      <c r="DB14" s="613"/>
      <c r="DC14" s="613"/>
      <c r="DD14" s="619">
        <v>1576288</v>
      </c>
      <c r="DE14" s="611"/>
      <c r="DF14" s="611"/>
      <c r="DG14" s="611"/>
      <c r="DH14" s="611"/>
      <c r="DI14" s="611"/>
      <c r="DJ14" s="611"/>
      <c r="DK14" s="611"/>
      <c r="DL14" s="611"/>
      <c r="DM14" s="611"/>
      <c r="DN14" s="611"/>
      <c r="DO14" s="611"/>
      <c r="DP14" s="612"/>
      <c r="DQ14" s="619">
        <v>5767747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3999330</v>
      </c>
      <c r="BH15" s="611"/>
      <c r="BI15" s="611"/>
      <c r="BJ15" s="611"/>
      <c r="BK15" s="611"/>
      <c r="BL15" s="611"/>
      <c r="BM15" s="611"/>
      <c r="BN15" s="612"/>
      <c r="BO15" s="613">
        <v>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25331570</v>
      </c>
      <c r="CS15" s="611"/>
      <c r="CT15" s="611"/>
      <c r="CU15" s="611"/>
      <c r="CV15" s="611"/>
      <c r="CW15" s="611"/>
      <c r="CX15" s="611"/>
      <c r="CY15" s="612"/>
      <c r="CZ15" s="613">
        <v>11.1</v>
      </c>
      <c r="DA15" s="613"/>
      <c r="DB15" s="613"/>
      <c r="DC15" s="613"/>
      <c r="DD15" s="619">
        <v>5435127</v>
      </c>
      <c r="DE15" s="611"/>
      <c r="DF15" s="611"/>
      <c r="DG15" s="611"/>
      <c r="DH15" s="611"/>
      <c r="DI15" s="611"/>
      <c r="DJ15" s="611"/>
      <c r="DK15" s="611"/>
      <c r="DL15" s="611"/>
      <c r="DM15" s="611"/>
      <c r="DN15" s="611"/>
      <c r="DO15" s="611"/>
      <c r="DP15" s="612"/>
      <c r="DQ15" s="619">
        <v>16688589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252618</v>
      </c>
      <c r="S16" s="611"/>
      <c r="T16" s="611"/>
      <c r="U16" s="611"/>
      <c r="V16" s="611"/>
      <c r="W16" s="611"/>
      <c r="X16" s="611"/>
      <c r="Y16" s="612"/>
      <c r="Z16" s="613">
        <v>0.1</v>
      </c>
      <c r="AA16" s="613"/>
      <c r="AB16" s="613"/>
      <c r="AC16" s="613"/>
      <c r="AD16" s="614">
        <v>252618</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1457827</v>
      </c>
      <c r="S17" s="611"/>
      <c r="T17" s="611"/>
      <c r="U17" s="611"/>
      <c r="V17" s="611"/>
      <c r="W17" s="611"/>
      <c r="X17" s="611"/>
      <c r="Y17" s="612"/>
      <c r="Z17" s="613">
        <v>0.6</v>
      </c>
      <c r="AA17" s="613"/>
      <c r="AB17" s="613"/>
      <c r="AC17" s="613"/>
      <c r="AD17" s="614">
        <v>1457827</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22326181</v>
      </c>
      <c r="CS17" s="611"/>
      <c r="CT17" s="611"/>
      <c r="CU17" s="611"/>
      <c r="CV17" s="611"/>
      <c r="CW17" s="611"/>
      <c r="CX17" s="611"/>
      <c r="CY17" s="612"/>
      <c r="CZ17" s="613">
        <v>9.8000000000000007</v>
      </c>
      <c r="DA17" s="613"/>
      <c r="DB17" s="613"/>
      <c r="DC17" s="613"/>
      <c r="DD17" s="619" t="s">
        <v>122</v>
      </c>
      <c r="DE17" s="611"/>
      <c r="DF17" s="611"/>
      <c r="DG17" s="611"/>
      <c r="DH17" s="611"/>
      <c r="DI17" s="611"/>
      <c r="DJ17" s="611"/>
      <c r="DK17" s="611"/>
      <c r="DL17" s="611"/>
      <c r="DM17" s="611"/>
      <c r="DN17" s="611"/>
      <c r="DO17" s="611"/>
      <c r="DP17" s="612"/>
      <c r="DQ17" s="619">
        <v>21670799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697457</v>
      </c>
      <c r="S18" s="611"/>
      <c r="T18" s="611"/>
      <c r="U18" s="611"/>
      <c r="V18" s="611"/>
      <c r="W18" s="611"/>
      <c r="X18" s="611"/>
      <c r="Y18" s="612"/>
      <c r="Z18" s="613">
        <v>0.3</v>
      </c>
      <c r="AA18" s="613"/>
      <c r="AB18" s="613"/>
      <c r="AC18" s="613"/>
      <c r="AD18" s="614">
        <v>697457</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597278</v>
      </c>
      <c r="S19" s="611"/>
      <c r="T19" s="611"/>
      <c r="U19" s="611"/>
      <c r="V19" s="611"/>
      <c r="W19" s="611"/>
      <c r="X19" s="611"/>
      <c r="Y19" s="612"/>
      <c r="Z19" s="613">
        <v>0.3</v>
      </c>
      <c r="AA19" s="613"/>
      <c r="AB19" s="613"/>
      <c r="AC19" s="613"/>
      <c r="AD19" s="614">
        <v>597278</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12162525</v>
      </c>
      <c r="BH19" s="611"/>
      <c r="BI19" s="611"/>
      <c r="BJ19" s="611"/>
      <c r="BK19" s="611"/>
      <c r="BL19" s="611"/>
      <c r="BM19" s="611"/>
      <c r="BN19" s="612"/>
      <c r="BO19" s="613">
        <v>12.1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100179</v>
      </c>
      <c r="S20" s="611"/>
      <c r="T20" s="611"/>
      <c r="U20" s="611"/>
      <c r="V20" s="611"/>
      <c r="W20" s="611"/>
      <c r="X20" s="611"/>
      <c r="Y20" s="612"/>
      <c r="Z20" s="613">
        <v>0</v>
      </c>
      <c r="AA20" s="613"/>
      <c r="AB20" s="613"/>
      <c r="AC20" s="613"/>
      <c r="AD20" s="614">
        <v>100179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12162525</v>
      </c>
      <c r="BH20" s="611"/>
      <c r="BI20" s="611"/>
      <c r="BJ20" s="611"/>
      <c r="BK20" s="611"/>
      <c r="BL20" s="611"/>
      <c r="BM20" s="611"/>
      <c r="BN20" s="612"/>
      <c r="BO20" s="613">
        <v>12.1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228521943</v>
      </c>
      <c r="CS20" s="611"/>
      <c r="CT20" s="611"/>
      <c r="CU20" s="611"/>
      <c r="CV20" s="611"/>
      <c r="CW20" s="611"/>
      <c r="CX20" s="611"/>
      <c r="CY20" s="612"/>
      <c r="CZ20" s="613">
        <v>100</v>
      </c>
      <c r="DA20" s="613"/>
      <c r="DB20" s="613"/>
      <c r="DC20" s="613"/>
      <c r="DD20" s="619">
        <v>27985752</v>
      </c>
      <c r="DE20" s="611"/>
      <c r="DF20" s="611"/>
      <c r="DG20" s="611"/>
      <c r="DH20" s="611"/>
      <c r="DI20" s="611"/>
      <c r="DJ20" s="611"/>
      <c r="DK20" s="611"/>
      <c r="DL20" s="611"/>
      <c r="DM20" s="611"/>
      <c r="DN20" s="611"/>
      <c r="DO20" s="611"/>
      <c r="DP20" s="612"/>
      <c r="DQ20" s="619">
        <v>149087223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16252553</v>
      </c>
      <c r="S21" s="611"/>
      <c r="T21" s="611"/>
      <c r="U21" s="611"/>
      <c r="V21" s="611"/>
      <c r="W21" s="611"/>
      <c r="X21" s="611"/>
      <c r="Y21" s="612"/>
      <c r="Z21" s="613">
        <v>6.8</v>
      </c>
      <c r="AA21" s="613"/>
      <c r="AB21" s="613"/>
      <c r="AC21" s="613"/>
      <c r="AD21" s="614">
        <v>14713469</v>
      </c>
      <c r="AE21" s="614"/>
      <c r="AF21" s="614"/>
      <c r="AG21" s="614"/>
      <c r="AH21" s="614"/>
      <c r="AI21" s="614"/>
      <c r="AJ21" s="614"/>
      <c r="AK21" s="614"/>
      <c r="AL21" s="615">
        <v>11.5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51545</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14713469</v>
      </c>
      <c r="S22" s="611"/>
      <c r="T22" s="611"/>
      <c r="U22" s="611"/>
      <c r="V22" s="611"/>
      <c r="W22" s="611"/>
      <c r="X22" s="611"/>
      <c r="Y22" s="612"/>
      <c r="Z22" s="613">
        <v>6.2</v>
      </c>
      <c r="AA22" s="613"/>
      <c r="AB22" s="613"/>
      <c r="AC22" s="613"/>
      <c r="AD22" s="614">
        <v>14713469</v>
      </c>
      <c r="AE22" s="614"/>
      <c r="AF22" s="614"/>
      <c r="AG22" s="614"/>
      <c r="AH22" s="614"/>
      <c r="AI22" s="614"/>
      <c r="AJ22" s="614"/>
      <c r="AK22" s="614"/>
      <c r="AL22" s="615">
        <v>11.5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4908332</v>
      </c>
      <c r="BH22" s="611"/>
      <c r="BI22" s="611"/>
      <c r="BJ22" s="611"/>
      <c r="BK22" s="611"/>
      <c r="BL22" s="611"/>
      <c r="BM22" s="611"/>
      <c r="BN22" s="612"/>
      <c r="BO22" s="613">
        <v>4.9000000000000004</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1539084</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7202648</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125395524</v>
      </c>
      <c r="CS24" s="600"/>
      <c r="CT24" s="600"/>
      <c r="CU24" s="600"/>
      <c r="CV24" s="600"/>
      <c r="CW24" s="600"/>
      <c r="CX24" s="600"/>
      <c r="CY24" s="601"/>
      <c r="CZ24" s="604">
        <v>54.9</v>
      </c>
      <c r="DA24" s="605"/>
      <c r="DB24" s="605"/>
      <c r="DC24" s="621"/>
      <c r="DD24" s="642">
        <v>81312960</v>
      </c>
      <c r="DE24" s="600"/>
      <c r="DF24" s="600"/>
      <c r="DG24" s="600"/>
      <c r="DH24" s="600"/>
      <c r="DI24" s="600"/>
      <c r="DJ24" s="600"/>
      <c r="DK24" s="601"/>
      <c r="DL24" s="642">
        <v>69509904</v>
      </c>
      <c r="DM24" s="600"/>
      <c r="DN24" s="600"/>
      <c r="DO24" s="600"/>
      <c r="DP24" s="600"/>
      <c r="DQ24" s="600"/>
      <c r="DR24" s="600"/>
      <c r="DS24" s="600"/>
      <c r="DT24" s="600"/>
      <c r="DU24" s="600"/>
      <c r="DV24" s="601"/>
      <c r="DW24" s="604">
        <v>53.5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134922868</v>
      </c>
      <c r="S25" s="611"/>
      <c r="T25" s="611"/>
      <c r="U25" s="611"/>
      <c r="V25" s="611"/>
      <c r="W25" s="611"/>
      <c r="X25" s="611"/>
      <c r="Y25" s="612"/>
      <c r="Z25" s="613">
        <v>56.6</v>
      </c>
      <c r="AA25" s="613"/>
      <c r="AB25" s="613"/>
      <c r="AC25" s="613"/>
      <c r="AD25" s="614">
        <v>126181136</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34923723</v>
      </c>
      <c r="CS25" s="631"/>
      <c r="CT25" s="631"/>
      <c r="CU25" s="631"/>
      <c r="CV25" s="631"/>
      <c r="CW25" s="631"/>
      <c r="CX25" s="631"/>
      <c r="CY25" s="632"/>
      <c r="CZ25" s="615">
        <v>15.3</v>
      </c>
      <c r="DA25" s="643"/>
      <c r="DB25" s="643"/>
      <c r="DC25" s="645"/>
      <c r="DD25" s="619">
        <v>31693368</v>
      </c>
      <c r="DE25" s="631"/>
      <c r="DF25" s="631"/>
      <c r="DG25" s="631"/>
      <c r="DH25" s="631"/>
      <c r="DI25" s="631"/>
      <c r="DJ25" s="631"/>
      <c r="DK25" s="632"/>
      <c r="DL25" s="619">
        <v>30996519</v>
      </c>
      <c r="DM25" s="631"/>
      <c r="DN25" s="631"/>
      <c r="DO25" s="631"/>
      <c r="DP25" s="631"/>
      <c r="DQ25" s="631"/>
      <c r="DR25" s="631"/>
      <c r="DS25" s="631"/>
      <c r="DT25" s="631"/>
      <c r="DU25" s="631"/>
      <c r="DV25" s="632"/>
      <c r="DW25" s="615">
        <v>23.9</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76052</v>
      </c>
      <c r="S26" s="611"/>
      <c r="T26" s="611"/>
      <c r="U26" s="611"/>
      <c r="V26" s="611"/>
      <c r="W26" s="611"/>
      <c r="X26" s="611"/>
      <c r="Y26" s="612"/>
      <c r="Z26" s="613">
        <v>0</v>
      </c>
      <c r="AA26" s="613"/>
      <c r="AB26" s="613"/>
      <c r="AC26" s="613"/>
      <c r="AD26" s="614">
        <v>76052</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24111444</v>
      </c>
      <c r="CS26" s="611"/>
      <c r="CT26" s="611"/>
      <c r="CU26" s="611"/>
      <c r="CV26" s="611"/>
      <c r="CW26" s="611"/>
      <c r="CX26" s="611"/>
      <c r="CY26" s="612"/>
      <c r="CZ26" s="615">
        <v>10.6</v>
      </c>
      <c r="DA26" s="643"/>
      <c r="DB26" s="643"/>
      <c r="DC26" s="645"/>
      <c r="DD26" s="619">
        <v>21869663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1123162</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100184479</v>
      </c>
      <c r="BH27" s="611"/>
      <c r="BI27" s="611"/>
      <c r="BJ27" s="611"/>
      <c r="BK27" s="611"/>
      <c r="BL27" s="611"/>
      <c r="BM27" s="611"/>
      <c r="BN27" s="612"/>
      <c r="BO27" s="613">
        <v>100</v>
      </c>
      <c r="BP27" s="613"/>
      <c r="BQ27" s="613"/>
      <c r="BR27" s="613"/>
      <c r="BS27" s="614">
        <v>1664279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68148882</v>
      </c>
      <c r="CS27" s="631"/>
      <c r="CT27" s="631"/>
      <c r="CU27" s="631"/>
      <c r="CV27" s="631"/>
      <c r="CW27" s="631"/>
      <c r="CX27" s="631"/>
      <c r="CY27" s="632"/>
      <c r="CZ27" s="615">
        <v>29.8</v>
      </c>
      <c r="DA27" s="643"/>
      <c r="DB27" s="643"/>
      <c r="DC27" s="645"/>
      <c r="DD27" s="619">
        <v>27952055</v>
      </c>
      <c r="DE27" s="631"/>
      <c r="DF27" s="631"/>
      <c r="DG27" s="631"/>
      <c r="DH27" s="631"/>
      <c r="DI27" s="631"/>
      <c r="DJ27" s="631"/>
      <c r="DK27" s="632"/>
      <c r="DL27" s="619">
        <v>18372902</v>
      </c>
      <c r="DM27" s="631"/>
      <c r="DN27" s="631"/>
      <c r="DO27" s="631"/>
      <c r="DP27" s="631"/>
      <c r="DQ27" s="631"/>
      <c r="DR27" s="631"/>
      <c r="DS27" s="631"/>
      <c r="DT27" s="631"/>
      <c r="DU27" s="631"/>
      <c r="DV27" s="632"/>
      <c r="DW27" s="615">
        <v>14.1</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5652043</v>
      </c>
      <c r="S28" s="611"/>
      <c r="T28" s="611"/>
      <c r="U28" s="611"/>
      <c r="V28" s="611"/>
      <c r="W28" s="611"/>
      <c r="X28" s="611"/>
      <c r="Y28" s="612"/>
      <c r="Z28" s="613">
        <v>2.4</v>
      </c>
      <c r="AA28" s="613"/>
      <c r="AB28" s="613"/>
      <c r="AC28" s="613"/>
      <c r="AD28" s="614">
        <v>915193</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22322919</v>
      </c>
      <c r="CS28" s="611"/>
      <c r="CT28" s="611"/>
      <c r="CU28" s="611"/>
      <c r="CV28" s="611"/>
      <c r="CW28" s="611"/>
      <c r="CX28" s="611"/>
      <c r="CY28" s="612"/>
      <c r="CZ28" s="615">
        <v>9.8000000000000007</v>
      </c>
      <c r="DA28" s="643"/>
      <c r="DB28" s="643"/>
      <c r="DC28" s="645"/>
      <c r="DD28" s="619">
        <v>21667537</v>
      </c>
      <c r="DE28" s="611"/>
      <c r="DF28" s="611"/>
      <c r="DG28" s="611"/>
      <c r="DH28" s="611"/>
      <c r="DI28" s="611"/>
      <c r="DJ28" s="611"/>
      <c r="DK28" s="612"/>
      <c r="DL28" s="619">
        <v>20140483</v>
      </c>
      <c r="DM28" s="611"/>
      <c r="DN28" s="611"/>
      <c r="DO28" s="611"/>
      <c r="DP28" s="611"/>
      <c r="DQ28" s="611"/>
      <c r="DR28" s="611"/>
      <c r="DS28" s="611"/>
      <c r="DT28" s="611"/>
      <c r="DU28" s="611"/>
      <c r="DV28" s="612"/>
      <c r="DW28" s="615">
        <v>15.5</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976679</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22322919</v>
      </c>
      <c r="CS29" s="631"/>
      <c r="CT29" s="631"/>
      <c r="CU29" s="631"/>
      <c r="CV29" s="631"/>
      <c r="CW29" s="631"/>
      <c r="CX29" s="631"/>
      <c r="CY29" s="632"/>
      <c r="CZ29" s="615">
        <v>9.8000000000000007</v>
      </c>
      <c r="DA29" s="643"/>
      <c r="DB29" s="643"/>
      <c r="DC29" s="645"/>
      <c r="DD29" s="619">
        <v>21667537</v>
      </c>
      <c r="DE29" s="631"/>
      <c r="DF29" s="631"/>
      <c r="DG29" s="631"/>
      <c r="DH29" s="631"/>
      <c r="DI29" s="631"/>
      <c r="DJ29" s="631"/>
      <c r="DK29" s="632"/>
      <c r="DL29" s="619">
        <v>20140483</v>
      </c>
      <c r="DM29" s="631"/>
      <c r="DN29" s="631"/>
      <c r="DO29" s="631"/>
      <c r="DP29" s="631"/>
      <c r="DQ29" s="631"/>
      <c r="DR29" s="631"/>
      <c r="DS29" s="631"/>
      <c r="DT29" s="631"/>
      <c r="DU29" s="631"/>
      <c r="DV29" s="632"/>
      <c r="DW29" s="615">
        <v>15.5</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52091487</v>
      </c>
      <c r="S30" s="611"/>
      <c r="T30" s="611"/>
      <c r="U30" s="611"/>
      <c r="V30" s="611"/>
      <c r="W30" s="611"/>
      <c r="X30" s="611"/>
      <c r="Y30" s="612"/>
      <c r="Z30" s="613">
        <v>21.9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21499517</v>
      </c>
      <c r="CS30" s="611"/>
      <c r="CT30" s="611"/>
      <c r="CU30" s="611"/>
      <c r="CV30" s="611"/>
      <c r="CW30" s="611"/>
      <c r="CX30" s="611"/>
      <c r="CY30" s="612"/>
      <c r="CZ30" s="615">
        <v>9.4</v>
      </c>
      <c r="DA30" s="643"/>
      <c r="DB30" s="643"/>
      <c r="DC30" s="645"/>
      <c r="DD30" s="619">
        <v>20895601</v>
      </c>
      <c r="DE30" s="611"/>
      <c r="DF30" s="611"/>
      <c r="DG30" s="611"/>
      <c r="DH30" s="611"/>
      <c r="DI30" s="611"/>
      <c r="DJ30" s="611"/>
      <c r="DK30" s="612"/>
      <c r="DL30" s="619">
        <v>19368547</v>
      </c>
      <c r="DM30" s="611"/>
      <c r="DN30" s="611"/>
      <c r="DO30" s="611"/>
      <c r="DP30" s="611"/>
      <c r="DQ30" s="611"/>
      <c r="DR30" s="611"/>
      <c r="DS30" s="611"/>
      <c r="DT30" s="611"/>
      <c r="DU30" s="611"/>
      <c r="DV30" s="612"/>
      <c r="DW30" s="615">
        <v>14.9</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v>6910</v>
      </c>
      <c r="S31" s="611"/>
      <c r="T31" s="611"/>
      <c r="U31" s="611"/>
      <c r="V31" s="611"/>
      <c r="W31" s="611"/>
      <c r="X31" s="611"/>
      <c r="Y31" s="612"/>
      <c r="Z31" s="613">
        <v>0</v>
      </c>
      <c r="AA31" s="613"/>
      <c r="AB31" s="613"/>
      <c r="AC31" s="613"/>
      <c r="AD31" s="614">
        <v>6910</v>
      </c>
      <c r="AE31" s="614"/>
      <c r="AF31" s="614"/>
      <c r="AG31" s="614"/>
      <c r="AH31" s="614"/>
      <c r="AI31" s="614"/>
      <c r="AJ31" s="614"/>
      <c r="AK31" s="614"/>
      <c r="AL31" s="615">
        <v>0</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99.4</v>
      </c>
      <c r="BH31" s="654"/>
      <c r="BI31" s="654"/>
      <c r="BJ31" s="654"/>
      <c r="BK31" s="654"/>
      <c r="BL31" s="654"/>
      <c r="BM31" s="605">
        <v>97.9</v>
      </c>
      <c r="BN31" s="654"/>
      <c r="BO31" s="654"/>
      <c r="BP31" s="654"/>
      <c r="BQ31" s="655"/>
      <c r="BR31" s="657">
        <v>99.4</v>
      </c>
      <c r="BS31" s="654"/>
      <c r="BT31" s="654"/>
      <c r="BU31" s="654"/>
      <c r="BV31" s="654"/>
      <c r="BW31" s="654"/>
      <c r="BX31" s="605">
        <v>97.7</v>
      </c>
      <c r="BY31" s="654"/>
      <c r="BZ31" s="654"/>
      <c r="CA31" s="654"/>
      <c r="CB31" s="655"/>
      <c r="CD31" s="650"/>
      <c r="CE31" s="651"/>
      <c r="CF31" s="607" t="s">
        <v>300</v>
      </c>
      <c r="CG31" s="608"/>
      <c r="CH31" s="608"/>
      <c r="CI31" s="608"/>
      <c r="CJ31" s="608"/>
      <c r="CK31" s="608"/>
      <c r="CL31" s="608"/>
      <c r="CM31" s="608"/>
      <c r="CN31" s="608"/>
      <c r="CO31" s="608"/>
      <c r="CP31" s="608"/>
      <c r="CQ31" s="609"/>
      <c r="CR31" s="610">
        <v>823402</v>
      </c>
      <c r="CS31" s="631"/>
      <c r="CT31" s="631"/>
      <c r="CU31" s="631"/>
      <c r="CV31" s="631"/>
      <c r="CW31" s="631"/>
      <c r="CX31" s="631"/>
      <c r="CY31" s="632"/>
      <c r="CZ31" s="615">
        <v>0.4</v>
      </c>
      <c r="DA31" s="643"/>
      <c r="DB31" s="643"/>
      <c r="DC31" s="645"/>
      <c r="DD31" s="619">
        <v>771936</v>
      </c>
      <c r="DE31" s="631"/>
      <c r="DF31" s="631"/>
      <c r="DG31" s="631"/>
      <c r="DH31" s="631"/>
      <c r="DI31" s="631"/>
      <c r="DJ31" s="631"/>
      <c r="DK31" s="632"/>
      <c r="DL31" s="619">
        <v>771936</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15286558</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99.2</v>
      </c>
      <c r="BH32" s="631"/>
      <c r="BI32" s="631"/>
      <c r="BJ32" s="631"/>
      <c r="BK32" s="631"/>
      <c r="BL32" s="631"/>
      <c r="BM32" s="616">
        <v>97.7</v>
      </c>
      <c r="BN32" s="631"/>
      <c r="BO32" s="631"/>
      <c r="BP32" s="631"/>
      <c r="BQ32" s="656"/>
      <c r="BR32" s="667">
        <v>99.3</v>
      </c>
      <c r="BS32" s="631"/>
      <c r="BT32" s="631"/>
      <c r="BU32" s="631"/>
      <c r="BV32" s="631"/>
      <c r="BW32" s="631"/>
      <c r="BX32" s="616">
        <v>97.6</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1080154</v>
      </c>
      <c r="S33" s="611"/>
      <c r="T33" s="611"/>
      <c r="U33" s="611"/>
      <c r="V33" s="611"/>
      <c r="W33" s="611"/>
      <c r="X33" s="611"/>
      <c r="Y33" s="612"/>
      <c r="Z33" s="613">
        <v>0.5</v>
      </c>
      <c r="AA33" s="613"/>
      <c r="AB33" s="613"/>
      <c r="AC33" s="613"/>
      <c r="AD33" s="614">
        <v>133855</v>
      </c>
      <c r="AE33" s="614"/>
      <c r="AF33" s="614"/>
      <c r="AG33" s="614"/>
      <c r="AH33" s="614"/>
      <c r="AI33" s="614"/>
      <c r="AJ33" s="614"/>
      <c r="AK33" s="614"/>
      <c r="AL33" s="615">
        <v>0.1</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99.5</v>
      </c>
      <c r="BH33" s="669"/>
      <c r="BI33" s="669"/>
      <c r="BJ33" s="669"/>
      <c r="BK33" s="669"/>
      <c r="BL33" s="669"/>
      <c r="BM33" s="670">
        <v>97.7</v>
      </c>
      <c r="BN33" s="669"/>
      <c r="BO33" s="669"/>
      <c r="BP33" s="669"/>
      <c r="BQ33" s="671"/>
      <c r="BR33" s="668">
        <v>99.4</v>
      </c>
      <c r="BS33" s="669"/>
      <c r="BT33" s="669"/>
      <c r="BU33" s="669"/>
      <c r="BV33" s="669"/>
      <c r="BW33" s="669"/>
      <c r="BX33" s="670">
        <v>97.5</v>
      </c>
      <c r="BY33" s="669"/>
      <c r="BZ33" s="669"/>
      <c r="CA33" s="669"/>
      <c r="CB33" s="671"/>
      <c r="CD33" s="607" t="s">
        <v>307</v>
      </c>
      <c r="CE33" s="608"/>
      <c r="CF33" s="608"/>
      <c r="CG33" s="608"/>
      <c r="CH33" s="608"/>
      <c r="CI33" s="608"/>
      <c r="CJ33" s="608"/>
      <c r="CK33" s="608"/>
      <c r="CL33" s="608"/>
      <c r="CM33" s="608"/>
      <c r="CN33" s="608"/>
      <c r="CO33" s="608"/>
      <c r="CP33" s="608"/>
      <c r="CQ33" s="609"/>
      <c r="CR33" s="610">
        <v>75140667</v>
      </c>
      <c r="CS33" s="631"/>
      <c r="CT33" s="631"/>
      <c r="CU33" s="631"/>
      <c r="CV33" s="631"/>
      <c r="CW33" s="631"/>
      <c r="CX33" s="631"/>
      <c r="CY33" s="632"/>
      <c r="CZ33" s="615">
        <v>32.9</v>
      </c>
      <c r="DA33" s="643"/>
      <c r="DB33" s="643"/>
      <c r="DC33" s="645"/>
      <c r="DD33" s="619">
        <v>57434764</v>
      </c>
      <c r="DE33" s="631"/>
      <c r="DF33" s="631"/>
      <c r="DG33" s="631"/>
      <c r="DH33" s="631"/>
      <c r="DI33" s="631"/>
      <c r="DJ33" s="631"/>
      <c r="DK33" s="632"/>
      <c r="DL33" s="619">
        <v>44501485</v>
      </c>
      <c r="DM33" s="631"/>
      <c r="DN33" s="631"/>
      <c r="DO33" s="631"/>
      <c r="DP33" s="631"/>
      <c r="DQ33" s="631"/>
      <c r="DR33" s="631"/>
      <c r="DS33" s="631"/>
      <c r="DT33" s="631"/>
      <c r="DU33" s="631"/>
      <c r="DV33" s="632"/>
      <c r="DW33" s="615">
        <v>34.200000000000003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373191</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32337743</v>
      </c>
      <c r="CS34" s="611"/>
      <c r="CT34" s="611"/>
      <c r="CU34" s="611"/>
      <c r="CV34" s="611"/>
      <c r="CW34" s="611"/>
      <c r="CX34" s="611"/>
      <c r="CY34" s="612"/>
      <c r="CZ34" s="615">
        <v>14.2</v>
      </c>
      <c r="DA34" s="643"/>
      <c r="DB34" s="643"/>
      <c r="DC34" s="645"/>
      <c r="DD34" s="619">
        <v>22319504</v>
      </c>
      <c r="DE34" s="611"/>
      <c r="DF34" s="611"/>
      <c r="DG34" s="611"/>
      <c r="DH34" s="611"/>
      <c r="DI34" s="611"/>
      <c r="DJ34" s="611"/>
      <c r="DK34" s="612"/>
      <c r="DL34" s="619">
        <v>19121828</v>
      </c>
      <c r="DM34" s="611"/>
      <c r="DN34" s="611"/>
      <c r="DO34" s="611"/>
      <c r="DP34" s="611"/>
      <c r="DQ34" s="611"/>
      <c r="DR34" s="611"/>
      <c r="DS34" s="611"/>
      <c r="DT34" s="611"/>
      <c r="DU34" s="611"/>
      <c r="DV34" s="612"/>
      <c r="DW34" s="615">
        <v>14.7</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1339058</v>
      </c>
      <c r="S35" s="611"/>
      <c r="T35" s="611"/>
      <c r="U35" s="611"/>
      <c r="V35" s="611"/>
      <c r="W35" s="611"/>
      <c r="X35" s="611"/>
      <c r="Y35" s="612"/>
      <c r="Z35" s="613">
        <v>0.6</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1452667</v>
      </c>
      <c r="CS35" s="631"/>
      <c r="CT35" s="631"/>
      <c r="CU35" s="631"/>
      <c r="CV35" s="631"/>
      <c r="CW35" s="631"/>
      <c r="CX35" s="631"/>
      <c r="CY35" s="632"/>
      <c r="CZ35" s="615">
        <v>0.6</v>
      </c>
      <c r="DA35" s="643"/>
      <c r="DB35" s="643"/>
      <c r="DC35" s="645"/>
      <c r="DD35" s="619">
        <v>1160426</v>
      </c>
      <c r="DE35" s="631"/>
      <c r="DF35" s="631"/>
      <c r="DG35" s="631"/>
      <c r="DH35" s="631"/>
      <c r="DI35" s="631"/>
      <c r="DJ35" s="631"/>
      <c r="DK35" s="632"/>
      <c r="DL35" s="619">
        <v>1160426</v>
      </c>
      <c r="DM35" s="631"/>
      <c r="DN35" s="631"/>
      <c r="DO35" s="631"/>
      <c r="DP35" s="631"/>
      <c r="DQ35" s="631"/>
      <c r="DR35" s="631"/>
      <c r="DS35" s="631"/>
      <c r="DT35" s="631"/>
      <c r="DU35" s="631"/>
      <c r="DV35" s="632"/>
      <c r="DW35" s="615">
        <v>0.9</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9426869</v>
      </c>
      <c r="S36" s="611"/>
      <c r="T36" s="611"/>
      <c r="U36" s="611"/>
      <c r="V36" s="611"/>
      <c r="W36" s="611"/>
      <c r="X36" s="611"/>
      <c r="Y36" s="612"/>
      <c r="Z36" s="613">
        <v>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29102119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1244022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14623140</v>
      </c>
      <c r="CS36" s="611"/>
      <c r="CT36" s="611"/>
      <c r="CU36" s="611"/>
      <c r="CV36" s="611"/>
      <c r="CW36" s="611"/>
      <c r="CX36" s="611"/>
      <c r="CY36" s="612"/>
      <c r="CZ36" s="615">
        <v>6.4</v>
      </c>
      <c r="DA36" s="643"/>
      <c r="DB36" s="643"/>
      <c r="DC36" s="645"/>
      <c r="DD36" s="619">
        <v>12511688</v>
      </c>
      <c r="DE36" s="611"/>
      <c r="DF36" s="611"/>
      <c r="DG36" s="611"/>
      <c r="DH36" s="611"/>
      <c r="DI36" s="611"/>
      <c r="DJ36" s="611"/>
      <c r="DK36" s="612"/>
      <c r="DL36" s="619">
        <v>9735558</v>
      </c>
      <c r="DM36" s="611"/>
      <c r="DN36" s="611"/>
      <c r="DO36" s="611"/>
      <c r="DP36" s="611"/>
      <c r="DQ36" s="611"/>
      <c r="DR36" s="611"/>
      <c r="DS36" s="611"/>
      <c r="DT36" s="611"/>
      <c r="DU36" s="611"/>
      <c r="DV36" s="612"/>
      <c r="DW36" s="615">
        <v>7.5</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5129523</v>
      </c>
      <c r="S37" s="611"/>
      <c r="T37" s="611"/>
      <c r="U37" s="611"/>
      <c r="V37" s="611"/>
      <c r="W37" s="611"/>
      <c r="X37" s="611"/>
      <c r="Y37" s="612"/>
      <c r="Z37" s="613">
        <v>2.2000000000000002</v>
      </c>
      <c r="AA37" s="613"/>
      <c r="AB37" s="613"/>
      <c r="AC37" s="613"/>
      <c r="AD37" s="614">
        <v>94420</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8050410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-82864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569234</v>
      </c>
      <c r="CS37" s="631"/>
      <c r="CT37" s="631"/>
      <c r="CU37" s="631"/>
      <c r="CV37" s="631"/>
      <c r="CW37" s="631"/>
      <c r="CX37" s="631"/>
      <c r="CY37" s="632"/>
      <c r="CZ37" s="615">
        <v>0.2</v>
      </c>
      <c r="DA37" s="643"/>
      <c r="DB37" s="643"/>
      <c r="DC37" s="645"/>
      <c r="DD37" s="619">
        <v>324778</v>
      </c>
      <c r="DE37" s="631"/>
      <c r="DF37" s="631"/>
      <c r="DG37" s="631"/>
      <c r="DH37" s="631"/>
      <c r="DI37" s="631"/>
      <c r="DJ37" s="631"/>
      <c r="DK37" s="632"/>
      <c r="DL37" s="619">
        <v>324778</v>
      </c>
      <c r="DM37" s="631"/>
      <c r="DN37" s="631"/>
      <c r="DO37" s="631"/>
      <c r="DP37" s="631"/>
      <c r="DQ37" s="631"/>
      <c r="DR37" s="631"/>
      <c r="DS37" s="631"/>
      <c r="DT37" s="631"/>
      <c r="DU37" s="631"/>
      <c r="DV37" s="632"/>
      <c r="DW37" s="615">
        <v>0.2</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10769200</v>
      </c>
      <c r="S38" s="611"/>
      <c r="T38" s="611"/>
      <c r="U38" s="611"/>
      <c r="V38" s="611"/>
      <c r="W38" s="611"/>
      <c r="X38" s="611"/>
      <c r="Y38" s="612"/>
      <c r="Z38" s="613">
        <v>4.5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702030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62873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20099251</v>
      </c>
      <c r="CS38" s="611"/>
      <c r="CT38" s="611"/>
      <c r="CU38" s="611"/>
      <c r="CV38" s="611"/>
      <c r="CW38" s="611"/>
      <c r="CX38" s="611"/>
      <c r="CY38" s="612"/>
      <c r="CZ38" s="615">
        <v>8.8000000000000007</v>
      </c>
      <c r="DA38" s="643"/>
      <c r="DB38" s="643"/>
      <c r="DC38" s="645"/>
      <c r="DD38" s="619">
        <v>15890131</v>
      </c>
      <c r="DE38" s="611"/>
      <c r="DF38" s="611"/>
      <c r="DG38" s="611"/>
      <c r="DH38" s="611"/>
      <c r="DI38" s="611"/>
      <c r="DJ38" s="611"/>
      <c r="DK38" s="612"/>
      <c r="DL38" s="619">
        <v>14409873</v>
      </c>
      <c r="DM38" s="611"/>
      <c r="DN38" s="611"/>
      <c r="DO38" s="611"/>
      <c r="DP38" s="611"/>
      <c r="DQ38" s="611"/>
      <c r="DR38" s="611"/>
      <c r="DS38" s="611"/>
      <c r="DT38" s="611"/>
      <c r="DU38" s="611"/>
      <c r="DV38" s="612"/>
      <c r="DW38" s="615">
        <v>11.1</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378510</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93973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2737257</v>
      </c>
      <c r="CS39" s="631"/>
      <c r="CT39" s="631"/>
      <c r="CU39" s="631"/>
      <c r="CV39" s="631"/>
      <c r="CW39" s="631"/>
      <c r="CX39" s="631"/>
      <c r="CY39" s="632"/>
      <c r="CZ39" s="615">
        <v>1.2</v>
      </c>
      <c r="DA39" s="643"/>
      <c r="DB39" s="643"/>
      <c r="DC39" s="645"/>
      <c r="DD39" s="619">
        <v>2584572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2542400</v>
      </c>
      <c r="S40" s="611"/>
      <c r="T40" s="611"/>
      <c r="U40" s="611"/>
      <c r="V40" s="611"/>
      <c r="W40" s="611"/>
      <c r="X40" s="611"/>
      <c r="Y40" s="612"/>
      <c r="Z40" s="613">
        <v>1.1000000000000001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250428</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3890609</v>
      </c>
      <c r="CS40" s="611"/>
      <c r="CT40" s="611"/>
      <c r="CU40" s="611"/>
      <c r="CV40" s="611"/>
      <c r="CW40" s="611"/>
      <c r="CX40" s="611"/>
      <c r="CY40" s="612"/>
      <c r="CZ40" s="615">
        <v>1.7</v>
      </c>
      <c r="DA40" s="643"/>
      <c r="DB40" s="643"/>
      <c r="DC40" s="645"/>
      <c r="DD40" s="619">
        <v>2968443</v>
      </c>
      <c r="DE40" s="611"/>
      <c r="DF40" s="611"/>
      <c r="DG40" s="611"/>
      <c r="DH40" s="611"/>
      <c r="DI40" s="611"/>
      <c r="DJ40" s="611"/>
      <c r="DK40" s="612"/>
      <c r="DL40" s="619">
        <v>73800</v>
      </c>
      <c r="DM40" s="611"/>
      <c r="DN40" s="611"/>
      <c r="DO40" s="611"/>
      <c r="DP40" s="611"/>
      <c r="DQ40" s="611"/>
      <c r="DR40" s="611"/>
      <c r="DS40" s="611"/>
      <c r="DT40" s="611"/>
      <c r="DU40" s="611"/>
      <c r="DV40" s="612"/>
      <c r="DW40" s="615">
        <v>0.1</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238253754</v>
      </c>
      <c r="S41" s="683"/>
      <c r="T41" s="683"/>
      <c r="U41" s="683"/>
      <c r="V41" s="683"/>
      <c r="W41" s="683"/>
      <c r="X41" s="683"/>
      <c r="Y41" s="687"/>
      <c r="Z41" s="688">
        <v>100</v>
      </c>
      <c r="AA41" s="688"/>
      <c r="AB41" s="688"/>
      <c r="AC41" s="688"/>
      <c r="AD41" s="689">
        <v>127407566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5156653</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331</v>
      </c>
      <c r="AR42" s="680"/>
      <c r="AS42" s="680"/>
      <c r="AT42" s="680"/>
      <c r="AU42" s="680"/>
      <c r="AV42" s="680"/>
      <c r="AW42" s="680"/>
      <c r="AX42" s="680"/>
      <c r="AY42" s="681"/>
      <c r="AZ42" s="682">
        <v>14564088</v>
      </c>
      <c r="BA42" s="683"/>
      <c r="BB42" s="683"/>
      <c r="BC42" s="683"/>
      <c r="BD42" s="669"/>
      <c r="BE42" s="669"/>
      <c r="BF42" s="671"/>
      <c r="BG42" s="662"/>
      <c r="BH42" s="663"/>
      <c r="BI42" s="663"/>
      <c r="BJ42" s="663"/>
      <c r="BK42" s="663"/>
      <c r="BL42" s="218"/>
      <c r="BM42" s="634" t="s">
        <v>339</v>
      </c>
      <c r="BN42" s="634"/>
      <c r="BO42" s="634"/>
      <c r="BP42" s="634"/>
      <c r="BQ42" s="634"/>
      <c r="BR42" s="634"/>
      <c r="BS42" s="634"/>
      <c r="BT42" s="634"/>
      <c r="BU42" s="635"/>
      <c r="BV42" s="682">
        <v>382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27985752</v>
      </c>
      <c r="CS42" s="631"/>
      <c r="CT42" s="631"/>
      <c r="CU42" s="631"/>
      <c r="CV42" s="631"/>
      <c r="CW42" s="631"/>
      <c r="CX42" s="631"/>
      <c r="CY42" s="632"/>
      <c r="CZ42" s="615">
        <v>12.2</v>
      </c>
      <c r="DA42" s="643"/>
      <c r="DB42" s="643"/>
      <c r="DC42" s="645"/>
      <c r="DD42" s="619">
        <v>10339499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341</v>
      </c>
      <c r="CD43" s="607" t="s">
        <v>342</v>
      </c>
      <c r="CE43" s="608"/>
      <c r="CF43" s="608"/>
      <c r="CG43" s="608"/>
      <c r="CH43" s="608"/>
      <c r="CI43" s="608"/>
      <c r="CJ43" s="608"/>
      <c r="CK43" s="608"/>
      <c r="CL43" s="608"/>
      <c r="CM43" s="608"/>
      <c r="CN43" s="608"/>
      <c r="CO43" s="608"/>
      <c r="CP43" s="608"/>
      <c r="CQ43" s="609"/>
      <c r="CR43" s="610">
        <v>534906</v>
      </c>
      <c r="CS43" s="631"/>
      <c r="CT43" s="631"/>
      <c r="CU43" s="631"/>
      <c r="CV43" s="631"/>
      <c r="CW43" s="631"/>
      <c r="CX43" s="631"/>
      <c r="CY43" s="632"/>
      <c r="CZ43" s="615">
        <v>0.2</v>
      </c>
      <c r="DA43" s="643"/>
      <c r="DB43" s="643"/>
      <c r="DC43" s="645"/>
      <c r="DD43" s="619">
        <v>505234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344</v>
      </c>
      <c r="CG44" s="608"/>
      <c r="CH44" s="608"/>
      <c r="CI44" s="608"/>
      <c r="CJ44" s="608"/>
      <c r="CK44" s="608"/>
      <c r="CL44" s="608"/>
      <c r="CM44" s="608"/>
      <c r="CN44" s="608"/>
      <c r="CO44" s="608"/>
      <c r="CP44" s="608"/>
      <c r="CQ44" s="609"/>
      <c r="CR44" s="610">
        <v>27985752</v>
      </c>
      <c r="CS44" s="611"/>
      <c r="CT44" s="611"/>
      <c r="CU44" s="611"/>
      <c r="CV44" s="611"/>
      <c r="CW44" s="611"/>
      <c r="CX44" s="611"/>
      <c r="CY44" s="612"/>
      <c r="CZ44" s="615">
        <v>12.2</v>
      </c>
      <c r="DA44" s="616"/>
      <c r="DB44" s="616"/>
      <c r="DC44" s="622"/>
      <c r="DD44" s="619">
        <v>10339499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13170214</v>
      </c>
      <c r="CS45" s="631"/>
      <c r="CT45" s="631"/>
      <c r="CU45" s="631"/>
      <c r="CV45" s="631"/>
      <c r="CW45" s="631"/>
      <c r="CX45" s="631"/>
      <c r="CY45" s="632"/>
      <c r="CZ45" s="615">
        <v>5.8</v>
      </c>
      <c r="DA45" s="643"/>
      <c r="DB45" s="643"/>
      <c r="DC45" s="645"/>
      <c r="DD45" s="619">
        <v>1154611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347</v>
      </c>
      <c r="CG46" s="608"/>
      <c r="CH46" s="608"/>
      <c r="CI46" s="608"/>
      <c r="CJ46" s="608"/>
      <c r="CK46" s="608"/>
      <c r="CL46" s="608"/>
      <c r="CM46" s="608"/>
      <c r="CN46" s="608"/>
      <c r="CO46" s="608"/>
      <c r="CP46" s="608"/>
      <c r="CQ46" s="609"/>
      <c r="CR46" s="610">
        <v>14423357</v>
      </c>
      <c r="CS46" s="611"/>
      <c r="CT46" s="611"/>
      <c r="CU46" s="611"/>
      <c r="CV46" s="611"/>
      <c r="CW46" s="611"/>
      <c r="CX46" s="611"/>
      <c r="CY46" s="612"/>
      <c r="CZ46" s="615">
        <v>6.3</v>
      </c>
      <c r="DA46" s="616"/>
      <c r="DB46" s="616"/>
      <c r="DC46" s="622"/>
      <c r="DD46" s="619">
        <v>9154803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348</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350</v>
      </c>
      <c r="CE49" s="634"/>
      <c r="CF49" s="634"/>
      <c r="CG49" s="634"/>
      <c r="CH49" s="634"/>
      <c r="CI49" s="634"/>
      <c r="CJ49" s="634"/>
      <c r="CK49" s="634"/>
      <c r="CL49" s="634"/>
      <c r="CM49" s="634"/>
      <c r="CN49" s="634"/>
      <c r="CO49" s="634"/>
      <c r="CP49" s="634"/>
      <c r="CQ49" s="635"/>
      <c r="CR49" s="682">
        <v>228521943</v>
      </c>
      <c r="CS49" s="669"/>
      <c r="CT49" s="669"/>
      <c r="CU49" s="669"/>
      <c r="CV49" s="669"/>
      <c r="CW49" s="669"/>
      <c r="CX49" s="669"/>
      <c r="CY49" s="698"/>
      <c r="CZ49" s="690">
        <v>100</v>
      </c>
      <c r="DA49" s="699"/>
      <c r="DB49" s="699"/>
      <c r="DC49" s="700"/>
      <c r="DD49" s="701">
        <v>149087223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K1gW6izTXDzsP8KmqS8Z/IGiUAgTgQVfr1pvdc+F5PalW4Li7b+/kjLU/qTHHYqx2WOvFYH3pZA3fXufxoh+Q==" saltValue="1bDWW3dywLSghVPhfizf5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352</v>
      </c>
      <c r="DK2" s="710"/>
      <c r="DL2" s="710"/>
      <c r="DM2" s="710"/>
      <c r="DN2" s="710"/>
      <c r="DO2" s="711"/>
      <c r="DP2" s="222"/>
      <c r="DQ2" s="709" t="s">
        <v>353</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26"/>
      <c r="BA5" s="226"/>
      <c r="BB5" s="226"/>
      <c r="BC5" s="226"/>
      <c r="BD5" s="226"/>
      <c r="BE5" s="227"/>
      <c r="BF5" s="227"/>
      <c r="BG5" s="227"/>
      <c r="BH5" s="227"/>
      <c r="BI5" s="227"/>
      <c r="BJ5" s="227"/>
      <c r="BK5" s="227"/>
      <c r="BL5" s="227"/>
      <c r="BM5" s="227"/>
      <c r="BN5" s="227"/>
      <c r="BO5" s="227"/>
      <c r="BP5" s="227"/>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373</v>
      </c>
      <c r="C7" s="737"/>
      <c r="D7" s="737"/>
      <c r="E7" s="737"/>
      <c r="F7" s="737"/>
      <c r="G7" s="737"/>
      <c r="H7" s="737"/>
      <c r="I7" s="737"/>
      <c r="J7" s="737"/>
      <c r="K7" s="737"/>
      <c r="L7" s="737"/>
      <c r="M7" s="737"/>
      <c r="N7" s="737"/>
      <c r="O7" s="737"/>
      <c r="P7" s="738"/>
      <c r="Q7" s="739">
        <v>237754</v>
      </c>
      <c r="R7" s="740"/>
      <c r="S7" s="740"/>
      <c r="T7" s="740"/>
      <c r="U7" s="740"/>
      <c r="V7" s="740">
        <v>228126</v>
      </c>
      <c r="W7" s="740"/>
      <c r="X7" s="740"/>
      <c r="Y7" s="740"/>
      <c r="Z7" s="740"/>
      <c r="AA7" s="740">
        <v>9628</v>
      </c>
      <c r="AB7" s="740"/>
      <c r="AC7" s="740"/>
      <c r="AD7" s="740"/>
      <c r="AE7" s="741"/>
      <c r="AF7" s="742">
        <v>5357</v>
      </c>
      <c r="AG7" s="743"/>
      <c r="AH7" s="743"/>
      <c r="AI7" s="743"/>
      <c r="AJ7" s="744"/>
      <c r="AK7" s="745">
        <v>962</v>
      </c>
      <c r="AL7" s="746"/>
      <c r="AM7" s="746"/>
      <c r="AN7" s="746"/>
      <c r="AO7" s="746"/>
      <c r="AP7" s="746">
        <v>182500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559</v>
      </c>
      <c r="BT7" s="734"/>
      <c r="BU7" s="734"/>
      <c r="BV7" s="734"/>
      <c r="BW7" s="734"/>
      <c r="BX7" s="734"/>
      <c r="BY7" s="734"/>
      <c r="BZ7" s="734"/>
      <c r="CA7" s="734"/>
      <c r="CB7" s="734"/>
      <c r="CC7" s="734"/>
      <c r="CD7" s="734"/>
      <c r="CE7" s="734"/>
      <c r="CF7" s="734"/>
      <c r="CG7" s="749"/>
      <c r="CH7" s="730">
        <v>4</v>
      </c>
      <c r="CI7" s="731"/>
      <c r="CJ7" s="731"/>
      <c r="CK7" s="731"/>
      <c r="CL7" s="732"/>
      <c r="CM7" s="730">
        <v>63</v>
      </c>
      <c r="CN7" s="731"/>
      <c r="CO7" s="731"/>
      <c r="CP7" s="731"/>
      <c r="CQ7" s="732"/>
      <c r="CR7" s="730">
        <v>20</v>
      </c>
      <c r="CS7" s="731"/>
      <c r="CT7" s="731"/>
      <c r="CU7" s="731"/>
      <c r="CV7" s="732"/>
      <c r="CW7" s="730" t="s">
        <v>505</v>
      </c>
      <c r="CX7" s="731"/>
      <c r="CY7" s="731"/>
      <c r="CZ7" s="731"/>
      <c r="DA7" s="732"/>
      <c r="DB7" s="730" t="s">
        <v>505</v>
      </c>
      <c r="DC7" s="731"/>
      <c r="DD7" s="731"/>
      <c r="DE7" s="731"/>
      <c r="DF7" s="732"/>
      <c r="DG7" s="730" t="s">
        <v>505</v>
      </c>
      <c r="DH7" s="731"/>
      <c r="DI7" s="731"/>
      <c r="DJ7" s="731"/>
      <c r="DK7" s="732"/>
      <c r="DL7" s="730" t="s">
        <v>505</v>
      </c>
      <c r="DM7" s="731"/>
      <c r="DN7" s="731"/>
      <c r="DO7" s="731"/>
      <c r="DP7" s="732"/>
      <c r="DQ7" s="730" t="s">
        <v>505</v>
      </c>
      <c r="DR7" s="731"/>
      <c r="DS7" s="731"/>
      <c r="DT7" s="731"/>
      <c r="DU7" s="732"/>
      <c r="DV7" s="733"/>
      <c r="DW7" s="734"/>
      <c r="DX7" s="734"/>
      <c r="DY7" s="734"/>
      <c r="DZ7" s="735"/>
      <c r="EA7" s="228"/>
    </row>
    <row r="8" spans="1:131" s="229" customFormat="1" ht="26.25" customHeight="1" x14ac:dyDescent="0.15">
      <c r="A8" s="232">
        <v>2</v>
      </c>
      <c r="B8" s="767" t="s">
        <v>374</v>
      </c>
      <c r="C8" s="768"/>
      <c r="D8" s="768"/>
      <c r="E8" s="768"/>
      <c r="F8" s="768"/>
      <c r="G8" s="768"/>
      <c r="H8" s="768"/>
      <c r="I8" s="768"/>
      <c r="J8" s="768"/>
      <c r="K8" s="768"/>
      <c r="L8" s="768"/>
      <c r="M8" s="768"/>
      <c r="N8" s="768"/>
      <c r="O8" s="768"/>
      <c r="P8" s="769"/>
      <c r="Q8" s="770">
        <v>196</v>
      </c>
      <c r="R8" s="771"/>
      <c r="S8" s="771"/>
      <c r="T8" s="771"/>
      <c r="U8" s="771"/>
      <c r="V8" s="771">
        <v>92</v>
      </c>
      <c r="W8" s="771"/>
      <c r="X8" s="771"/>
      <c r="Y8" s="771"/>
      <c r="Z8" s="771"/>
      <c r="AA8" s="771">
        <v>104</v>
      </c>
      <c r="AB8" s="771"/>
      <c r="AC8" s="771"/>
      <c r="AD8" s="771"/>
      <c r="AE8" s="772"/>
      <c r="AF8" s="773" t="s">
        <v>122</v>
      </c>
      <c r="AG8" s="774"/>
      <c r="AH8" s="774"/>
      <c r="AI8" s="774"/>
      <c r="AJ8" s="775"/>
      <c r="AK8" s="756">
        <v>1</v>
      </c>
      <c r="AL8" s="757"/>
      <c r="AM8" s="757"/>
      <c r="AN8" s="757"/>
      <c r="AO8" s="757"/>
      <c r="AP8" s="757">
        <v>308</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560</v>
      </c>
      <c r="BT8" s="761"/>
      <c r="BU8" s="761"/>
      <c r="BV8" s="761"/>
      <c r="BW8" s="761"/>
      <c r="BX8" s="761"/>
      <c r="BY8" s="761"/>
      <c r="BZ8" s="761"/>
      <c r="CA8" s="761"/>
      <c r="CB8" s="761"/>
      <c r="CC8" s="761"/>
      <c r="CD8" s="761"/>
      <c r="CE8" s="761"/>
      <c r="CF8" s="761"/>
      <c r="CG8" s="762"/>
      <c r="CH8" s="763">
        <v>-7</v>
      </c>
      <c r="CI8" s="764"/>
      <c r="CJ8" s="764"/>
      <c r="CK8" s="764"/>
      <c r="CL8" s="765"/>
      <c r="CM8" s="763">
        <v>259</v>
      </c>
      <c r="CN8" s="764"/>
      <c r="CO8" s="764"/>
      <c r="CP8" s="764"/>
      <c r="CQ8" s="765"/>
      <c r="CR8" s="763">
        <v>100</v>
      </c>
      <c r="CS8" s="764"/>
      <c r="CT8" s="764"/>
      <c r="CU8" s="764"/>
      <c r="CV8" s="765"/>
      <c r="CW8" s="763">
        <v>64</v>
      </c>
      <c r="CX8" s="764"/>
      <c r="CY8" s="764"/>
      <c r="CZ8" s="764"/>
      <c r="DA8" s="765"/>
      <c r="DB8" s="763" t="s">
        <v>505</v>
      </c>
      <c r="DC8" s="764"/>
      <c r="DD8" s="764"/>
      <c r="DE8" s="764"/>
      <c r="DF8" s="765"/>
      <c r="DG8" s="763" t="s">
        <v>505</v>
      </c>
      <c r="DH8" s="764"/>
      <c r="DI8" s="764"/>
      <c r="DJ8" s="764"/>
      <c r="DK8" s="765"/>
      <c r="DL8" s="763" t="s">
        <v>505</v>
      </c>
      <c r="DM8" s="764"/>
      <c r="DN8" s="764"/>
      <c r="DO8" s="764"/>
      <c r="DP8" s="765"/>
      <c r="DQ8" s="763" t="s">
        <v>505</v>
      </c>
      <c r="DR8" s="764"/>
      <c r="DS8" s="764"/>
      <c r="DT8" s="764"/>
      <c r="DU8" s="765"/>
      <c r="DV8" s="760"/>
      <c r="DW8" s="761"/>
      <c r="DX8" s="761"/>
      <c r="DY8" s="761"/>
      <c r="DZ8" s="766"/>
      <c r="EA8" s="228"/>
    </row>
    <row r="9" spans="1:131" s="229" customFormat="1" ht="26.25" customHeight="1" x14ac:dyDescent="0.15">
      <c r="A9" s="232">
        <v>3</v>
      </c>
      <c r="B9" s="767" t="s">
        <v>375</v>
      </c>
      <c r="C9" s="768"/>
      <c r="D9" s="768"/>
      <c r="E9" s="768"/>
      <c r="F9" s="768"/>
      <c r="G9" s="768"/>
      <c r="H9" s="768"/>
      <c r="I9" s="768"/>
      <c r="J9" s="768"/>
      <c r="K9" s="768"/>
      <c r="L9" s="768"/>
      <c r="M9" s="768"/>
      <c r="N9" s="768"/>
      <c r="O9" s="768"/>
      <c r="P9" s="769"/>
      <c r="Q9" s="770">
        <v>41</v>
      </c>
      <c r="R9" s="771"/>
      <c r="S9" s="771"/>
      <c r="T9" s="771"/>
      <c r="U9" s="771"/>
      <c r="V9" s="771">
        <v>41</v>
      </c>
      <c r="W9" s="771"/>
      <c r="X9" s="771"/>
      <c r="Y9" s="771"/>
      <c r="Z9" s="771"/>
      <c r="AA9" s="771">
        <v>0</v>
      </c>
      <c r="AB9" s="771"/>
      <c r="AC9" s="771"/>
      <c r="AD9" s="771"/>
      <c r="AE9" s="772"/>
      <c r="AF9" s="773" t="s">
        <v>122</v>
      </c>
      <c r="AG9" s="774"/>
      <c r="AH9" s="774"/>
      <c r="AI9" s="774"/>
      <c r="AJ9" s="775"/>
      <c r="AK9" s="756">
        <v>0</v>
      </c>
      <c r="AL9" s="757"/>
      <c r="AM9" s="757"/>
      <c r="AN9" s="757"/>
      <c r="AO9" s="757"/>
      <c r="AP9" s="757" t="s">
        <v>505</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561</v>
      </c>
      <c r="BT9" s="761"/>
      <c r="BU9" s="761"/>
      <c r="BV9" s="761"/>
      <c r="BW9" s="761"/>
      <c r="BX9" s="761"/>
      <c r="BY9" s="761"/>
      <c r="BZ9" s="761"/>
      <c r="CA9" s="761"/>
      <c r="CB9" s="761"/>
      <c r="CC9" s="761"/>
      <c r="CD9" s="761"/>
      <c r="CE9" s="761"/>
      <c r="CF9" s="761"/>
      <c r="CG9" s="762"/>
      <c r="CH9" s="763">
        <v>-8</v>
      </c>
      <c r="CI9" s="764"/>
      <c r="CJ9" s="764"/>
      <c r="CK9" s="764"/>
      <c r="CL9" s="765"/>
      <c r="CM9" s="763">
        <v>356</v>
      </c>
      <c r="CN9" s="764"/>
      <c r="CO9" s="764"/>
      <c r="CP9" s="764"/>
      <c r="CQ9" s="765"/>
      <c r="CR9" s="763">
        <v>102</v>
      </c>
      <c r="CS9" s="764"/>
      <c r="CT9" s="764"/>
      <c r="CU9" s="764"/>
      <c r="CV9" s="765"/>
      <c r="CW9" s="763">
        <v>5</v>
      </c>
      <c r="CX9" s="764"/>
      <c r="CY9" s="764"/>
      <c r="CZ9" s="764"/>
      <c r="DA9" s="765"/>
      <c r="DB9" s="763" t="s">
        <v>505</v>
      </c>
      <c r="DC9" s="764"/>
      <c r="DD9" s="764"/>
      <c r="DE9" s="764"/>
      <c r="DF9" s="765"/>
      <c r="DG9" s="763" t="s">
        <v>505</v>
      </c>
      <c r="DH9" s="764"/>
      <c r="DI9" s="764"/>
      <c r="DJ9" s="764"/>
      <c r="DK9" s="765"/>
      <c r="DL9" s="763" t="s">
        <v>505</v>
      </c>
      <c r="DM9" s="764"/>
      <c r="DN9" s="764"/>
      <c r="DO9" s="764"/>
      <c r="DP9" s="765"/>
      <c r="DQ9" s="763" t="s">
        <v>505</v>
      </c>
      <c r="DR9" s="764"/>
      <c r="DS9" s="764"/>
      <c r="DT9" s="764"/>
      <c r="DU9" s="765"/>
      <c r="DV9" s="760"/>
      <c r="DW9" s="761"/>
      <c r="DX9" s="761"/>
      <c r="DY9" s="761"/>
      <c r="DZ9" s="766"/>
      <c r="EA9" s="228"/>
    </row>
    <row r="10" spans="1:131" s="229" customFormat="1" ht="26.25" customHeight="1" x14ac:dyDescent="0.15">
      <c r="A10" s="232">
        <v>4</v>
      </c>
      <c r="B10" s="767" t="s">
        <v>376</v>
      </c>
      <c r="C10" s="768"/>
      <c r="D10" s="768"/>
      <c r="E10" s="768"/>
      <c r="F10" s="768"/>
      <c r="G10" s="768"/>
      <c r="H10" s="768"/>
      <c r="I10" s="768"/>
      <c r="J10" s="768"/>
      <c r="K10" s="768"/>
      <c r="L10" s="768"/>
      <c r="M10" s="768"/>
      <c r="N10" s="768"/>
      <c r="O10" s="768"/>
      <c r="P10" s="769"/>
      <c r="Q10" s="770">
        <v>409</v>
      </c>
      <c r="R10" s="771"/>
      <c r="S10" s="771"/>
      <c r="T10" s="771"/>
      <c r="U10" s="771"/>
      <c r="V10" s="771">
        <v>409</v>
      </c>
      <c r="W10" s="771"/>
      <c r="X10" s="771"/>
      <c r="Y10" s="771"/>
      <c r="Z10" s="771"/>
      <c r="AA10" s="771">
        <v>0</v>
      </c>
      <c r="AB10" s="771"/>
      <c r="AC10" s="771"/>
      <c r="AD10" s="771"/>
      <c r="AE10" s="772"/>
      <c r="AF10" s="773" t="s">
        <v>122</v>
      </c>
      <c r="AG10" s="774"/>
      <c r="AH10" s="774"/>
      <c r="AI10" s="774"/>
      <c r="AJ10" s="775"/>
      <c r="AK10" s="756">
        <v>405</v>
      </c>
      <c r="AL10" s="757"/>
      <c r="AM10" s="757"/>
      <c r="AN10" s="757"/>
      <c r="AO10" s="757"/>
      <c r="AP10" s="757" t="s">
        <v>505</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562</v>
      </c>
      <c r="BT10" s="761"/>
      <c r="BU10" s="761"/>
      <c r="BV10" s="761"/>
      <c r="BW10" s="761"/>
      <c r="BX10" s="761"/>
      <c r="BY10" s="761"/>
      <c r="BZ10" s="761"/>
      <c r="CA10" s="761"/>
      <c r="CB10" s="761"/>
      <c r="CC10" s="761"/>
      <c r="CD10" s="761"/>
      <c r="CE10" s="761"/>
      <c r="CF10" s="761"/>
      <c r="CG10" s="762"/>
      <c r="CH10" s="763">
        <v>98</v>
      </c>
      <c r="CI10" s="764"/>
      <c r="CJ10" s="764"/>
      <c r="CK10" s="764"/>
      <c r="CL10" s="765"/>
      <c r="CM10" s="763">
        <v>2489</v>
      </c>
      <c r="CN10" s="764"/>
      <c r="CO10" s="764"/>
      <c r="CP10" s="764"/>
      <c r="CQ10" s="765"/>
      <c r="CR10" s="763">
        <v>80</v>
      </c>
      <c r="CS10" s="764"/>
      <c r="CT10" s="764"/>
      <c r="CU10" s="764"/>
      <c r="CV10" s="765"/>
      <c r="CW10" s="763" t="s">
        <v>505</v>
      </c>
      <c r="CX10" s="764"/>
      <c r="CY10" s="764"/>
      <c r="CZ10" s="764"/>
      <c r="DA10" s="765"/>
      <c r="DB10" s="763" t="s">
        <v>505</v>
      </c>
      <c r="DC10" s="764"/>
      <c r="DD10" s="764"/>
      <c r="DE10" s="764"/>
      <c r="DF10" s="765"/>
      <c r="DG10" s="763" t="s">
        <v>505</v>
      </c>
      <c r="DH10" s="764"/>
      <c r="DI10" s="764"/>
      <c r="DJ10" s="764"/>
      <c r="DK10" s="765"/>
      <c r="DL10" s="763" t="s">
        <v>505</v>
      </c>
      <c r="DM10" s="764"/>
      <c r="DN10" s="764"/>
      <c r="DO10" s="764"/>
      <c r="DP10" s="765"/>
      <c r="DQ10" s="763" t="s">
        <v>505</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563</v>
      </c>
      <c r="BT11" s="761"/>
      <c r="BU11" s="761"/>
      <c r="BV11" s="761"/>
      <c r="BW11" s="761"/>
      <c r="BX11" s="761"/>
      <c r="BY11" s="761"/>
      <c r="BZ11" s="761"/>
      <c r="CA11" s="761"/>
      <c r="CB11" s="761"/>
      <c r="CC11" s="761"/>
      <c r="CD11" s="761"/>
      <c r="CE11" s="761"/>
      <c r="CF11" s="761"/>
      <c r="CG11" s="762"/>
      <c r="CH11" s="763">
        <v>1</v>
      </c>
      <c r="CI11" s="764"/>
      <c r="CJ11" s="764"/>
      <c r="CK11" s="764"/>
      <c r="CL11" s="765"/>
      <c r="CM11" s="763">
        <v>-128</v>
      </c>
      <c r="CN11" s="764"/>
      <c r="CO11" s="764"/>
      <c r="CP11" s="764"/>
      <c r="CQ11" s="765"/>
      <c r="CR11" s="763">
        <v>80</v>
      </c>
      <c r="CS11" s="764"/>
      <c r="CT11" s="764"/>
      <c r="CU11" s="764"/>
      <c r="CV11" s="765"/>
      <c r="CW11" s="763" t="s">
        <v>505</v>
      </c>
      <c r="CX11" s="764"/>
      <c r="CY11" s="764"/>
      <c r="CZ11" s="764"/>
      <c r="DA11" s="765"/>
      <c r="DB11" s="763" t="s">
        <v>505</v>
      </c>
      <c r="DC11" s="764"/>
      <c r="DD11" s="764"/>
      <c r="DE11" s="764"/>
      <c r="DF11" s="765"/>
      <c r="DG11" s="763" t="s">
        <v>505</v>
      </c>
      <c r="DH11" s="764"/>
      <c r="DI11" s="764"/>
      <c r="DJ11" s="764"/>
      <c r="DK11" s="765"/>
      <c r="DL11" s="763" t="s">
        <v>505</v>
      </c>
      <c r="DM11" s="764"/>
      <c r="DN11" s="764"/>
      <c r="DO11" s="764"/>
      <c r="DP11" s="765"/>
      <c r="DQ11" s="763" t="s">
        <v>505</v>
      </c>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564</v>
      </c>
      <c r="BT12" s="761"/>
      <c r="BU12" s="761"/>
      <c r="BV12" s="761"/>
      <c r="BW12" s="761"/>
      <c r="BX12" s="761"/>
      <c r="BY12" s="761"/>
      <c r="BZ12" s="761"/>
      <c r="CA12" s="761"/>
      <c r="CB12" s="761"/>
      <c r="CC12" s="761"/>
      <c r="CD12" s="761"/>
      <c r="CE12" s="761"/>
      <c r="CF12" s="761"/>
      <c r="CG12" s="762"/>
      <c r="CH12" s="763">
        <v>8</v>
      </c>
      <c r="CI12" s="764"/>
      <c r="CJ12" s="764"/>
      <c r="CK12" s="764"/>
      <c r="CL12" s="765"/>
      <c r="CM12" s="763">
        <v>75</v>
      </c>
      <c r="CN12" s="764"/>
      <c r="CO12" s="764"/>
      <c r="CP12" s="764"/>
      <c r="CQ12" s="765"/>
      <c r="CR12" s="763">
        <v>24</v>
      </c>
      <c r="CS12" s="764"/>
      <c r="CT12" s="764"/>
      <c r="CU12" s="764"/>
      <c r="CV12" s="765"/>
      <c r="CW12" s="763" t="s">
        <v>505</v>
      </c>
      <c r="CX12" s="764"/>
      <c r="CY12" s="764"/>
      <c r="CZ12" s="764"/>
      <c r="DA12" s="765"/>
      <c r="DB12" s="763" t="s">
        <v>505</v>
      </c>
      <c r="DC12" s="764"/>
      <c r="DD12" s="764"/>
      <c r="DE12" s="764"/>
      <c r="DF12" s="765"/>
      <c r="DG12" s="763" t="s">
        <v>505</v>
      </c>
      <c r="DH12" s="764"/>
      <c r="DI12" s="764"/>
      <c r="DJ12" s="764"/>
      <c r="DK12" s="765"/>
      <c r="DL12" s="763" t="s">
        <v>505</v>
      </c>
      <c r="DM12" s="764"/>
      <c r="DN12" s="764"/>
      <c r="DO12" s="764"/>
      <c r="DP12" s="765"/>
      <c r="DQ12" s="763" t="s">
        <v>505</v>
      </c>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t="s">
        <v>565</v>
      </c>
      <c r="BT13" s="761"/>
      <c r="BU13" s="761"/>
      <c r="BV13" s="761"/>
      <c r="BW13" s="761"/>
      <c r="BX13" s="761"/>
      <c r="BY13" s="761"/>
      <c r="BZ13" s="761"/>
      <c r="CA13" s="761"/>
      <c r="CB13" s="761"/>
      <c r="CC13" s="761"/>
      <c r="CD13" s="761"/>
      <c r="CE13" s="761"/>
      <c r="CF13" s="761"/>
      <c r="CG13" s="762"/>
      <c r="CH13" s="763">
        <v>5</v>
      </c>
      <c r="CI13" s="764"/>
      <c r="CJ13" s="764"/>
      <c r="CK13" s="764"/>
      <c r="CL13" s="765"/>
      <c r="CM13" s="763">
        <v>120</v>
      </c>
      <c r="CN13" s="764"/>
      <c r="CO13" s="764"/>
      <c r="CP13" s="764"/>
      <c r="CQ13" s="765"/>
      <c r="CR13" s="763">
        <v>30</v>
      </c>
      <c r="CS13" s="764"/>
      <c r="CT13" s="764"/>
      <c r="CU13" s="764"/>
      <c r="CV13" s="765"/>
      <c r="CW13" s="763" t="s">
        <v>505</v>
      </c>
      <c r="CX13" s="764"/>
      <c r="CY13" s="764"/>
      <c r="CZ13" s="764"/>
      <c r="DA13" s="765"/>
      <c r="DB13" s="763" t="s">
        <v>505</v>
      </c>
      <c r="DC13" s="764"/>
      <c r="DD13" s="764"/>
      <c r="DE13" s="764"/>
      <c r="DF13" s="765"/>
      <c r="DG13" s="763" t="s">
        <v>505</v>
      </c>
      <c r="DH13" s="764"/>
      <c r="DI13" s="764"/>
      <c r="DJ13" s="764"/>
      <c r="DK13" s="765"/>
      <c r="DL13" s="763" t="s">
        <v>505</v>
      </c>
      <c r="DM13" s="764"/>
      <c r="DN13" s="764"/>
      <c r="DO13" s="764"/>
      <c r="DP13" s="765"/>
      <c r="DQ13" s="763" t="s">
        <v>505</v>
      </c>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t="s">
        <v>566</v>
      </c>
      <c r="BT14" s="761"/>
      <c r="BU14" s="761"/>
      <c r="BV14" s="761"/>
      <c r="BW14" s="761"/>
      <c r="BX14" s="761"/>
      <c r="BY14" s="761"/>
      <c r="BZ14" s="761"/>
      <c r="CA14" s="761"/>
      <c r="CB14" s="761"/>
      <c r="CC14" s="761"/>
      <c r="CD14" s="761"/>
      <c r="CE14" s="761"/>
      <c r="CF14" s="761"/>
      <c r="CG14" s="762"/>
      <c r="CH14" s="763">
        <v>21</v>
      </c>
      <c r="CI14" s="764"/>
      <c r="CJ14" s="764"/>
      <c r="CK14" s="764"/>
      <c r="CL14" s="765"/>
      <c r="CM14" s="763">
        <v>509</v>
      </c>
      <c r="CN14" s="764"/>
      <c r="CO14" s="764"/>
      <c r="CP14" s="764"/>
      <c r="CQ14" s="765"/>
      <c r="CR14" s="763">
        <v>96</v>
      </c>
      <c r="CS14" s="764"/>
      <c r="CT14" s="764"/>
      <c r="CU14" s="764"/>
      <c r="CV14" s="765"/>
      <c r="CW14" s="763" t="s">
        <v>505</v>
      </c>
      <c r="CX14" s="764"/>
      <c r="CY14" s="764"/>
      <c r="CZ14" s="764"/>
      <c r="DA14" s="765"/>
      <c r="DB14" s="763" t="s">
        <v>505</v>
      </c>
      <c r="DC14" s="764"/>
      <c r="DD14" s="764"/>
      <c r="DE14" s="764"/>
      <c r="DF14" s="765"/>
      <c r="DG14" s="763" t="s">
        <v>505</v>
      </c>
      <c r="DH14" s="764"/>
      <c r="DI14" s="764"/>
      <c r="DJ14" s="764"/>
      <c r="DK14" s="765"/>
      <c r="DL14" s="763" t="s">
        <v>505</v>
      </c>
      <c r="DM14" s="764"/>
      <c r="DN14" s="764"/>
      <c r="DO14" s="764"/>
      <c r="DP14" s="765"/>
      <c r="DQ14" s="763" t="s">
        <v>505</v>
      </c>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378</v>
      </c>
      <c r="B23" s="776" t="s">
        <v>379</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5357</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363</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390</v>
      </c>
      <c r="C28" s="737"/>
      <c r="D28" s="737"/>
      <c r="E28" s="737"/>
      <c r="F28" s="737"/>
      <c r="G28" s="737"/>
      <c r="H28" s="737"/>
      <c r="I28" s="737"/>
      <c r="J28" s="737"/>
      <c r="K28" s="737"/>
      <c r="L28" s="737"/>
      <c r="M28" s="737"/>
      <c r="N28" s="737"/>
      <c r="O28" s="737"/>
      <c r="P28" s="738"/>
      <c r="Q28" s="809">
        <v>53218</v>
      </c>
      <c r="R28" s="810"/>
      <c r="S28" s="810"/>
      <c r="T28" s="810"/>
      <c r="U28" s="810"/>
      <c r="V28" s="810">
        <v>51930</v>
      </c>
      <c r="W28" s="810"/>
      <c r="X28" s="810"/>
      <c r="Y28" s="810"/>
      <c r="Z28" s="810"/>
      <c r="AA28" s="810">
        <v>1288</v>
      </c>
      <c r="AB28" s="810"/>
      <c r="AC28" s="810"/>
      <c r="AD28" s="810"/>
      <c r="AE28" s="811"/>
      <c r="AF28" s="812">
        <v>1288</v>
      </c>
      <c r="AG28" s="810"/>
      <c r="AH28" s="810"/>
      <c r="AI28" s="810"/>
      <c r="AJ28" s="813"/>
      <c r="AK28" s="814">
        <v>5757</v>
      </c>
      <c r="AL28" s="815"/>
      <c r="AM28" s="815"/>
      <c r="AN28" s="815"/>
      <c r="AO28" s="815"/>
      <c r="AP28" s="815" t="s">
        <v>550</v>
      </c>
      <c r="AQ28" s="815"/>
      <c r="AR28" s="815"/>
      <c r="AS28" s="815"/>
      <c r="AT28" s="815"/>
      <c r="AU28" s="815" t="s">
        <v>505</v>
      </c>
      <c r="AV28" s="815"/>
      <c r="AW28" s="815"/>
      <c r="AX28" s="815"/>
      <c r="AY28" s="815"/>
      <c r="AZ28" s="816" t="s">
        <v>505</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391</v>
      </c>
      <c r="C29" s="768"/>
      <c r="D29" s="768"/>
      <c r="E29" s="768"/>
      <c r="F29" s="768"/>
      <c r="G29" s="768"/>
      <c r="H29" s="768"/>
      <c r="I29" s="768"/>
      <c r="J29" s="768"/>
      <c r="K29" s="768"/>
      <c r="L29" s="768"/>
      <c r="M29" s="768"/>
      <c r="N29" s="768"/>
      <c r="O29" s="768"/>
      <c r="P29" s="769"/>
      <c r="Q29" s="770">
        <v>47583</v>
      </c>
      <c r="R29" s="771"/>
      <c r="S29" s="771"/>
      <c r="T29" s="771"/>
      <c r="U29" s="771"/>
      <c r="V29" s="771">
        <v>46847</v>
      </c>
      <c r="W29" s="771"/>
      <c r="X29" s="771"/>
      <c r="Y29" s="771"/>
      <c r="Z29" s="771"/>
      <c r="AA29" s="771">
        <v>736</v>
      </c>
      <c r="AB29" s="771"/>
      <c r="AC29" s="771"/>
      <c r="AD29" s="771"/>
      <c r="AE29" s="772"/>
      <c r="AF29" s="773">
        <v>736</v>
      </c>
      <c r="AG29" s="774"/>
      <c r="AH29" s="774"/>
      <c r="AI29" s="774"/>
      <c r="AJ29" s="775"/>
      <c r="AK29" s="821">
        <v>7112</v>
      </c>
      <c r="AL29" s="817"/>
      <c r="AM29" s="817"/>
      <c r="AN29" s="817"/>
      <c r="AO29" s="817"/>
      <c r="AP29" s="817" t="s">
        <v>505</v>
      </c>
      <c r="AQ29" s="817"/>
      <c r="AR29" s="817"/>
      <c r="AS29" s="817"/>
      <c r="AT29" s="817"/>
      <c r="AU29" s="817" t="s">
        <v>505</v>
      </c>
      <c r="AV29" s="817"/>
      <c r="AW29" s="817"/>
      <c r="AX29" s="817"/>
      <c r="AY29" s="817"/>
      <c r="AZ29" s="818" t="s">
        <v>505</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392</v>
      </c>
      <c r="C30" s="768"/>
      <c r="D30" s="768"/>
      <c r="E30" s="768"/>
      <c r="F30" s="768"/>
      <c r="G30" s="768"/>
      <c r="H30" s="768"/>
      <c r="I30" s="768"/>
      <c r="J30" s="768"/>
      <c r="K30" s="768"/>
      <c r="L30" s="768"/>
      <c r="M30" s="768"/>
      <c r="N30" s="768"/>
      <c r="O30" s="768"/>
      <c r="P30" s="769"/>
      <c r="Q30" s="770">
        <v>8713</v>
      </c>
      <c r="R30" s="771"/>
      <c r="S30" s="771"/>
      <c r="T30" s="771"/>
      <c r="U30" s="771"/>
      <c r="V30" s="771">
        <v>8454</v>
      </c>
      <c r="W30" s="771"/>
      <c r="X30" s="771"/>
      <c r="Y30" s="771"/>
      <c r="Z30" s="771"/>
      <c r="AA30" s="771">
        <v>259</v>
      </c>
      <c r="AB30" s="771"/>
      <c r="AC30" s="771"/>
      <c r="AD30" s="771"/>
      <c r="AE30" s="772"/>
      <c r="AF30" s="773">
        <v>259</v>
      </c>
      <c r="AG30" s="774"/>
      <c r="AH30" s="774"/>
      <c r="AI30" s="774"/>
      <c r="AJ30" s="775"/>
      <c r="AK30" s="821">
        <v>1856</v>
      </c>
      <c r="AL30" s="817"/>
      <c r="AM30" s="817"/>
      <c r="AN30" s="817"/>
      <c r="AO30" s="817"/>
      <c r="AP30" s="817" t="s">
        <v>505</v>
      </c>
      <c r="AQ30" s="817"/>
      <c r="AR30" s="817"/>
      <c r="AS30" s="817"/>
      <c r="AT30" s="817"/>
      <c r="AU30" s="817" t="s">
        <v>505</v>
      </c>
      <c r="AV30" s="817"/>
      <c r="AW30" s="817"/>
      <c r="AX30" s="817"/>
      <c r="AY30" s="817"/>
      <c r="AZ30" s="818" t="s">
        <v>505</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393</v>
      </c>
      <c r="C31" s="768"/>
      <c r="D31" s="768"/>
      <c r="E31" s="768"/>
      <c r="F31" s="768"/>
      <c r="G31" s="768"/>
      <c r="H31" s="768"/>
      <c r="I31" s="768"/>
      <c r="J31" s="768"/>
      <c r="K31" s="768"/>
      <c r="L31" s="768"/>
      <c r="M31" s="768"/>
      <c r="N31" s="768"/>
      <c r="O31" s="768"/>
      <c r="P31" s="769"/>
      <c r="Q31" s="770">
        <v>11429</v>
      </c>
      <c r="R31" s="771"/>
      <c r="S31" s="771"/>
      <c r="T31" s="771"/>
      <c r="U31" s="771"/>
      <c r="V31" s="771">
        <v>9238</v>
      </c>
      <c r="W31" s="771"/>
      <c r="X31" s="771"/>
      <c r="Y31" s="771"/>
      <c r="Z31" s="771"/>
      <c r="AA31" s="771">
        <v>2191</v>
      </c>
      <c r="AB31" s="771"/>
      <c r="AC31" s="771"/>
      <c r="AD31" s="771"/>
      <c r="AE31" s="772"/>
      <c r="AF31" s="773">
        <v>10472</v>
      </c>
      <c r="AG31" s="774"/>
      <c r="AH31" s="774"/>
      <c r="AI31" s="774"/>
      <c r="AJ31" s="775"/>
      <c r="AK31" s="821">
        <v>840</v>
      </c>
      <c r="AL31" s="817"/>
      <c r="AM31" s="817"/>
      <c r="AN31" s="817"/>
      <c r="AO31" s="817"/>
      <c r="AP31" s="817">
        <v>19162</v>
      </c>
      <c r="AQ31" s="817"/>
      <c r="AR31" s="817"/>
      <c r="AS31" s="817"/>
      <c r="AT31" s="817"/>
      <c r="AU31" s="817">
        <v>422</v>
      </c>
      <c r="AV31" s="817"/>
      <c r="AW31" s="817"/>
      <c r="AX31" s="817"/>
      <c r="AY31" s="817"/>
      <c r="AZ31" s="818" t="s">
        <v>505</v>
      </c>
      <c r="BA31" s="818"/>
      <c r="BB31" s="818"/>
      <c r="BC31" s="818"/>
      <c r="BD31" s="818"/>
      <c r="BE31" s="819" t="s">
        <v>394</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395</v>
      </c>
      <c r="C32" s="768"/>
      <c r="D32" s="768"/>
      <c r="E32" s="768"/>
      <c r="F32" s="768"/>
      <c r="G32" s="768"/>
      <c r="H32" s="768"/>
      <c r="I32" s="768"/>
      <c r="J32" s="768"/>
      <c r="K32" s="768"/>
      <c r="L32" s="768"/>
      <c r="M32" s="768"/>
      <c r="N32" s="768"/>
      <c r="O32" s="768"/>
      <c r="P32" s="769"/>
      <c r="Q32" s="770">
        <v>18342</v>
      </c>
      <c r="R32" s="771"/>
      <c r="S32" s="771"/>
      <c r="T32" s="771"/>
      <c r="U32" s="771"/>
      <c r="V32" s="771">
        <v>18342</v>
      </c>
      <c r="W32" s="771"/>
      <c r="X32" s="771"/>
      <c r="Y32" s="771"/>
      <c r="Z32" s="771"/>
      <c r="AA32" s="771">
        <v>0</v>
      </c>
      <c r="AB32" s="771"/>
      <c r="AC32" s="771"/>
      <c r="AD32" s="771"/>
      <c r="AE32" s="772"/>
      <c r="AF32" s="773">
        <v>2079</v>
      </c>
      <c r="AG32" s="774"/>
      <c r="AH32" s="774"/>
      <c r="AI32" s="774"/>
      <c r="AJ32" s="775"/>
      <c r="AK32" s="821">
        <v>8301</v>
      </c>
      <c r="AL32" s="817"/>
      <c r="AM32" s="817"/>
      <c r="AN32" s="817"/>
      <c r="AO32" s="817"/>
      <c r="AP32" s="817">
        <v>84155</v>
      </c>
      <c r="AQ32" s="817"/>
      <c r="AR32" s="817"/>
      <c r="AS32" s="817"/>
      <c r="AT32" s="817"/>
      <c r="AU32" s="817">
        <v>30083</v>
      </c>
      <c r="AV32" s="817"/>
      <c r="AW32" s="817"/>
      <c r="AX32" s="817"/>
      <c r="AY32" s="817"/>
      <c r="AZ32" s="818" t="s">
        <v>505</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396</v>
      </c>
      <c r="C33" s="768"/>
      <c r="D33" s="768"/>
      <c r="E33" s="768"/>
      <c r="F33" s="768"/>
      <c r="G33" s="768"/>
      <c r="H33" s="768"/>
      <c r="I33" s="768"/>
      <c r="J33" s="768"/>
      <c r="K33" s="768"/>
      <c r="L33" s="768"/>
      <c r="M33" s="768"/>
      <c r="N33" s="768"/>
      <c r="O33" s="768"/>
      <c r="P33" s="769"/>
      <c r="Q33" s="770">
        <v>185</v>
      </c>
      <c r="R33" s="771"/>
      <c r="S33" s="771"/>
      <c r="T33" s="771"/>
      <c r="U33" s="771"/>
      <c r="V33" s="771">
        <v>43</v>
      </c>
      <c r="W33" s="771"/>
      <c r="X33" s="771"/>
      <c r="Y33" s="771"/>
      <c r="Z33" s="771"/>
      <c r="AA33" s="771">
        <v>142</v>
      </c>
      <c r="AB33" s="771"/>
      <c r="AC33" s="771"/>
      <c r="AD33" s="771"/>
      <c r="AE33" s="772"/>
      <c r="AF33" s="773">
        <v>5424</v>
      </c>
      <c r="AG33" s="774"/>
      <c r="AH33" s="774"/>
      <c r="AI33" s="774"/>
      <c r="AJ33" s="775"/>
      <c r="AK33" s="821" t="s">
        <v>505</v>
      </c>
      <c r="AL33" s="817"/>
      <c r="AM33" s="817"/>
      <c r="AN33" s="817"/>
      <c r="AO33" s="817"/>
      <c r="AP33" s="817" t="s">
        <v>505</v>
      </c>
      <c r="AQ33" s="817"/>
      <c r="AR33" s="817"/>
      <c r="AS33" s="817"/>
      <c r="AT33" s="817"/>
      <c r="AU33" s="817" t="s">
        <v>505</v>
      </c>
      <c r="AV33" s="817"/>
      <c r="AW33" s="817"/>
      <c r="AX33" s="817"/>
      <c r="AY33" s="817"/>
      <c r="AZ33" s="818" t="s">
        <v>505</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397</v>
      </c>
      <c r="C34" s="768"/>
      <c r="D34" s="768"/>
      <c r="E34" s="768"/>
      <c r="F34" s="768"/>
      <c r="G34" s="768"/>
      <c r="H34" s="768"/>
      <c r="I34" s="768"/>
      <c r="J34" s="768"/>
      <c r="K34" s="768"/>
      <c r="L34" s="768"/>
      <c r="M34" s="768"/>
      <c r="N34" s="768"/>
      <c r="O34" s="768"/>
      <c r="P34" s="769"/>
      <c r="Q34" s="770">
        <v>776</v>
      </c>
      <c r="R34" s="771"/>
      <c r="S34" s="771"/>
      <c r="T34" s="771"/>
      <c r="U34" s="771"/>
      <c r="V34" s="771">
        <v>1790</v>
      </c>
      <c r="W34" s="771"/>
      <c r="X34" s="771"/>
      <c r="Y34" s="771"/>
      <c r="Z34" s="771"/>
      <c r="AA34" s="771">
        <v>1014</v>
      </c>
      <c r="AB34" s="771"/>
      <c r="AC34" s="771"/>
      <c r="AD34" s="771"/>
      <c r="AE34" s="772"/>
      <c r="AF34" s="773">
        <v>1014</v>
      </c>
      <c r="AG34" s="774"/>
      <c r="AH34" s="774"/>
      <c r="AI34" s="774"/>
      <c r="AJ34" s="775"/>
      <c r="AK34" s="821">
        <v>378</v>
      </c>
      <c r="AL34" s="817"/>
      <c r="AM34" s="817"/>
      <c r="AN34" s="817"/>
      <c r="AO34" s="817"/>
      <c r="AP34" s="817">
        <v>11556</v>
      </c>
      <c r="AQ34" s="817"/>
      <c r="AR34" s="817"/>
      <c r="AS34" s="817"/>
      <c r="AT34" s="817"/>
      <c r="AU34" s="817">
        <v>7488</v>
      </c>
      <c r="AV34" s="817"/>
      <c r="AW34" s="817"/>
      <c r="AX34" s="817"/>
      <c r="AY34" s="817"/>
      <c r="AZ34" s="818" t="s">
        <v>505</v>
      </c>
      <c r="BA34" s="818"/>
      <c r="BB34" s="818"/>
      <c r="BC34" s="818"/>
      <c r="BD34" s="818"/>
      <c r="BE34" s="819" t="s">
        <v>398</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378</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21271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403</v>
      </c>
      <c r="AV66" s="721"/>
      <c r="AW66" s="721"/>
      <c r="AX66" s="721"/>
      <c r="AY66" s="722"/>
      <c r="AZ66" s="720" t="s">
        <v>363</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551</v>
      </c>
      <c r="C68" s="857"/>
      <c r="D68" s="857"/>
      <c r="E68" s="857"/>
      <c r="F68" s="857"/>
      <c r="G68" s="857"/>
      <c r="H68" s="857"/>
      <c r="I68" s="857"/>
      <c r="J68" s="857"/>
      <c r="K68" s="857"/>
      <c r="L68" s="857"/>
      <c r="M68" s="857"/>
      <c r="N68" s="857"/>
      <c r="O68" s="857"/>
      <c r="P68" s="858"/>
      <c r="Q68" s="859">
        <v>5</v>
      </c>
      <c r="R68" s="853"/>
      <c r="S68" s="853"/>
      <c r="T68" s="853"/>
      <c r="U68" s="853"/>
      <c r="V68" s="853">
        <v>1</v>
      </c>
      <c r="W68" s="853"/>
      <c r="X68" s="853"/>
      <c r="Y68" s="853"/>
      <c r="Z68" s="853"/>
      <c r="AA68" s="853">
        <v>4</v>
      </c>
      <c r="AB68" s="853"/>
      <c r="AC68" s="853"/>
      <c r="AD68" s="853"/>
      <c r="AE68" s="853"/>
      <c r="AF68" s="853">
        <v>4</v>
      </c>
      <c r="AG68" s="853"/>
      <c r="AH68" s="853"/>
      <c r="AI68" s="853"/>
      <c r="AJ68" s="853"/>
      <c r="AK68" s="853">
        <v>0</v>
      </c>
      <c r="AL68" s="853"/>
      <c r="AM68" s="853"/>
      <c r="AN68" s="853"/>
      <c r="AO68" s="853"/>
      <c r="AP68" s="853" t="s">
        <v>505</v>
      </c>
      <c r="AQ68" s="853"/>
      <c r="AR68" s="853"/>
      <c r="AS68" s="853"/>
      <c r="AT68" s="853"/>
      <c r="AU68" s="853" t="s">
        <v>505</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552</v>
      </c>
      <c r="C69" s="861"/>
      <c r="D69" s="861"/>
      <c r="E69" s="861"/>
      <c r="F69" s="861"/>
      <c r="G69" s="861"/>
      <c r="H69" s="861"/>
      <c r="I69" s="861"/>
      <c r="J69" s="861"/>
      <c r="K69" s="861"/>
      <c r="L69" s="861"/>
      <c r="M69" s="861"/>
      <c r="N69" s="861"/>
      <c r="O69" s="861"/>
      <c r="P69" s="862"/>
      <c r="Q69" s="863">
        <v>17</v>
      </c>
      <c r="R69" s="817"/>
      <c r="S69" s="817"/>
      <c r="T69" s="817"/>
      <c r="U69" s="817"/>
      <c r="V69" s="817">
        <v>16</v>
      </c>
      <c r="W69" s="817"/>
      <c r="X69" s="817"/>
      <c r="Y69" s="817"/>
      <c r="Z69" s="817"/>
      <c r="AA69" s="817">
        <v>1</v>
      </c>
      <c r="AB69" s="817"/>
      <c r="AC69" s="817"/>
      <c r="AD69" s="817"/>
      <c r="AE69" s="817"/>
      <c r="AF69" s="817">
        <v>1</v>
      </c>
      <c r="AG69" s="817"/>
      <c r="AH69" s="817"/>
      <c r="AI69" s="817"/>
      <c r="AJ69" s="817"/>
      <c r="AK69" s="817">
        <v>7</v>
      </c>
      <c r="AL69" s="817"/>
      <c r="AM69" s="817"/>
      <c r="AN69" s="817"/>
      <c r="AO69" s="817"/>
      <c r="AP69" s="817" t="s">
        <v>505</v>
      </c>
      <c r="AQ69" s="817"/>
      <c r="AR69" s="817"/>
      <c r="AS69" s="817"/>
      <c r="AT69" s="817"/>
      <c r="AU69" s="817" t="s">
        <v>505</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553</v>
      </c>
      <c r="C70" s="861"/>
      <c r="D70" s="861"/>
      <c r="E70" s="861"/>
      <c r="F70" s="861"/>
      <c r="G70" s="861"/>
      <c r="H70" s="861"/>
      <c r="I70" s="861"/>
      <c r="J70" s="861"/>
      <c r="K70" s="861"/>
      <c r="L70" s="861"/>
      <c r="M70" s="861"/>
      <c r="N70" s="861"/>
      <c r="O70" s="861"/>
      <c r="P70" s="862"/>
      <c r="Q70" s="863">
        <v>207</v>
      </c>
      <c r="R70" s="817"/>
      <c r="S70" s="817"/>
      <c r="T70" s="817"/>
      <c r="U70" s="817"/>
      <c r="V70" s="817">
        <v>188</v>
      </c>
      <c r="W70" s="817"/>
      <c r="X70" s="817"/>
      <c r="Y70" s="817"/>
      <c r="Z70" s="817"/>
      <c r="AA70" s="817">
        <v>19</v>
      </c>
      <c r="AB70" s="817"/>
      <c r="AC70" s="817"/>
      <c r="AD70" s="817"/>
      <c r="AE70" s="817"/>
      <c r="AF70" s="817">
        <v>11</v>
      </c>
      <c r="AG70" s="817"/>
      <c r="AH70" s="817"/>
      <c r="AI70" s="817"/>
      <c r="AJ70" s="817"/>
      <c r="AK70" s="817">
        <v>0</v>
      </c>
      <c r="AL70" s="817"/>
      <c r="AM70" s="817"/>
      <c r="AN70" s="817"/>
      <c r="AO70" s="817"/>
      <c r="AP70" s="817" t="s">
        <v>505</v>
      </c>
      <c r="AQ70" s="817"/>
      <c r="AR70" s="817"/>
      <c r="AS70" s="817"/>
      <c r="AT70" s="817"/>
      <c r="AU70" s="817" t="s">
        <v>505</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554</v>
      </c>
      <c r="C71" s="861"/>
      <c r="D71" s="861"/>
      <c r="E71" s="861"/>
      <c r="F71" s="861"/>
      <c r="G71" s="861"/>
      <c r="H71" s="861"/>
      <c r="I71" s="861"/>
      <c r="J71" s="861"/>
      <c r="K71" s="861"/>
      <c r="L71" s="861"/>
      <c r="M71" s="861"/>
      <c r="N71" s="861"/>
      <c r="O71" s="861"/>
      <c r="P71" s="862"/>
      <c r="Q71" s="863">
        <v>125708</v>
      </c>
      <c r="R71" s="817"/>
      <c r="S71" s="817"/>
      <c r="T71" s="817"/>
      <c r="U71" s="817"/>
      <c r="V71" s="817">
        <v>125378</v>
      </c>
      <c r="W71" s="817"/>
      <c r="X71" s="817"/>
      <c r="Y71" s="817"/>
      <c r="Z71" s="817"/>
      <c r="AA71" s="817">
        <v>330</v>
      </c>
      <c r="AB71" s="817"/>
      <c r="AC71" s="817"/>
      <c r="AD71" s="817"/>
      <c r="AE71" s="817"/>
      <c r="AF71" s="817">
        <v>330</v>
      </c>
      <c r="AG71" s="817"/>
      <c r="AH71" s="817"/>
      <c r="AI71" s="817"/>
      <c r="AJ71" s="817"/>
      <c r="AK71" s="817">
        <v>0</v>
      </c>
      <c r="AL71" s="817"/>
      <c r="AM71" s="817"/>
      <c r="AN71" s="817"/>
      <c r="AO71" s="817"/>
      <c r="AP71" s="817" t="s">
        <v>505</v>
      </c>
      <c r="AQ71" s="817"/>
      <c r="AR71" s="817"/>
      <c r="AS71" s="817"/>
      <c r="AT71" s="817"/>
      <c r="AU71" s="817" t="s">
        <v>505</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555</v>
      </c>
      <c r="C72" s="861"/>
      <c r="D72" s="861"/>
      <c r="E72" s="861"/>
      <c r="F72" s="861"/>
      <c r="G72" s="861"/>
      <c r="H72" s="861"/>
      <c r="I72" s="861"/>
      <c r="J72" s="861"/>
      <c r="K72" s="861"/>
      <c r="L72" s="861"/>
      <c r="M72" s="861"/>
      <c r="N72" s="861"/>
      <c r="O72" s="861"/>
      <c r="P72" s="862"/>
      <c r="Q72" s="863">
        <v>51</v>
      </c>
      <c r="R72" s="817"/>
      <c r="S72" s="817"/>
      <c r="T72" s="817"/>
      <c r="U72" s="817"/>
      <c r="V72" s="817">
        <v>48</v>
      </c>
      <c r="W72" s="817"/>
      <c r="X72" s="817"/>
      <c r="Y72" s="817"/>
      <c r="Z72" s="817"/>
      <c r="AA72" s="817">
        <v>3</v>
      </c>
      <c r="AB72" s="817"/>
      <c r="AC72" s="817"/>
      <c r="AD72" s="817"/>
      <c r="AE72" s="817"/>
      <c r="AF72" s="817">
        <v>3</v>
      </c>
      <c r="AG72" s="817"/>
      <c r="AH72" s="817"/>
      <c r="AI72" s="817"/>
      <c r="AJ72" s="817"/>
      <c r="AK72" s="817">
        <v>0</v>
      </c>
      <c r="AL72" s="817"/>
      <c r="AM72" s="817"/>
      <c r="AN72" s="817"/>
      <c r="AO72" s="817"/>
      <c r="AP72" s="817" t="s">
        <v>505</v>
      </c>
      <c r="AQ72" s="817"/>
      <c r="AR72" s="817"/>
      <c r="AS72" s="817"/>
      <c r="AT72" s="817"/>
      <c r="AU72" s="817" t="s">
        <v>505</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556</v>
      </c>
      <c r="C73" s="861"/>
      <c r="D73" s="861"/>
      <c r="E73" s="861"/>
      <c r="F73" s="861"/>
      <c r="G73" s="861"/>
      <c r="H73" s="861"/>
      <c r="I73" s="861"/>
      <c r="J73" s="861"/>
      <c r="K73" s="861"/>
      <c r="L73" s="861"/>
      <c r="M73" s="861"/>
      <c r="N73" s="861"/>
      <c r="O73" s="861"/>
      <c r="P73" s="862"/>
      <c r="Q73" s="863">
        <v>1033</v>
      </c>
      <c r="R73" s="817"/>
      <c r="S73" s="817"/>
      <c r="T73" s="817"/>
      <c r="U73" s="817"/>
      <c r="V73" s="817">
        <v>932</v>
      </c>
      <c r="W73" s="817"/>
      <c r="X73" s="817"/>
      <c r="Y73" s="817"/>
      <c r="Z73" s="817"/>
      <c r="AA73" s="817">
        <v>101</v>
      </c>
      <c r="AB73" s="817"/>
      <c r="AC73" s="817"/>
      <c r="AD73" s="817"/>
      <c r="AE73" s="817"/>
      <c r="AF73" s="817">
        <v>101</v>
      </c>
      <c r="AG73" s="817"/>
      <c r="AH73" s="817"/>
      <c r="AI73" s="817"/>
      <c r="AJ73" s="817"/>
      <c r="AK73" s="817">
        <v>0</v>
      </c>
      <c r="AL73" s="817"/>
      <c r="AM73" s="817"/>
      <c r="AN73" s="817"/>
      <c r="AO73" s="817"/>
      <c r="AP73" s="817" t="s">
        <v>505</v>
      </c>
      <c r="AQ73" s="817"/>
      <c r="AR73" s="817"/>
      <c r="AS73" s="817"/>
      <c r="AT73" s="817"/>
      <c r="AU73" s="817" t="s">
        <v>505</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557</v>
      </c>
      <c r="C74" s="861"/>
      <c r="D74" s="861"/>
      <c r="E74" s="861"/>
      <c r="F74" s="861"/>
      <c r="G74" s="861"/>
      <c r="H74" s="861"/>
      <c r="I74" s="861"/>
      <c r="J74" s="861"/>
      <c r="K74" s="861"/>
      <c r="L74" s="861"/>
      <c r="M74" s="861"/>
      <c r="N74" s="861"/>
      <c r="O74" s="861"/>
      <c r="P74" s="862"/>
      <c r="Q74" s="863">
        <v>684</v>
      </c>
      <c r="R74" s="817"/>
      <c r="S74" s="817"/>
      <c r="T74" s="817"/>
      <c r="U74" s="817"/>
      <c r="V74" s="817">
        <v>181</v>
      </c>
      <c r="W74" s="817"/>
      <c r="X74" s="817"/>
      <c r="Y74" s="817"/>
      <c r="Z74" s="817"/>
      <c r="AA74" s="817">
        <v>503</v>
      </c>
      <c r="AB74" s="817"/>
      <c r="AC74" s="817"/>
      <c r="AD74" s="817"/>
      <c r="AE74" s="817"/>
      <c r="AF74" s="817">
        <v>503</v>
      </c>
      <c r="AG74" s="817"/>
      <c r="AH74" s="817"/>
      <c r="AI74" s="817"/>
      <c r="AJ74" s="817"/>
      <c r="AK74" s="817">
        <v>0</v>
      </c>
      <c r="AL74" s="817"/>
      <c r="AM74" s="817"/>
      <c r="AN74" s="817"/>
      <c r="AO74" s="817"/>
      <c r="AP74" s="817" t="s">
        <v>505</v>
      </c>
      <c r="AQ74" s="817"/>
      <c r="AR74" s="817"/>
      <c r="AS74" s="817"/>
      <c r="AT74" s="817"/>
      <c r="AU74" s="817" t="s">
        <v>505</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558</v>
      </c>
      <c r="C75" s="861"/>
      <c r="D75" s="861"/>
      <c r="E75" s="861"/>
      <c r="F75" s="861"/>
      <c r="G75" s="861"/>
      <c r="H75" s="861"/>
      <c r="I75" s="861"/>
      <c r="J75" s="861"/>
      <c r="K75" s="861"/>
      <c r="L75" s="861"/>
      <c r="M75" s="861"/>
      <c r="N75" s="861"/>
      <c r="O75" s="861"/>
      <c r="P75" s="862"/>
      <c r="Q75" s="864">
        <v>871279</v>
      </c>
      <c r="R75" s="865"/>
      <c r="S75" s="865"/>
      <c r="T75" s="865"/>
      <c r="U75" s="821"/>
      <c r="V75" s="866">
        <v>850651</v>
      </c>
      <c r="W75" s="865"/>
      <c r="X75" s="865"/>
      <c r="Y75" s="865"/>
      <c r="Z75" s="821"/>
      <c r="AA75" s="866">
        <v>20628</v>
      </c>
      <c r="AB75" s="865"/>
      <c r="AC75" s="865"/>
      <c r="AD75" s="865"/>
      <c r="AE75" s="821"/>
      <c r="AF75" s="866">
        <v>20628</v>
      </c>
      <c r="AG75" s="865"/>
      <c r="AH75" s="865"/>
      <c r="AI75" s="865"/>
      <c r="AJ75" s="821"/>
      <c r="AK75" s="866">
        <v>10502</v>
      </c>
      <c r="AL75" s="865"/>
      <c r="AM75" s="865"/>
      <c r="AN75" s="865"/>
      <c r="AO75" s="821"/>
      <c r="AP75" s="866" t="s">
        <v>505</v>
      </c>
      <c r="AQ75" s="865"/>
      <c r="AR75" s="865"/>
      <c r="AS75" s="865"/>
      <c r="AT75" s="821"/>
      <c r="AU75" s="866" t="s">
        <v>505</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378</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20951210</v>
      </c>
      <c r="AB110" s="887"/>
      <c r="AC110" s="887"/>
      <c r="AD110" s="887"/>
      <c r="AE110" s="888"/>
      <c r="AF110" s="889">
        <v>21596914</v>
      </c>
      <c r="AG110" s="887"/>
      <c r="AH110" s="887"/>
      <c r="AI110" s="887"/>
      <c r="AJ110" s="888"/>
      <c r="AK110" s="889">
        <v>20854028</v>
      </c>
      <c r="AL110" s="887"/>
      <c r="AM110" s="887"/>
      <c r="AN110" s="887"/>
      <c r="AO110" s="888"/>
      <c r="AP110" s="890">
        <v>19.100000000000001</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205347746</v>
      </c>
      <c r="BR110" s="918"/>
      <c r="BS110" s="918"/>
      <c r="BT110" s="918"/>
      <c r="BU110" s="918"/>
      <c r="BV110" s="918">
        <v>193596195</v>
      </c>
      <c r="BW110" s="918"/>
      <c r="BX110" s="918"/>
      <c r="BY110" s="918"/>
      <c r="BZ110" s="918"/>
      <c r="CA110" s="918">
        <v>182807715</v>
      </c>
      <c r="CB110" s="918"/>
      <c r="CC110" s="918"/>
      <c r="CD110" s="918"/>
      <c r="CE110" s="918"/>
      <c r="CF110" s="931">
        <v>167.4</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25641314</v>
      </c>
      <c r="DH110" s="918"/>
      <c r="DI110" s="918"/>
      <c r="DJ110" s="918"/>
      <c r="DK110" s="918"/>
      <c r="DL110" s="918">
        <v>25074249</v>
      </c>
      <c r="DM110" s="918"/>
      <c r="DN110" s="918"/>
      <c r="DO110" s="918"/>
      <c r="DP110" s="918"/>
      <c r="DQ110" s="918">
        <v>25192495</v>
      </c>
      <c r="DR110" s="918"/>
      <c r="DS110" s="918"/>
      <c r="DT110" s="918"/>
      <c r="DU110" s="918"/>
      <c r="DV110" s="919">
        <v>23.1</v>
      </c>
      <c r="DW110" s="919"/>
      <c r="DX110" s="919"/>
      <c r="DY110" s="919"/>
      <c r="DZ110" s="920"/>
    </row>
    <row r="111" spans="1:131" s="224"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25641314</v>
      </c>
      <c r="BR111" s="913"/>
      <c r="BS111" s="913"/>
      <c r="BT111" s="913"/>
      <c r="BU111" s="913"/>
      <c r="BV111" s="913">
        <v>25074249</v>
      </c>
      <c r="BW111" s="913"/>
      <c r="BX111" s="913"/>
      <c r="BY111" s="913"/>
      <c r="BZ111" s="913"/>
      <c r="CA111" s="913">
        <v>25192495</v>
      </c>
      <c r="CB111" s="913"/>
      <c r="CC111" s="913"/>
      <c r="CD111" s="913"/>
      <c r="CE111" s="913"/>
      <c r="CF111" s="907">
        <v>23.1</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168333</v>
      </c>
      <c r="AB112" s="946"/>
      <c r="AC112" s="946"/>
      <c r="AD112" s="946"/>
      <c r="AE112" s="947"/>
      <c r="AF112" s="948">
        <v>168333</v>
      </c>
      <c r="AG112" s="946"/>
      <c r="AH112" s="946"/>
      <c r="AI112" s="946"/>
      <c r="AJ112" s="947"/>
      <c r="AK112" s="948">
        <v>168333</v>
      </c>
      <c r="AL112" s="946"/>
      <c r="AM112" s="946"/>
      <c r="AN112" s="946"/>
      <c r="AO112" s="947"/>
      <c r="AP112" s="949">
        <v>0.2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35179841</v>
      </c>
      <c r="BR112" s="913"/>
      <c r="BS112" s="913"/>
      <c r="BT112" s="913"/>
      <c r="BU112" s="913"/>
      <c r="BV112" s="913">
        <v>37743271</v>
      </c>
      <c r="BW112" s="913"/>
      <c r="BX112" s="913"/>
      <c r="BY112" s="913"/>
      <c r="BZ112" s="913"/>
      <c r="CA112" s="913">
        <v>37993195</v>
      </c>
      <c r="CB112" s="913"/>
      <c r="CC112" s="913"/>
      <c r="CD112" s="913"/>
      <c r="CE112" s="913"/>
      <c r="CF112" s="907">
        <v>34.799999999999997</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4069123</v>
      </c>
      <c r="AB113" s="925"/>
      <c r="AC113" s="925"/>
      <c r="AD113" s="925"/>
      <c r="AE113" s="926"/>
      <c r="AF113" s="927">
        <v>4236474</v>
      </c>
      <c r="AG113" s="925"/>
      <c r="AH113" s="925"/>
      <c r="AI113" s="925"/>
      <c r="AJ113" s="926"/>
      <c r="AK113" s="927">
        <v>4397877</v>
      </c>
      <c r="AL113" s="925"/>
      <c r="AM113" s="925"/>
      <c r="AN113" s="925"/>
      <c r="AO113" s="926"/>
      <c r="AP113" s="928">
        <v>4</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23620</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27586654</v>
      </c>
      <c r="BR114" s="913"/>
      <c r="BS114" s="913"/>
      <c r="BT114" s="913"/>
      <c r="BU114" s="913"/>
      <c r="BV114" s="913">
        <v>26912998</v>
      </c>
      <c r="BW114" s="913"/>
      <c r="BX114" s="913"/>
      <c r="BY114" s="913"/>
      <c r="BZ114" s="913"/>
      <c r="CA114" s="913">
        <v>28602206</v>
      </c>
      <c r="CB114" s="913"/>
      <c r="CC114" s="913"/>
      <c r="CD114" s="913"/>
      <c r="CE114" s="913"/>
      <c r="CF114" s="907">
        <v>26.2</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193</v>
      </c>
      <c r="BW115" s="913"/>
      <c r="BX115" s="913"/>
      <c r="BY115" s="913"/>
      <c r="BZ115" s="913"/>
      <c r="CA115" s="913">
        <v>3726</v>
      </c>
      <c r="CB115" s="913"/>
      <c r="CC115" s="913"/>
      <c r="CD115" s="913"/>
      <c r="CE115" s="913"/>
      <c r="CF115" s="907">
        <v>0</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204</v>
      </c>
      <c r="AB116" s="946"/>
      <c r="AC116" s="946"/>
      <c r="AD116" s="946"/>
      <c r="AE116" s="947"/>
      <c r="AF116" s="948">
        <v>203</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25212490</v>
      </c>
      <c r="AB117" s="966"/>
      <c r="AC117" s="966"/>
      <c r="AD117" s="966"/>
      <c r="AE117" s="967"/>
      <c r="AF117" s="968">
        <v>26001924</v>
      </c>
      <c r="AG117" s="966"/>
      <c r="AH117" s="966"/>
      <c r="AI117" s="966"/>
      <c r="AJ117" s="967"/>
      <c r="AK117" s="968">
        <v>25420238</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445</v>
      </c>
      <c r="BP119" s="992"/>
      <c r="BQ119" s="986">
        <v>293755555</v>
      </c>
      <c r="BR119" s="987"/>
      <c r="BS119" s="987"/>
      <c r="BT119" s="987"/>
      <c r="BU119" s="987"/>
      <c r="BV119" s="987">
        <v>283326906</v>
      </c>
      <c r="BW119" s="987"/>
      <c r="BX119" s="987"/>
      <c r="BY119" s="987"/>
      <c r="BZ119" s="987"/>
      <c r="CA119" s="987">
        <v>274599337</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58395368</v>
      </c>
      <c r="BR120" s="918"/>
      <c r="BS120" s="918"/>
      <c r="BT120" s="918"/>
      <c r="BU120" s="918"/>
      <c r="BV120" s="918">
        <v>62935245</v>
      </c>
      <c r="BW120" s="918"/>
      <c r="BX120" s="918"/>
      <c r="BY120" s="918"/>
      <c r="BZ120" s="918"/>
      <c r="CA120" s="918">
        <v>64874780</v>
      </c>
      <c r="CB120" s="918"/>
      <c r="CC120" s="918"/>
      <c r="CD120" s="918"/>
      <c r="CE120" s="918"/>
      <c r="CF120" s="931">
        <v>59.4</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31183102</v>
      </c>
      <c r="DH120" s="918"/>
      <c r="DI120" s="918"/>
      <c r="DJ120" s="918"/>
      <c r="DK120" s="918"/>
      <c r="DL120" s="918">
        <v>30078214</v>
      </c>
      <c r="DM120" s="918"/>
      <c r="DN120" s="918"/>
      <c r="DO120" s="918"/>
      <c r="DP120" s="918"/>
      <c r="DQ120" s="918">
        <v>30083288</v>
      </c>
      <c r="DR120" s="918"/>
      <c r="DS120" s="918"/>
      <c r="DT120" s="918"/>
      <c r="DU120" s="918"/>
      <c r="DV120" s="919">
        <v>27.5</v>
      </c>
      <c r="DW120" s="919"/>
      <c r="DX120" s="919"/>
      <c r="DY120" s="919"/>
      <c r="DZ120" s="920"/>
    </row>
    <row r="121" spans="1:130" s="224"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33983458</v>
      </c>
      <c r="BR121" s="913"/>
      <c r="BS121" s="913"/>
      <c r="BT121" s="913"/>
      <c r="BU121" s="913"/>
      <c r="BV121" s="913">
        <v>35403961</v>
      </c>
      <c r="BW121" s="913"/>
      <c r="BX121" s="913"/>
      <c r="BY121" s="913"/>
      <c r="BZ121" s="913"/>
      <c r="CA121" s="913">
        <v>34980112</v>
      </c>
      <c r="CB121" s="913"/>
      <c r="CC121" s="913"/>
      <c r="CD121" s="913"/>
      <c r="CE121" s="913"/>
      <c r="CF121" s="907">
        <v>32</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3569173</v>
      </c>
      <c r="DH121" s="913"/>
      <c r="DI121" s="913"/>
      <c r="DJ121" s="913"/>
      <c r="DK121" s="913"/>
      <c r="DL121" s="913">
        <v>7256335</v>
      </c>
      <c r="DM121" s="913"/>
      <c r="DN121" s="913"/>
      <c r="DO121" s="913"/>
      <c r="DP121" s="913"/>
      <c r="DQ121" s="913">
        <v>7488348</v>
      </c>
      <c r="DR121" s="913"/>
      <c r="DS121" s="913"/>
      <c r="DT121" s="913"/>
      <c r="DU121" s="913"/>
      <c r="DV121" s="914">
        <v>6.9</v>
      </c>
      <c r="DW121" s="914"/>
      <c r="DX121" s="914"/>
      <c r="DY121" s="914"/>
      <c r="DZ121" s="915"/>
    </row>
    <row r="122" spans="1:130" s="224"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180346475</v>
      </c>
      <c r="BR122" s="987"/>
      <c r="BS122" s="987"/>
      <c r="BT122" s="987"/>
      <c r="BU122" s="987"/>
      <c r="BV122" s="987">
        <v>172512632</v>
      </c>
      <c r="BW122" s="987"/>
      <c r="BX122" s="987"/>
      <c r="BY122" s="987"/>
      <c r="BZ122" s="987"/>
      <c r="CA122" s="987">
        <v>164249737</v>
      </c>
      <c r="CB122" s="987"/>
      <c r="CC122" s="987"/>
      <c r="CD122" s="987"/>
      <c r="CE122" s="987"/>
      <c r="CF122" s="1004">
        <v>150.4</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427566</v>
      </c>
      <c r="DH122" s="913"/>
      <c r="DI122" s="913"/>
      <c r="DJ122" s="913"/>
      <c r="DK122" s="913"/>
      <c r="DL122" s="913">
        <v>408722</v>
      </c>
      <c r="DM122" s="913"/>
      <c r="DN122" s="913"/>
      <c r="DO122" s="913"/>
      <c r="DP122" s="913"/>
      <c r="DQ122" s="913">
        <v>421559</v>
      </c>
      <c r="DR122" s="913"/>
      <c r="DS122" s="913"/>
      <c r="DT122" s="913"/>
      <c r="DU122" s="913"/>
      <c r="DV122" s="914">
        <v>0.4</v>
      </c>
      <c r="DW122" s="914"/>
      <c r="DX122" s="914"/>
      <c r="DY122" s="914"/>
      <c r="DZ122" s="915"/>
    </row>
    <row r="123" spans="1:130" s="224"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453</v>
      </c>
      <c r="BP123" s="992"/>
      <c r="BQ123" s="1050">
        <v>272725301</v>
      </c>
      <c r="BR123" s="1051"/>
      <c r="BS123" s="1051"/>
      <c r="BT123" s="1051"/>
      <c r="BU123" s="1051"/>
      <c r="BV123" s="1051">
        <v>270851838</v>
      </c>
      <c r="BW123" s="1051"/>
      <c r="BX123" s="1051"/>
      <c r="BY123" s="1051"/>
      <c r="BZ123" s="1051"/>
      <c r="CA123" s="1051">
        <v>264104629</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19.100000000000001</v>
      </c>
      <c r="BR124" s="1014"/>
      <c r="BS124" s="1014"/>
      <c r="BT124" s="1014"/>
      <c r="BU124" s="1014"/>
      <c r="BV124" s="1014">
        <v>11.6</v>
      </c>
      <c r="BW124" s="1014"/>
      <c r="BX124" s="1014"/>
      <c r="BY124" s="1014"/>
      <c r="BZ124" s="1014"/>
      <c r="CA124" s="1014">
        <v>9.6</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4174931</v>
      </c>
      <c r="AB128" s="1033"/>
      <c r="AC128" s="1033"/>
      <c r="AD128" s="1033"/>
      <c r="AE128" s="1034"/>
      <c r="AF128" s="1035">
        <v>4641374</v>
      </c>
      <c r="AG128" s="1033"/>
      <c r="AH128" s="1033"/>
      <c r="AI128" s="1033"/>
      <c r="AJ128" s="1034"/>
      <c r="AK128" s="1035">
        <v>4991613</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v>193</v>
      </c>
      <c r="DM128" s="1025"/>
      <c r="DN128" s="1025"/>
      <c r="DO128" s="1025"/>
      <c r="DP128" s="1025"/>
      <c r="DQ128" s="1025">
        <v>3726</v>
      </c>
      <c r="DR128" s="1025"/>
      <c r="DS128" s="1025"/>
      <c r="DT128" s="1025"/>
      <c r="DU128" s="1025"/>
      <c r="DV128" s="1026">
        <v>0</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127239020</v>
      </c>
      <c r="AB129" s="946"/>
      <c r="AC129" s="946"/>
      <c r="AD129" s="946"/>
      <c r="AE129" s="947"/>
      <c r="AF129" s="948">
        <v>124017973</v>
      </c>
      <c r="AG129" s="946"/>
      <c r="AH129" s="946"/>
      <c r="AI129" s="946"/>
      <c r="AJ129" s="947"/>
      <c r="AK129" s="948">
        <v>125835112</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17420521</v>
      </c>
      <c r="AB130" s="946"/>
      <c r="AC130" s="946"/>
      <c r="AD130" s="946"/>
      <c r="AE130" s="947"/>
      <c r="AF130" s="948">
        <v>17196436</v>
      </c>
      <c r="AG130" s="946"/>
      <c r="AH130" s="946"/>
      <c r="AI130" s="946"/>
      <c r="AJ130" s="947"/>
      <c r="AK130" s="948">
        <v>16633929</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3.5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109818499</v>
      </c>
      <c r="AB131" s="973"/>
      <c r="AC131" s="973"/>
      <c r="AD131" s="973"/>
      <c r="AE131" s="974"/>
      <c r="AF131" s="972">
        <v>106821537</v>
      </c>
      <c r="AG131" s="973"/>
      <c r="AH131" s="973"/>
      <c r="AI131" s="973"/>
      <c r="AJ131" s="974"/>
      <c r="AK131" s="972">
        <v>109201183</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v>9.6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3.293650918</v>
      </c>
      <c r="AB132" s="1084"/>
      <c r="AC132" s="1084"/>
      <c r="AD132" s="1084"/>
      <c r="AE132" s="1085"/>
      <c r="AF132" s="1086">
        <v>3.8981970459999999</v>
      </c>
      <c r="AG132" s="1084"/>
      <c r="AH132" s="1084"/>
      <c r="AI132" s="1084"/>
      <c r="AJ132" s="1085"/>
      <c r="AK132" s="1086">
        <v>3.474958692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3</v>
      </c>
      <c r="AB133" s="1067"/>
      <c r="AC133" s="1067"/>
      <c r="AD133" s="1067"/>
      <c r="AE133" s="1068"/>
      <c r="AF133" s="1066">
        <v>3.2</v>
      </c>
      <c r="AG133" s="1067"/>
      <c r="AH133" s="1067"/>
      <c r="AI133" s="1067"/>
      <c r="AJ133" s="1068"/>
      <c r="AK133" s="1066">
        <v>3.5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KBFRJgx50EVUpg8s7xVldmBh+i4QW132EjzFATsvSsXqsSKPRPi7WRKyoptMAu2vOtXfBawZ9EpjjvN2dHGNg==" saltValue="JcsYqzOB72VCOHgrXrdb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aH4GD42bC6D7GVBfwO7rRpp5EhC6x+GzjMeMPrFv0ASSwR3Izf/IWdaThQVrAzV1dmBtMZW40fU8sYCYM1jhlQ==" saltValue="LA2Tm7FaTLpa8a9ieiGP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W9RACLrJPRky4CpGjzm7PV4/VCz5DeKPx1V3nVQo6+dIGlhta7RjdV7m/2Q6GObaElDypo5DgUdVB169wCy6w==" saltValue="uwkLqRMk/i16Lj9kF1ZU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1" t="s">
        <v>482</v>
      </c>
      <c r="AP7" s="265"/>
      <c r="AQ7" s="266" t="s">
        <v>483</v>
      </c>
      <c r="AR7" s="267"/>
    </row>
    <row r="8" spans="1:46" x14ac:dyDescent="0.15">
      <c r="A8" s="259"/>
      <c r="AK8" s="268"/>
      <c r="AL8" s="269"/>
      <c r="AM8" s="269"/>
      <c r="AN8" s="270"/>
      <c r="AO8" s="1102"/>
      <c r="AP8" s="271" t="s">
        <v>484</v>
      </c>
      <c r="AQ8" s="272" t="s">
        <v>485</v>
      </c>
      <c r="AR8" s="273" t="s">
        <v>486</v>
      </c>
    </row>
    <row r="9" spans="1:46" x14ac:dyDescent="0.15">
      <c r="A9" s="259"/>
      <c r="AK9" s="1103" t="s">
        <v>487</v>
      </c>
      <c r="AL9" s="1104"/>
      <c r="AM9" s="1104"/>
      <c r="AN9" s="1105"/>
      <c r="AO9" s="274">
        <v>34923723</v>
      </c>
      <c r="AP9" s="274">
        <v>66410</v>
      </c>
      <c r="AQ9" s="275">
        <v>62936</v>
      </c>
      <c r="AR9" s="276">
        <v>5.5</v>
      </c>
    </row>
    <row r="10" spans="1:46" ht="13.5" customHeight="1" x14ac:dyDescent="0.15">
      <c r="A10" s="259"/>
      <c r="AK10" s="1103" t="s">
        <v>488</v>
      </c>
      <c r="AL10" s="1104"/>
      <c r="AM10" s="1104"/>
      <c r="AN10" s="1105"/>
      <c r="AO10" s="277">
        <v>78742</v>
      </c>
      <c r="AP10" s="277">
        <v>150</v>
      </c>
      <c r="AQ10" s="278">
        <v>1734</v>
      </c>
      <c r="AR10" s="279">
        <v>-91.3</v>
      </c>
    </row>
    <row r="11" spans="1:46" ht="13.5" customHeight="1" x14ac:dyDescent="0.15">
      <c r="A11" s="259"/>
      <c r="AK11" s="1103" t="s">
        <v>489</v>
      </c>
      <c r="AL11" s="1104"/>
      <c r="AM11" s="1104"/>
      <c r="AN11" s="1105"/>
      <c r="AO11" s="277">
        <v>230978</v>
      </c>
      <c r="AP11" s="277">
        <v>439</v>
      </c>
      <c r="AQ11" s="278">
        <v>694</v>
      </c>
      <c r="AR11" s="279">
        <v>-36.700000000000003</v>
      </c>
    </row>
    <row r="12" spans="1:46" ht="13.5" customHeight="1" x14ac:dyDescent="0.15">
      <c r="A12" s="259"/>
      <c r="AK12" s="1103" t="s">
        <v>490</v>
      </c>
      <c r="AL12" s="1104"/>
      <c r="AM12" s="1104"/>
      <c r="AN12" s="1105"/>
      <c r="AO12" s="277">
        <v>1444</v>
      </c>
      <c r="AP12" s="277">
        <v>3</v>
      </c>
      <c r="AQ12" s="278">
        <v>24</v>
      </c>
      <c r="AR12" s="279">
        <v>-87.5</v>
      </c>
    </row>
    <row r="13" spans="1:46" ht="13.5" customHeight="1" x14ac:dyDescent="0.15">
      <c r="A13" s="259"/>
      <c r="AK13" s="1103" t="s">
        <v>491</v>
      </c>
      <c r="AL13" s="1104"/>
      <c r="AM13" s="1104"/>
      <c r="AN13" s="1105"/>
      <c r="AO13" s="277">
        <v>608507</v>
      </c>
      <c r="AP13" s="277">
        <v>1157</v>
      </c>
      <c r="AQ13" s="278">
        <v>1996</v>
      </c>
      <c r="AR13" s="279">
        <v>-42</v>
      </c>
    </row>
    <row r="14" spans="1:46" ht="13.5" customHeight="1" x14ac:dyDescent="0.15">
      <c r="A14" s="259"/>
      <c r="AK14" s="1103" t="s">
        <v>492</v>
      </c>
      <c r="AL14" s="1104"/>
      <c r="AM14" s="1104"/>
      <c r="AN14" s="1105"/>
      <c r="AO14" s="277">
        <v>534906</v>
      </c>
      <c r="AP14" s="277">
        <v>1017</v>
      </c>
      <c r="AQ14" s="278">
        <v>1351</v>
      </c>
      <c r="AR14" s="279">
        <v>-24.7</v>
      </c>
    </row>
    <row r="15" spans="1:46" ht="13.5" customHeight="1" x14ac:dyDescent="0.15">
      <c r="A15" s="259"/>
      <c r="AK15" s="1106" t="s">
        <v>493</v>
      </c>
      <c r="AL15" s="1107"/>
      <c r="AM15" s="1107"/>
      <c r="AN15" s="1108"/>
      <c r="AO15" s="277">
        <v>-816639</v>
      </c>
      <c r="AP15" s="277">
        <v>-1553</v>
      </c>
      <c r="AQ15" s="278">
        <v>-1933</v>
      </c>
      <c r="AR15" s="279">
        <v>-19.7</v>
      </c>
    </row>
    <row r="16" spans="1:46" x14ac:dyDescent="0.15">
      <c r="A16" s="259"/>
      <c r="AK16" s="1106" t="s">
        <v>177</v>
      </c>
      <c r="AL16" s="1107"/>
      <c r="AM16" s="1107"/>
      <c r="AN16" s="1108"/>
      <c r="AO16" s="277">
        <v>35561661</v>
      </c>
      <c r="AP16" s="277">
        <v>67623</v>
      </c>
      <c r="AQ16" s="278">
        <v>66802</v>
      </c>
      <c r="AR16" s="279">
        <v>1.2</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09" t="s">
        <v>498</v>
      </c>
      <c r="AL21" s="1110"/>
      <c r="AM21" s="1110"/>
      <c r="AN21" s="1111"/>
      <c r="AO21" s="289">
        <v>7.08</v>
      </c>
      <c r="AP21" s="290">
        <v>6.52</v>
      </c>
      <c r="AQ21" s="291">
        <v>0.56000000000000005</v>
      </c>
      <c r="AS21" s="292"/>
      <c r="AT21" s="288"/>
    </row>
    <row r="22" spans="1:46" s="260" customFormat="1" x14ac:dyDescent="0.15">
      <c r="A22" s="288"/>
      <c r="AK22" s="1109" t="s">
        <v>499</v>
      </c>
      <c r="AL22" s="1110"/>
      <c r="AM22" s="1110"/>
      <c r="AN22" s="1111"/>
      <c r="AO22" s="293">
        <v>101</v>
      </c>
      <c r="AP22" s="294">
        <v>99.2</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1" t="s">
        <v>482</v>
      </c>
      <c r="AP30" s="265"/>
      <c r="AQ30" s="266" t="s">
        <v>483</v>
      </c>
      <c r="AR30" s="267"/>
    </row>
    <row r="31" spans="1:46" x14ac:dyDescent="0.15">
      <c r="A31" s="259"/>
      <c r="AK31" s="268"/>
      <c r="AL31" s="269"/>
      <c r="AM31" s="269"/>
      <c r="AN31" s="270"/>
      <c r="AO31" s="1102"/>
      <c r="AP31" s="271" t="s">
        <v>484</v>
      </c>
      <c r="AQ31" s="272" t="s">
        <v>485</v>
      </c>
      <c r="AR31" s="273" t="s">
        <v>486</v>
      </c>
    </row>
    <row r="32" spans="1:46" ht="27" customHeight="1" x14ac:dyDescent="0.15">
      <c r="A32" s="259"/>
      <c r="AK32" s="1117" t="s">
        <v>503</v>
      </c>
      <c r="AL32" s="1118"/>
      <c r="AM32" s="1118"/>
      <c r="AN32" s="1119"/>
      <c r="AO32" s="303">
        <v>20854028</v>
      </c>
      <c r="AP32" s="303">
        <v>39655</v>
      </c>
      <c r="AQ32" s="304">
        <v>37417</v>
      </c>
      <c r="AR32" s="305">
        <v>6</v>
      </c>
    </row>
    <row r="33" spans="1:46" ht="13.5" customHeight="1" x14ac:dyDescent="0.15">
      <c r="A33" s="259"/>
      <c r="AK33" s="1117" t="s">
        <v>504</v>
      </c>
      <c r="AL33" s="1118"/>
      <c r="AM33" s="1118"/>
      <c r="AN33" s="1119"/>
      <c r="AO33" s="303" t="s">
        <v>505</v>
      </c>
      <c r="AP33" s="303" t="s">
        <v>505</v>
      </c>
      <c r="AQ33" s="304" t="s">
        <v>505</v>
      </c>
      <c r="AR33" s="305" t="s">
        <v>505</v>
      </c>
    </row>
    <row r="34" spans="1:46" ht="27" customHeight="1" x14ac:dyDescent="0.15">
      <c r="A34" s="259"/>
      <c r="AK34" s="1117" t="s">
        <v>506</v>
      </c>
      <c r="AL34" s="1118"/>
      <c r="AM34" s="1118"/>
      <c r="AN34" s="1119"/>
      <c r="AO34" s="303">
        <v>168333</v>
      </c>
      <c r="AP34" s="303">
        <v>320</v>
      </c>
      <c r="AQ34" s="304">
        <v>46</v>
      </c>
      <c r="AR34" s="305">
        <v>595.70000000000005</v>
      </c>
    </row>
    <row r="35" spans="1:46" ht="27" customHeight="1" x14ac:dyDescent="0.15">
      <c r="A35" s="259"/>
      <c r="AK35" s="1117" t="s">
        <v>507</v>
      </c>
      <c r="AL35" s="1118"/>
      <c r="AM35" s="1118"/>
      <c r="AN35" s="1119"/>
      <c r="AO35" s="303">
        <v>4397877</v>
      </c>
      <c r="AP35" s="303">
        <v>8363</v>
      </c>
      <c r="AQ35" s="304">
        <v>8245</v>
      </c>
      <c r="AR35" s="305">
        <v>1.4</v>
      </c>
    </row>
    <row r="36" spans="1:46" ht="27" customHeight="1" x14ac:dyDescent="0.15">
      <c r="A36" s="259"/>
      <c r="AK36" s="1117" t="s">
        <v>508</v>
      </c>
      <c r="AL36" s="1118"/>
      <c r="AM36" s="1118"/>
      <c r="AN36" s="1119"/>
      <c r="AO36" s="303" t="s">
        <v>505</v>
      </c>
      <c r="AP36" s="303" t="s">
        <v>505</v>
      </c>
      <c r="AQ36" s="304">
        <v>440</v>
      </c>
      <c r="AR36" s="305" t="s">
        <v>505</v>
      </c>
    </row>
    <row r="37" spans="1:46" ht="13.5" customHeight="1" x14ac:dyDescent="0.15">
      <c r="A37" s="259"/>
      <c r="AK37" s="1117" t="s">
        <v>509</v>
      </c>
      <c r="AL37" s="1118"/>
      <c r="AM37" s="1118"/>
      <c r="AN37" s="1119"/>
      <c r="AO37" s="303" t="s">
        <v>505</v>
      </c>
      <c r="AP37" s="303" t="s">
        <v>505</v>
      </c>
      <c r="AQ37" s="304">
        <v>558</v>
      </c>
      <c r="AR37" s="305" t="s">
        <v>505</v>
      </c>
    </row>
    <row r="38" spans="1:46" ht="27" customHeight="1" x14ac:dyDescent="0.15">
      <c r="A38" s="259"/>
      <c r="AK38" s="1120" t="s">
        <v>510</v>
      </c>
      <c r="AL38" s="1121"/>
      <c r="AM38" s="1121"/>
      <c r="AN38" s="1122"/>
      <c r="AO38" s="306" t="s">
        <v>505</v>
      </c>
      <c r="AP38" s="306" t="s">
        <v>505</v>
      </c>
      <c r="AQ38" s="307">
        <v>1</v>
      </c>
      <c r="AR38" s="295" t="s">
        <v>505</v>
      </c>
      <c r="AS38" s="302"/>
    </row>
    <row r="39" spans="1:46" x14ac:dyDescent="0.15">
      <c r="A39" s="259"/>
      <c r="AK39" s="1120" t="s">
        <v>511</v>
      </c>
      <c r="AL39" s="1121"/>
      <c r="AM39" s="1121"/>
      <c r="AN39" s="1122"/>
      <c r="AO39" s="303">
        <v>-4991613</v>
      </c>
      <c r="AP39" s="303">
        <v>-9492</v>
      </c>
      <c r="AQ39" s="304">
        <v>-7933</v>
      </c>
      <c r="AR39" s="305">
        <v>19.7</v>
      </c>
      <c r="AS39" s="302"/>
    </row>
    <row r="40" spans="1:46" ht="27" customHeight="1" x14ac:dyDescent="0.15">
      <c r="A40" s="259"/>
      <c r="AK40" s="1117" t="s">
        <v>512</v>
      </c>
      <c r="AL40" s="1118"/>
      <c r="AM40" s="1118"/>
      <c r="AN40" s="1119"/>
      <c r="AO40" s="303">
        <v>-16633929</v>
      </c>
      <c r="AP40" s="303">
        <v>-31630</v>
      </c>
      <c r="AQ40" s="304">
        <v>-28055</v>
      </c>
      <c r="AR40" s="305">
        <v>12.7</v>
      </c>
      <c r="AS40" s="302"/>
    </row>
    <row r="41" spans="1:46" x14ac:dyDescent="0.15">
      <c r="A41" s="259"/>
      <c r="AK41" s="1123" t="s">
        <v>287</v>
      </c>
      <c r="AL41" s="1124"/>
      <c r="AM41" s="1124"/>
      <c r="AN41" s="1125"/>
      <c r="AO41" s="303">
        <v>3794696</v>
      </c>
      <c r="AP41" s="303">
        <v>7216</v>
      </c>
      <c r="AQ41" s="304">
        <v>10719</v>
      </c>
      <c r="AR41" s="305">
        <v>-32.700000000000003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12" t="s">
        <v>482</v>
      </c>
      <c r="AN49" s="1114" t="s">
        <v>515</v>
      </c>
      <c r="AO49" s="1115"/>
      <c r="AP49" s="1115"/>
      <c r="AQ49" s="1115"/>
      <c r="AR49" s="1116"/>
    </row>
    <row r="50" spans="1:44" x14ac:dyDescent="0.15">
      <c r="A50" s="259"/>
      <c r="AK50" s="317"/>
      <c r="AL50" s="318"/>
      <c r="AM50" s="1113"/>
      <c r="AN50" s="319" t="s">
        <v>516</v>
      </c>
      <c r="AO50" s="320" t="s">
        <v>517</v>
      </c>
      <c r="AP50" s="321" t="s">
        <v>518</v>
      </c>
      <c r="AQ50" s="322" t="s">
        <v>519</v>
      </c>
      <c r="AR50" s="323" t="s">
        <v>520</v>
      </c>
    </row>
    <row r="51" spans="1:44" x14ac:dyDescent="0.15">
      <c r="A51" s="259"/>
      <c r="AK51" s="315" t="s">
        <v>521</v>
      </c>
      <c r="AL51" s="316"/>
      <c r="AM51" s="324">
        <v>37825923</v>
      </c>
      <c r="AN51" s="325">
        <v>70573</v>
      </c>
      <c r="AO51" s="326">
        <v>24</v>
      </c>
      <c r="AP51" s="327">
        <v>51849</v>
      </c>
      <c r="AQ51" s="328">
        <v>11.6</v>
      </c>
      <c r="AR51" s="329">
        <v>12.4</v>
      </c>
    </row>
    <row r="52" spans="1:44" x14ac:dyDescent="0.15">
      <c r="A52" s="259"/>
      <c r="AK52" s="330"/>
      <c r="AL52" s="331" t="s">
        <v>522</v>
      </c>
      <c r="AM52" s="332">
        <v>22891405</v>
      </c>
      <c r="AN52" s="333">
        <v>42709</v>
      </c>
      <c r="AO52" s="334">
        <v>13.5</v>
      </c>
      <c r="AP52" s="335">
        <v>26326</v>
      </c>
      <c r="AQ52" s="336">
        <v>9.6</v>
      </c>
      <c r="AR52" s="337">
        <v>3.9</v>
      </c>
    </row>
    <row r="53" spans="1:44" x14ac:dyDescent="0.15">
      <c r="A53" s="259"/>
      <c r="AK53" s="315" t="s">
        <v>523</v>
      </c>
      <c r="AL53" s="316"/>
      <c r="AM53" s="324">
        <v>52279104</v>
      </c>
      <c r="AN53" s="325">
        <v>97878</v>
      </c>
      <c r="AO53" s="326">
        <v>38.700000000000003</v>
      </c>
      <c r="AP53" s="327">
        <v>52191</v>
      </c>
      <c r="AQ53" s="328">
        <v>0.7</v>
      </c>
      <c r="AR53" s="329">
        <v>38</v>
      </c>
    </row>
    <row r="54" spans="1:44" x14ac:dyDescent="0.15">
      <c r="A54" s="259"/>
      <c r="AK54" s="330"/>
      <c r="AL54" s="331" t="s">
        <v>522</v>
      </c>
      <c r="AM54" s="332">
        <v>31061663</v>
      </c>
      <c r="AN54" s="333">
        <v>58154</v>
      </c>
      <c r="AO54" s="334">
        <v>36.200000000000003</v>
      </c>
      <c r="AP54" s="335">
        <v>26807</v>
      </c>
      <c r="AQ54" s="336">
        <v>1.8</v>
      </c>
      <c r="AR54" s="337">
        <v>34.4</v>
      </c>
    </row>
    <row r="55" spans="1:44" x14ac:dyDescent="0.15">
      <c r="A55" s="259"/>
      <c r="AK55" s="315" t="s">
        <v>524</v>
      </c>
      <c r="AL55" s="316"/>
      <c r="AM55" s="324">
        <v>30227944</v>
      </c>
      <c r="AN55" s="325">
        <v>56940</v>
      </c>
      <c r="AO55" s="326">
        <v>-41.8</v>
      </c>
      <c r="AP55" s="327">
        <v>48105</v>
      </c>
      <c r="AQ55" s="328">
        <v>-7.8</v>
      </c>
      <c r="AR55" s="329">
        <v>-34</v>
      </c>
    </row>
    <row r="56" spans="1:44" x14ac:dyDescent="0.15">
      <c r="A56" s="259"/>
      <c r="AK56" s="330"/>
      <c r="AL56" s="331" t="s">
        <v>522</v>
      </c>
      <c r="AM56" s="332">
        <v>16547447</v>
      </c>
      <c r="AN56" s="333">
        <v>31170</v>
      </c>
      <c r="AO56" s="334">
        <v>-46.4</v>
      </c>
      <c r="AP56" s="335">
        <v>24072</v>
      </c>
      <c r="AQ56" s="336">
        <v>-10.199999999999999</v>
      </c>
      <c r="AR56" s="337">
        <v>-36.200000000000003</v>
      </c>
    </row>
    <row r="57" spans="1:44" x14ac:dyDescent="0.15">
      <c r="A57" s="259"/>
      <c r="AK57" s="315" t="s">
        <v>525</v>
      </c>
      <c r="AL57" s="316"/>
      <c r="AM57" s="324">
        <v>24593935</v>
      </c>
      <c r="AN57" s="325">
        <v>46539</v>
      </c>
      <c r="AO57" s="326">
        <v>-18.3</v>
      </c>
      <c r="AP57" s="327">
        <v>47446</v>
      </c>
      <c r="AQ57" s="328">
        <v>-1.4</v>
      </c>
      <c r="AR57" s="329">
        <v>-16.899999999999999</v>
      </c>
    </row>
    <row r="58" spans="1:44" x14ac:dyDescent="0.15">
      <c r="A58" s="259"/>
      <c r="AK58" s="330"/>
      <c r="AL58" s="331" t="s">
        <v>522</v>
      </c>
      <c r="AM58" s="332">
        <v>12228523</v>
      </c>
      <c r="AN58" s="333">
        <v>23140</v>
      </c>
      <c r="AO58" s="334">
        <v>-25.8</v>
      </c>
      <c r="AP58" s="335">
        <v>24371</v>
      </c>
      <c r="AQ58" s="336">
        <v>1.2</v>
      </c>
      <c r="AR58" s="337">
        <v>-27</v>
      </c>
    </row>
    <row r="59" spans="1:44" x14ac:dyDescent="0.15">
      <c r="A59" s="259"/>
      <c r="AK59" s="315" t="s">
        <v>526</v>
      </c>
      <c r="AL59" s="316"/>
      <c r="AM59" s="324">
        <v>27985752</v>
      </c>
      <c r="AN59" s="325">
        <v>53217</v>
      </c>
      <c r="AO59" s="326">
        <v>14.3</v>
      </c>
      <c r="AP59" s="327">
        <v>48387</v>
      </c>
      <c r="AQ59" s="328">
        <v>2</v>
      </c>
      <c r="AR59" s="329">
        <v>12.3</v>
      </c>
    </row>
    <row r="60" spans="1:44" x14ac:dyDescent="0.15">
      <c r="A60" s="259"/>
      <c r="AK60" s="330"/>
      <c r="AL60" s="331" t="s">
        <v>522</v>
      </c>
      <c r="AM60" s="332">
        <v>14423357</v>
      </c>
      <c r="AN60" s="333">
        <v>27427</v>
      </c>
      <c r="AO60" s="334">
        <v>18.5</v>
      </c>
      <c r="AP60" s="335">
        <v>25592</v>
      </c>
      <c r="AQ60" s="336">
        <v>5</v>
      </c>
      <c r="AR60" s="337">
        <v>13.5</v>
      </c>
    </row>
    <row r="61" spans="1:44" x14ac:dyDescent="0.15">
      <c r="A61" s="259"/>
      <c r="AK61" s="315" t="s">
        <v>527</v>
      </c>
      <c r="AL61" s="338"/>
      <c r="AM61" s="324">
        <v>34582532</v>
      </c>
      <c r="AN61" s="325">
        <v>65029</v>
      </c>
      <c r="AO61" s="326">
        <v>3.4</v>
      </c>
      <c r="AP61" s="327">
        <v>49596</v>
      </c>
      <c r="AQ61" s="339">
        <v>1</v>
      </c>
      <c r="AR61" s="329">
        <v>2.4</v>
      </c>
    </row>
    <row r="62" spans="1:44" x14ac:dyDescent="0.15">
      <c r="A62" s="259"/>
      <c r="AK62" s="330"/>
      <c r="AL62" s="331" t="s">
        <v>522</v>
      </c>
      <c r="AM62" s="332">
        <v>19430479</v>
      </c>
      <c r="AN62" s="333">
        <v>36520</v>
      </c>
      <c r="AO62" s="334">
        <v>-0.8</v>
      </c>
      <c r="AP62" s="335">
        <v>25434</v>
      </c>
      <c r="AQ62" s="336">
        <v>1.5</v>
      </c>
      <c r="AR62" s="337">
        <v>-2.2999999999999998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46EjTQ53x46NK5UafcunNBABekaJEB70xYihwdWu1AkvvKTC1kGIwzQPcR7+iil5g5pv8AD4BgISxl4j360+ag==" saltValue="iK5pgJJDJpvnw9z8+Joq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ltINn3xcVyO13uPiME10RMnBX8Jau0G76Gvl/naQhYbZZHeXFmOE1MJLTl8SQO1mHF192ET+E7LY2ZwBMkm4hA==" saltValue="8CtW/a7bX0PEFHyPRxTx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fBwIxpljxaJdDpPHhRjIiqL9OjhDoAkYcFtgm088/dN+lwgFSNDBcPFi+KCqIQMQpuekIS5eUNRdi2oIkJFqnQ==" saltValue="2PebNnKrJTvhB7/d9U5B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11.92</v>
      </c>
      <c r="G47" s="12">
        <v>11.01</v>
      </c>
      <c r="H47" s="12">
        <v>11.42</v>
      </c>
      <c r="I47" s="12">
        <v>11.72</v>
      </c>
      <c r="J47" s="13">
        <v>11.57</v>
      </c>
    </row>
    <row r="48" spans="2:10" ht="57.75" customHeight="1" x14ac:dyDescent="0.15">
      <c r="B48" s="14"/>
      <c r="C48" s="1128" t="s">
        <v>4</v>
      </c>
      <c r="D48" s="1128"/>
      <c r="E48" s="1129"/>
      <c r="F48" s="15">
        <v>4.91</v>
      </c>
      <c r="G48" s="16">
        <v>3.96</v>
      </c>
      <c r="H48" s="16">
        <v>4.32</v>
      </c>
      <c r="I48" s="16">
        <v>4.6500000000000004</v>
      </c>
      <c r="J48" s="17">
        <v>4.26</v>
      </c>
    </row>
    <row r="49" spans="2:10" ht="57.75" customHeight="1" thickBot="1" x14ac:dyDescent="0.2">
      <c r="B49" s="18"/>
      <c r="C49" s="1130" t="s">
        <v>5</v>
      </c>
      <c r="D49" s="1130"/>
      <c r="E49" s="1131"/>
      <c r="F49" s="19">
        <v>0.63</v>
      </c>
      <c r="G49" s="20" t="s">
        <v>534</v>
      </c>
      <c r="H49" s="20">
        <v>2.09</v>
      </c>
      <c r="I49" s="20">
        <v>1.56</v>
      </c>
      <c r="J49" s="21">
        <v>0.9</v>
      </c>
    </row>
    <row r="50" spans="2:10" x14ac:dyDescent="0.15"/>
  </sheetData>
  <sheetProtection algorithmName="SHA-512" hashValue="A1sPcv9d4FJ5ZU+M3hjzRV7LSY7yqw1AJmiA3kZWQVNV4l0HdwPvy7Y773sgq16nefoGAlWIhNjt2RNiTONk8g==" saltValue="rND6eltDqRzzvht0FTCR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dcterms:created xsi:type="dcterms:W3CDTF">2025-02-19T03:34:35Z</dcterms:created>
  <dcterms:modified xsi:type="dcterms:W3CDTF">2025-03-17T08:34:35Z</dcterms:modified>
  <cp:category/>
</cp:coreProperties>
</file>