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総務部\財政課\決算\財政状況資料集\R4決算\20240306_【照会：314（木）〆】令和３年度財政状況資料集の作成及び提出について\02決裁\"/>
    </mc:Choice>
  </mc:AlternateContent>
  <bookViews>
    <workbookView xWindow="0" yWindow="0" windowWidth="15360" windowHeight="7632" firstSheet="10" activeTab="1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4" i="10" l="1"/>
  <c r="AO36" i="10"/>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W38" i="10"/>
  <c r="BE38" i="10"/>
  <c r="AM38" i="10"/>
  <c r="U38" i="10"/>
  <c r="C38" i="10"/>
  <c r="CO37" i="10"/>
  <c r="BE37" i="10"/>
  <c r="AM37" i="10"/>
  <c r="U37" i="10"/>
  <c r="C37" i="10"/>
  <c r="BE36" i="10"/>
  <c r="AM36" i="10"/>
  <c r="U36" i="10"/>
  <c r="C36" i="10"/>
  <c r="CO35" i="10"/>
  <c r="CO36" i="10" s="1"/>
  <c r="BE35" i="10"/>
  <c r="AM35" i="10"/>
  <c r="U35" i="10"/>
  <c r="C35" i="10"/>
  <c r="CO34" i="10"/>
  <c r="BW34" i="10"/>
  <c r="BW35" i="10" s="1"/>
  <c r="BW36" i="10" s="1"/>
  <c r="BW37" i="10" s="1"/>
  <c r="BE34" i="10"/>
  <c r="AM34" i="10"/>
  <c r="U34" i="10"/>
  <c r="C34" i="10"/>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<sst xmlns="http://schemas.openxmlformats.org/spreadsheetml/2006/main" count="1056" uniqueCount="592">
  <si>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</si>
  <si>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</si>
  <si>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</si>
  <si>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</si>
  <si>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</si>
  <si>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</si>
  <si>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</si>
  <si>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</si>
  <si>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※令和5年度中に市町村合併した団体で、合併前の団体ごとの決算に基づく連結実質赤字比率を算出していない団体については、グラフを表記しない。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</si>
  <si>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</si>
  <si>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</si>
  <si>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</si>
  <si>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</si>
  <si>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</si>
  <si>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</si>
  <si>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</si>
  <si>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</si>
  <si>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</si>
  <si>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</si>
  <si>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</si>
  <si>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</si>
  <si>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</si>
  <si>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</si>
  <si>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令和5年度中に市町村合併した団体で、合併前の団体ごとの決算に基づく実質公債費比率を算出していない団体については、グラフを表記しない。</t>
    <rPh sb="3" eb="5">
      <t>レイワ</t>
    </rPh>
    <phoneticPr fontId="5"/>
  </si>
  <si>
    <t>※2 減債基金積立不足算定額=(C)×(１－(D)/(E))</t>
    <phoneticPr fontId="5"/>
  </si>
  <si>
    <t>（参考）</t>
    <rPh sb="1" eb="3">
      <t>サンコウ</t>
    </rPh>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</si>
  <si>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</si>
  <si>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</si>
  <si>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</si>
  <si>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</si>
  <si>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</si>
  <si>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</si>
  <si>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</si>
  <si>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</si>
  <si>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</si>
  <si>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</si>
  <si>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</si>
  <si>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</si>
  <si>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</si>
  <si>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</si>
  <si>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</si>
  <si>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</si>
  <si>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</si>
  <si>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</si>
  <si>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</si>
  <si>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</si>
  <si>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</si>
  <si>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</si>
  <si>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※令和5年度中に市町村合併した団体で、合併前の団体ごとの決算に基づく将来負担比率を算出していない団体については、グラフを表記しない。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</si>
  <si>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</si>
  <si>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</si>
  <si>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</si>
  <si>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</si>
  <si>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</si>
  <si>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</si>
  <si>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</si>
  <si>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</si>
  <si>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</si>
  <si>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</si>
  <si>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</si>
  <si>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</si>
  <si>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</si>
  <si>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</si>
  <si>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</si>
  <si>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</si>
  <si>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</si>
  <si>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</si>
  <si>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</si>
  <si>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</si>
  <si>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</si>
  <si>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</si>
  <si>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</si>
  <si>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</si>
  <si>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</si>
  <si>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</si>
  <si>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</si>
  <si>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</si>
  <si>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</si>
  <si>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</si>
  <si>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</si>
  <si>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</si>
  <si>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</si>
  <si>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令和4年度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</si>
  <si>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</si>
  <si>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</si>
  <si>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</si>
  <si>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</si>
  <si>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Ⅱ－３</t>
    <phoneticPr fontId="5"/>
  </si>
  <si>
    <t>指定団体等の指定状況</t>
    <phoneticPr fontId="5"/>
  </si>
  <si>
    <t>令和4年度(千円)</t>
    <rPh sb="0" eb="2">
      <t>レイワ</t>
    </rPh>
    <rPh sb="3" eb="5">
      <t>ネンド</t>
    </rPh>
    <rPh sb="6" eb="8">
      <t>センエン</t>
    </rPh>
    <phoneticPr fontId="5"/>
  </si>
  <si>
    <t>令和3年度(千円)</t>
    <rPh sb="0" eb="2">
      <t>レイワ</t>
    </rPh>
    <rPh sb="3" eb="5">
      <t>ネンド</t>
    </rPh>
    <rPh sb="4" eb="5">
      <t>ド</t>
    </rPh>
    <rPh sb="6" eb="8">
      <t>センエン</t>
    </rPh>
    <phoneticPr fontId="5"/>
  </si>
  <si>
    <t>令和4年度(千円･％)</t>
    <rPh sb="0" eb="2">
      <t>レイワ</t>
    </rPh>
    <rPh sb="3" eb="5">
      <t>ネンド</t>
    </rPh>
    <rPh sb="6" eb="8">
      <t>センエン</t>
    </rPh>
    <phoneticPr fontId="5"/>
  </si>
  <si>
    <t>令和3年度(千円･％)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</si>
  <si>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</si>
  <si>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</si>
  <si>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</si>
  <si>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</si>
  <si>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</si>
  <si>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</si>
  <si>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</si>
  <si>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芦屋市</t>
    <phoneticPr fontId="5"/>
  </si>
  <si>
    <t>地方交付税種地</t>
    <rPh sb="0" eb="2">
      <t>チホウ</t>
    </rPh>
    <rPh sb="2" eb="5">
      <t>コウフゼイ</t>
    </rPh>
    <rPh sb="5" eb="6">
      <t>シュ</t>
    </rPh>
    <rPh sb="6" eb="7">
      <t>チ</t>
    </rPh>
    <phoneticPr fontId="5"/>
  </si>
  <si>
    <t>2-9</t>
    <phoneticPr fontId="5"/>
  </si>
  <si>
    <t>財源超過</t>
    <rPh sb="0" eb="2">
      <t>ザイゲン</t>
    </rPh>
    <rPh sb="2" eb="4">
      <t>チョウカ</t>
    </rPh>
    <phoneticPr fontId="5"/>
  </si>
  <si>
    <t>○</t>
    <phoneticPr fontId="5"/>
  </si>
  <si>
    <t>歳入歳出差引</t>
    <phoneticPr fontId="25"/>
  </si>
  <si>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</si>
  <si>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</si>
  <si>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</si>
  <si>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</si>
  <si>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</si>
  <si>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</si>
  <si>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</si>
  <si>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</si>
  <si>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</si>
  <si>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</si>
  <si>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</si>
  <si>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</si>
  <si>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</si>
  <si>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</si>
  <si>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</si>
  <si>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</si>
  <si>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</si>
  <si>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</si>
  <si>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</si>
  <si>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-1.5</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</si>
  <si>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</si>
  <si>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</si>
  <si>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</si>
  <si>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</si>
  <si>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</si>
  <si>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令05.01.01(人)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</si>
  <si>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</si>
  <si>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</si>
  <si>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</si>
  <si>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t>
    <phoneticPr fontId="5"/>
  </si>
  <si>
    <t>積立金取崩し額</t>
    <phoneticPr fontId="25"/>
  </si>
  <si>
    <t>　連結実質赤字比率</t>
    <rPh sb="1" eb="3">
      <t>レンケツ</t>
    </rPh>
    <rPh sb="3" eb="5">
      <t>ジッシツ</t>
    </rPh>
    <rPh sb="5" eb="7">
      <t>アカジ</t>
    </rPh>
    <rPh sb="7" eb="9">
      <t>ヒリツ</t>
    </rPh>
    <phoneticPr fontId="5"/>
  </si>
  <si>
    <t>-</t>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</si>
  <si>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</si>
  <si>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</si>
  <si>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</si>
  <si>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</si>
  <si>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</si>
  <si>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</si>
  <si>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令04.01.01(人)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</si>
  <si>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</si>
  <si>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</si>
  <si>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</si>
  <si>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</si>
  <si>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</si>
  <si>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</si>
  <si>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25"/>
  </si>
  <si>
    <t>うち日本人(％)</t>
    <phoneticPr fontId="5"/>
  </si>
  <si>
    <t>-0.3</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</si>
  <si>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</si>
  <si>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</si>
  <si>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</si>
  <si>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</si>
  <si>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</si>
  <si>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</si>
  <si>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</si>
  <si>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</si>
  <si>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</si>
  <si>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</si>
  <si>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</si>
  <si>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</si>
  <si>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</si>
  <si>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</si>
  <si>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</si>
  <si>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</si>
  <si>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</si>
  <si>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</si>
  <si>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</si>
  <si>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</si>
  <si>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</si>
  <si>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</si>
  <si>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</si>
  <si>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</si>
  <si>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</si>
  <si>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</si>
  <si>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</si>
  <si>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</si>
  <si>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</si>
  <si>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</si>
  <si>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</si>
  <si>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</si>
  <si>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</si>
  <si>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</si>
  <si>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</si>
  <si>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</si>
  <si>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</si>
  <si>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</si>
  <si>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</si>
  <si>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</si>
  <si>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</si>
  <si>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</si>
  <si>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</si>
  <si>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会計名</t>
    <phoneticPr fontId="5"/>
  </si>
  <si>
    <t>項番</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</si>
  <si>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</si>
  <si>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</si>
  <si>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</si>
  <si>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</si>
  <si>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</si>
  <si>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</si>
  <si>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)内の数値は、「減収補塡債（特例分）」「猶予特例債」及び「臨時財政対策債」を除いて算出したものである。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</si>
  <si>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</si>
  <si>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</si>
  <si>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</si>
  <si>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</si>
  <si>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</si>
  <si>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</si>
  <si>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※8：職員の状況については、令和4年度地方公務員給与実態調査に基づいている。</t>
    <phoneticPr fontId="29"/>
  </si>
  <si>
    <t>令和4年度</t>
    <phoneticPr fontId="25"/>
  </si>
  <si>
    <t>兵庫県芦屋市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</si>
  <si>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</si>
  <si>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</si>
  <si>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</si>
  <si>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</si>
  <si>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</si>
  <si>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</si>
  <si>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</si>
  <si>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</si>
  <si>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</si>
  <si>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</si>
  <si>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</si>
  <si>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</si>
  <si>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</si>
  <si>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</si>
  <si>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</si>
  <si>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</si>
  <si>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</si>
  <si>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</si>
  <si>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</si>
  <si>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5"/>
  </si>
  <si>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</si>
  <si>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</si>
  <si>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</si>
  <si>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</si>
  <si>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</si>
  <si>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</si>
  <si>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</si>
  <si>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</si>
  <si>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</si>
  <si>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</si>
  <si>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</si>
  <si>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</si>
  <si>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</si>
  <si>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</si>
  <si>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</si>
  <si>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</si>
  <si>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</si>
  <si>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</si>
  <si>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</si>
  <si>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</si>
  <si>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</si>
  <si>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</si>
  <si>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</si>
  <si>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</si>
  <si>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</si>
  <si>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</si>
  <si>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</si>
  <si>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</si>
  <si>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</si>
  <si>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t>
    <phoneticPr fontId="5"/>
  </si>
  <si>
    <t>災害復旧費</t>
  </si>
  <si>
    <t>法人事業税交付金</t>
    <phoneticPr fontId="16"/>
  </si>
  <si>
    <t>　　特別土地保有税</t>
    <phoneticPr fontId="5"/>
  </si>
  <si>
    <t>公債費</t>
  </si>
  <si>
    <t>地方特例交付金等</t>
    <rPh sb="7" eb="8">
      <t>トウ</t>
    </rPh>
    <phoneticPr fontId="16"/>
  </si>
  <si>
    <t>　法定外普通税</t>
    <phoneticPr fontId="5"/>
  </si>
  <si>
    <t>諸支出金</t>
    <rPh sb="3" eb="4">
      <t>キン</t>
    </rPh>
    <phoneticPr fontId="25"/>
  </si>
  <si>
    <t>　個人住民税減収補塡特例交付金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</si>
  <si>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</si>
  <si>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</si>
  <si>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</si>
  <si>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</si>
  <si>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</si>
  <si>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</si>
  <si>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</si>
  <si>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</si>
  <si>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</si>
  <si>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</si>
  <si>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</si>
  <si>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</si>
  <si>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</si>
  <si>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</si>
  <si>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</si>
  <si>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</si>
  <si>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</si>
  <si>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</si>
  <si>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</si>
  <si>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</si>
  <si>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</si>
  <si>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</si>
  <si>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</si>
  <si>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</si>
  <si>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</si>
  <si>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</si>
  <si>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</si>
  <si>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</si>
  <si>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</si>
  <si>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</si>
  <si>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</si>
  <si>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</si>
  <si>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</si>
  <si>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</si>
  <si>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令和4年度</t>
    <rPh sb="0" eb="2">
      <t>レイワ</t>
    </rPh>
    <rPh sb="3" eb="5">
      <t>ネンド</t>
    </rPh>
    <phoneticPr fontId="5"/>
  </si>
  <si>
    <t>令和3年度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</si>
  <si>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</si>
  <si>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</si>
  <si>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</si>
  <si>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</si>
  <si>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</si>
  <si>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</si>
  <si>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</si>
  <si>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</si>
  <si>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</si>
  <si>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</si>
  <si>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</si>
  <si>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</si>
  <si>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</si>
  <si>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</si>
  <si>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</si>
  <si>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</si>
  <si>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</si>
  <si>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</si>
  <si>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</si>
  <si>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</si>
  <si>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</si>
  <si>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</si>
  <si>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</si>
  <si>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</si>
  <si>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</si>
  <si>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</si>
  <si>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</si>
  <si>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病院</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</si>
  <si>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</si>
  <si>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</si>
  <si>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</si>
  <si>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</si>
  <si>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</si>
  <si>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</si>
  <si>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</si>
  <si>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宅地造成</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</si>
  <si>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</si>
  <si>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</si>
  <si>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</si>
  <si>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</si>
  <si>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</si>
  <si>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</si>
  <si>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</si>
  <si>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</si>
  <si>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</si>
  <si>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</si>
  <si>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</si>
  <si>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</si>
  <si>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</si>
  <si>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</si>
  <si>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</si>
  <si>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</si>
  <si>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</si>
  <si>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</si>
  <si>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</si>
  <si>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</si>
  <si>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</si>
  <si>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令和4年度</t>
  </si>
  <si>
    <t>兵庫県芦屋市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</si>
  <si>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</si>
  <si>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</si>
  <si>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</si>
  <si>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</si>
  <si>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</si>
  <si>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</si>
  <si>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</si>
  <si>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</si>
  <si>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</si>
  <si>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</si>
  <si>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</si>
  <si>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</si>
  <si>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</si>
  <si>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</si>
  <si>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</si>
  <si>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</si>
  <si>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</si>
  <si>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</si>
  <si>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</si>
  <si>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</si>
  <si>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公共用地取得費特別会計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</si>
  <si>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</si>
  <si>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</si>
  <si>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</si>
  <si>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</si>
  <si>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</si>
  <si>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</si>
  <si>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</si>
  <si>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</si>
  <si>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</si>
  <si>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</si>
  <si>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</si>
  <si>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</si>
  <si>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</si>
  <si>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</si>
  <si>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</si>
  <si>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</si>
  <si>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駐車場事業特別会計</t>
    <phoneticPr fontId="5"/>
  </si>
  <si>
    <t>後期高齢者医療事業特別会計</t>
    <phoneticPr fontId="5"/>
  </si>
  <si>
    <t>病院事業会計</t>
    <phoneticPr fontId="5"/>
  </si>
  <si>
    <t>法適用企業</t>
    <phoneticPr fontId="5"/>
  </si>
  <si>
    <t>水道事業会計</t>
    <phoneticPr fontId="5"/>
  </si>
  <si>
    <t>法適用企業</t>
    <phoneticPr fontId="5"/>
  </si>
  <si>
    <t>下水道事業会計</t>
    <phoneticPr fontId="5"/>
  </si>
  <si>
    <t>都市再開発事業特別会計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</si>
  <si>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</si>
  <si>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</si>
  <si>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</si>
  <si>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</si>
  <si>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</si>
  <si>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</si>
  <si>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</si>
  <si>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</si>
  <si>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</si>
  <si>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</si>
  <si>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</si>
  <si>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</si>
  <si>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</si>
  <si>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</si>
  <si>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</si>
  <si>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</si>
  <si>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</si>
  <si>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</si>
  <si>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令和2年度</t>
    <rPh sb="0" eb="2">
      <t>レイワ</t>
    </rPh>
    <rPh sb="3" eb="5">
      <t>ネンド</t>
    </rPh>
    <phoneticPr fontId="5"/>
  </si>
  <si>
    <t>令和3年度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</si>
  <si>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</si>
  <si>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</si>
  <si>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</si>
  <si>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</si>
  <si>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</si>
  <si>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</si>
  <si>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t>
    <phoneticPr fontId="5"/>
  </si>
  <si>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</si>
  <si>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</si>
  <si>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</si>
  <si>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</si>
  <si>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</si>
  <si>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</si>
  <si>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</si>
  <si>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</si>
  <si>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</si>
  <si>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</si>
  <si>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</si>
  <si>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</si>
  <si>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</si>
  <si>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</si>
  <si>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</si>
  <si>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</si>
  <si>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</si>
  <si>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</si>
  <si>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</si>
  <si>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</si>
  <si>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</si>
  <si>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</si>
  <si>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</si>
  <si>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</si>
  <si>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t>
    <phoneticPr fontId="5"/>
  </si>
  <si>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</si>
  <si>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</si>
  <si>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</si>
  <si>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</si>
  <si>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</si>
  <si>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</si>
  <si>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</si>
  <si>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</si>
  <si>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</si>
  <si>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病院事業会計</t>
    <phoneticPr fontId="5"/>
  </si>
  <si>
    <t xml:space="preserve">基準財政需要額算入見込額 </t>
    <rPh sb="0" eb="2">
      <t>キジュン</t>
    </rPh>
    <rPh sb="2" eb="4">
      <t>ザイセイ</t>
    </rPh>
    <rPh sb="4" eb="7">
      <t>ジュヨウガク</t>
    </rPh>
    <rPh sb="7" eb="9">
      <t>サンニュウ</t>
    </rPh>
    <rPh sb="9" eb="12">
      <t>ミコミガク</t>
    </rPh>
    <phoneticPr fontId="31"/>
  </si>
  <si>
    <t>水道事業会計</t>
    <phoneticPr fontId="5"/>
  </si>
  <si>
    <t>(Ｆ)</t>
    <phoneticPr fontId="5"/>
  </si>
  <si>
    <t>駐車場事業特別会計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</si>
  <si>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</si>
  <si>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</si>
  <si>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</si>
  <si>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</si>
  <si>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</si>
  <si>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</si>
  <si>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</si>
  <si>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令和4年度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</si>
  <si>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</si>
  <si>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</si>
  <si>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</si>
  <si>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</si>
  <si>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</si>
  <si>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</si>
  <si>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</si>
  <si>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</si>
  <si>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</si>
  <si>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</si>
  <si>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</si>
  <si>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</si>
  <si>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</si>
  <si>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</si>
  <si>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</si>
  <si>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</si>
  <si>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</si>
  <si>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</si>
  <si>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</si>
  <si>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</si>
  <si>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</si>
  <si>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</si>
  <si>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</si>
  <si>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</si>
  <si>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</si>
  <si>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</si>
  <si>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</si>
  <si>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</si>
  <si>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</si>
  <si>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</si>
  <si>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</si>
  <si>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</si>
  <si>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</si>
  <si>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</si>
  <si>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</si>
  <si>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</si>
  <si>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</si>
  <si>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</si>
  <si>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</si>
  <si>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</si>
  <si>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</si>
  <si>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</si>
  <si>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</si>
  <si>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</si>
  <si>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</si>
  <si>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</si>
  <si>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</si>
  <si>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</si>
  <si>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</si>
  <si>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</si>
  <si>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</si>
  <si>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※令和5年度中に市町村合併した団体で、合併前の団体ごとの決算に基づく実質公債費比率を算出していない団体については、グラフを表記しない。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</si>
  <si>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</si>
  <si>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</si>
  <si>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</si>
  <si>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</si>
  <si>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</si>
  <si>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</si>
  <si>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</si>
  <si>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</si>
  <si>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H30</t>
  </si>
  <si>
    <t>うち単独分</t>
    <rPh sb="2" eb="4">
      <t>タンドク</t>
    </rPh>
    <rPh sb="4" eb="5">
      <t>ブン</t>
    </rPh>
    <phoneticPr fontId="5"/>
  </si>
  <si>
    <t xml:space="preserve"> R01</t>
  </si>
  <si>
    <t xml:space="preserve"> R02</t>
  </si>
  <si>
    <t xml:space="preserve"> R03</t>
  </si>
  <si>
    <t xml:space="preserve"> R04</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</si>
  <si>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</si>
  <si>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</si>
  <si>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</si>
  <si>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</si>
  <si>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H30</t>
  </si>
  <si>
    <t>R01</t>
  </si>
  <si>
    <t>R02</t>
  </si>
  <si>
    <t>R03</t>
  </si>
  <si>
    <t>R04</t>
  </si>
  <si>
    <t>一般会計</t>
  </si>
  <si>
    <t>水道事業会計</t>
  </si>
  <si>
    <t>下水道事業会計</t>
  </si>
  <si>
    <t>国民健康保険事業特別会計</t>
  </si>
  <si>
    <t>病院事業会計</t>
  </si>
  <si>
    <t>介護保険事業特別会計</t>
  </si>
  <si>
    <t>公共用地取得費特別会計</t>
  </si>
  <si>
    <t>後期高齢者医療事業特別会計</t>
  </si>
  <si>
    <t>その他会計（赤字）</t>
  </si>
  <si>
    <t>その他会計（黒字）</t>
  </si>
  <si>
    <t>（百万円）</t>
    <phoneticPr fontId="5"/>
  </si>
  <si>
    <t>H30</t>
    <phoneticPr fontId="5"/>
  </si>
  <si>
    <t>R01</t>
    <phoneticPr fontId="5"/>
  </si>
  <si>
    <t>R02</t>
    <phoneticPr fontId="5"/>
  </si>
  <si>
    <t>R03</t>
    <phoneticPr fontId="5"/>
  </si>
  <si>
    <t>R04</t>
    <phoneticPr fontId="5"/>
  </si>
  <si>
    <t>阪神水道企業団</t>
    <rPh sb="0" eb="2">
      <t>ハンシン</t>
    </rPh>
    <rPh sb="2" eb="4">
      <t>スイドウ</t>
    </rPh>
    <rPh sb="4" eb="6">
      <t>キギョウ</t>
    </rPh>
    <rPh sb="6" eb="7">
      <t>ダン</t>
    </rPh>
    <phoneticPr fontId="2"/>
  </si>
  <si>
    <t>丹波少年自然の家事務組合</t>
    <rPh sb="0" eb="2">
      <t>タンバ</t>
    </rPh>
    <rPh sb="2" eb="4">
      <t>ショウネン</t>
    </rPh>
    <rPh sb="4" eb="6">
      <t>シゼン</t>
    </rPh>
    <rPh sb="7" eb="8">
      <t>イエ</t>
    </rPh>
    <rPh sb="8" eb="10">
      <t>ジム</t>
    </rPh>
    <rPh sb="10" eb="12">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</si>
  <si>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</si>
  <si>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</si>
  <si>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阪神福祉事業団</t>
    <rPh sb="0" eb="2">
      <t>ハンシン</t>
    </rPh>
    <rPh sb="2" eb="4">
      <t>フクシ</t>
    </rPh>
    <rPh sb="4" eb="7">
      <t>ジギョウダン</t>
    </rPh>
    <phoneticPr fontId="2"/>
  </si>
  <si>
    <t>兵庫県信用保証協会</t>
    <rPh sb="0" eb="3">
      <t>ヒョウゴケン</t>
    </rPh>
    <rPh sb="3" eb="5">
      <t>シンヨウ</t>
    </rPh>
    <rPh sb="5" eb="7">
      <t>ホショウ</t>
    </rPh>
    <rPh sb="7" eb="9">
      <t>キョウカイ</t>
    </rPh>
    <phoneticPr fontId="2"/>
  </si>
  <si>
    <t>芦屋市都市管理（株）</t>
    <rPh sb="0" eb="3">
      <t>アシヤシ</t>
    </rPh>
    <rPh sb="3" eb="5">
      <t>トシ</t>
    </rPh>
    <rPh sb="5" eb="7">
      <t>カンリ</t>
    </rPh>
    <rPh sb="8" eb="9">
      <t>カブ</t>
    </rPh>
    <phoneticPr fontId="2"/>
  </si>
  <si>
    <t>▲8</t>
  </si>
  <si>
    <t>公共施設等整備基金</t>
    <rPh sb="0" eb="2">
      <t>コウキョウ</t>
    </rPh>
    <rPh sb="2" eb="4">
      <t>シセツ</t>
    </rPh>
    <rPh sb="4" eb="5">
      <t>トウ</t>
    </rPh>
    <rPh sb="5" eb="7">
      <t>セイビ</t>
    </rPh>
    <rPh sb="7" eb="9">
      <t>キキン</t>
    </rPh>
    <phoneticPr fontId="5"/>
  </si>
  <si>
    <t>長寿社会福祉基金</t>
    <rPh sb="0" eb="2">
      <t>チョウジュ</t>
    </rPh>
    <rPh sb="2" eb="4">
      <t>シャカイ</t>
    </rPh>
    <rPh sb="4" eb="6">
      <t>フクシ</t>
    </rPh>
    <rPh sb="6" eb="8">
      <t>キキン</t>
    </rPh>
    <phoneticPr fontId="5"/>
  </si>
  <si>
    <t>西田房子福祉基金</t>
    <rPh sb="0" eb="2">
      <t>ニシダ</t>
    </rPh>
    <rPh sb="2" eb="4">
      <t>フサコ</t>
    </rPh>
    <rPh sb="4" eb="6">
      <t>フクシ</t>
    </rPh>
    <rPh sb="6" eb="8">
      <t>キキン</t>
    </rPh>
    <phoneticPr fontId="5"/>
  </si>
  <si>
    <t>スポーツ振興基金</t>
  </si>
  <si>
    <t>職員の退職手当基金</t>
    <rPh sb="0" eb="2">
      <t>ショクイン</t>
    </rPh>
    <rPh sb="3" eb="5">
      <t>タイショク</t>
    </rPh>
    <rPh sb="5" eb="7">
      <t>テアテ</t>
    </rPh>
    <rPh sb="7" eb="9">
      <t>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</si>
</sst>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7"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2"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3"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7" fillId="0" borderId="31" xfId="8" applyFont="1" applyBorder="1">
      <alignment vertical="center"/>
    </xf>
    <xf numFmtId="0" fontId="27" fillId="0" borderId="42" xfId="8" applyFont="1" applyBorder="1">
      <alignmen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70" xfId="8" applyFont="1" applyBorder="1" applyAlignment="1">
      <alignment horizontal="center"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24"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81" fontId="20" fillId="0" borderId="37"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ont="1" applyFill="1" applyBorder="1" applyAlignment="1">
      <alignment vertical="center" shrinkToFit="1"/>
    </xf>
    <xf numFmtId="0" fontId="1" fillId="6" borderId="0" xfId="12" applyFont="1" applyFill="1" applyAlignment="1">
      <alignment vertical="center" shrinkToFit="1"/>
    </xf>
    <xf numFmtId="0" fontId="1" fillId="6" borderId="38" xfId="12" applyFont="1"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0" borderId="11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H30</c:v>
                </c:pt>
                <c:pt idx="1">
                  <c:v> R01</c:v>
                </c:pt>
                <c:pt idx="2">
                  <c:v> R02</c:v>
                </c:pt>
                <c:pt idx="3">
                  <c:v> R03</c:v>
                </c:pt>
                <c:pt idx="4">
                  <c:v> R04</c:v>
                </c:pt>
              </c:strCache>
            </c:strRef>
          </c:cat>
          <c:val>
            <c:numRef>
              <c:f>(データシート!$F$3,データシート!$F$5,データシート!$F$7,データシート!$F$9,データシート!$F$11)</c:f>
              <c:numCache>
                <c:formatCode>#,##0;"△ "#,##0</c:formatCode>
                <c:ptCount val="5"/>
                <c:pt idx="0">
                  <c:v>41934</c:v>
                </c:pt>
                <c:pt idx="1">
                  <c:v>45588</c:v>
                </c:pt>
                <c:pt idx="2">
                  <c:v>45483</c:v>
                </c:pt>
                <c:pt idx="3">
                  <c:v>45945</c:v>
                </c:pt>
                <c:pt idx="4">
                  <c:v>44475</c:v>
                </c:pt>
              </c:numCache>
            </c:numRef>
          </c:val>
          <c:smooth val="0"/>
          <c:extLst>
            <c:ext xmlns:c16="http://schemas.microsoft.com/office/drawing/2014/chart" uri="{C3380CC4-5D6E-409C-BE32-E72D297353CC}">
              <c16:uniqueId val="{00000000-3D4B-45E0-A1EC-B03B3AFE1499}"/>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H30</c:v>
                </c:pt>
                <c:pt idx="1">
                  <c:v> R01</c:v>
                </c:pt>
                <c:pt idx="2">
                  <c:v> R02</c:v>
                </c:pt>
                <c:pt idx="3">
                  <c:v> R03</c:v>
                </c:pt>
                <c:pt idx="4">
                  <c:v> R04</c:v>
                </c:pt>
              </c:strCache>
            </c:strRef>
          </c:cat>
          <c:val>
            <c:numRef>
              <c:f>(データシート!$D$3,データシート!$D$5,データシート!$D$7,データシート!$D$9,データシート!$D$11)</c:f>
              <c:numCache>
                <c:formatCode>#,##0;"△ "#,##0</c:formatCode>
                <c:ptCount val="5"/>
                <c:pt idx="0">
                  <c:v>90296</c:v>
                </c:pt>
                <c:pt idx="1">
                  <c:v>60639</c:v>
                </c:pt>
                <c:pt idx="2">
                  <c:v>100635</c:v>
                </c:pt>
                <c:pt idx="3">
                  <c:v>63082</c:v>
                </c:pt>
                <c:pt idx="4">
                  <c:v>50042</c:v>
                </c:pt>
              </c:numCache>
            </c:numRef>
          </c:val>
          <c:smooth val="0"/>
          <c:extLst>
            <c:ext xmlns:c16="http://schemas.microsoft.com/office/drawing/2014/chart" uri="{C3380CC4-5D6E-409C-BE32-E72D297353CC}">
              <c16:uniqueId val="{00000001-3D4B-45E0-A1EC-B03B3AFE1499}"/>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H30</c:v>
                </c:pt>
                <c:pt idx="1">
                  <c:v>R01</c:v>
                </c:pt>
                <c:pt idx="2">
                  <c:v>R02</c:v>
                </c:pt>
                <c:pt idx="3">
                  <c:v>R03</c:v>
                </c:pt>
                <c:pt idx="4">
                  <c:v>R04</c:v>
                </c:pt>
              </c:strCache>
            </c:strRef>
          </c:cat>
          <c:val>
            <c:numRef>
              <c:f>データシート!$B$19:$F$19</c:f>
              <c:numCache>
                <c:formatCode>General</c:formatCode>
                <c:ptCount val="5"/>
                <c:pt idx="0">
                  <c:v>2.54</c:v>
                </c:pt>
                <c:pt idx="1">
                  <c:v>3.7</c:v>
                </c:pt>
                <c:pt idx="2">
                  <c:v>6.67</c:v>
                </c:pt>
                <c:pt idx="3">
                  <c:v>15.32</c:v>
                </c:pt>
                <c:pt idx="4">
                  <c:v>9.56</c:v>
                </c:pt>
              </c:numCache>
            </c:numRef>
          </c:val>
          <c:extLst>
            <c:ext xmlns:c16="http://schemas.microsoft.com/office/drawing/2014/chart" uri="{C3380CC4-5D6E-409C-BE32-E72D297353CC}">
              <c16:uniqueId val="{00000000-A97E-4C3B-B9D7-B83239D7EC82}"/>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H30</c:v>
                </c:pt>
                <c:pt idx="1">
                  <c:v>R01</c:v>
                </c:pt>
                <c:pt idx="2">
                  <c:v>R02</c:v>
                </c:pt>
                <c:pt idx="3">
                  <c:v>R03</c:v>
                </c:pt>
                <c:pt idx="4">
                  <c:v>R04</c:v>
                </c:pt>
              </c:strCache>
            </c:strRef>
          </c:cat>
          <c:val>
            <c:numRef>
              <c:f>データシート!$B$20:$F$20</c:f>
              <c:numCache>
                <c:formatCode>General</c:formatCode>
                <c:ptCount val="5"/>
                <c:pt idx="0">
                  <c:v>30.89</c:v>
                </c:pt>
                <c:pt idx="1">
                  <c:v>31.45</c:v>
                </c:pt>
                <c:pt idx="2">
                  <c:v>32.35</c:v>
                </c:pt>
                <c:pt idx="3">
                  <c:v>38.14</c:v>
                </c:pt>
                <c:pt idx="4">
                  <c:v>48.84</c:v>
                </c:pt>
              </c:numCache>
            </c:numRef>
          </c:val>
          <c:extLst>
            <c:ext xmlns:c16="http://schemas.microsoft.com/office/drawing/2014/chart" uri="{C3380CC4-5D6E-409C-BE32-E72D297353CC}">
              <c16:uniqueId val="{00000001-A97E-4C3B-B9D7-B83239D7EC82}"/>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H30</c:v>
                </c:pt>
                <c:pt idx="1">
                  <c:v>R01</c:v>
                </c:pt>
                <c:pt idx="2">
                  <c:v>R02</c:v>
                </c:pt>
                <c:pt idx="3">
                  <c:v>R03</c:v>
                </c:pt>
                <c:pt idx="4">
                  <c:v>R04</c:v>
                </c:pt>
              </c:strCache>
            </c:strRef>
          </c:cat>
          <c:val>
            <c:numRef>
              <c:f>データシート!$B$21:$F$21</c:f>
              <c:numCache>
                <c:formatCode>General</c:formatCode>
                <c:ptCount val="5"/>
                <c:pt idx="0">
                  <c:v>1.66</c:v>
                </c:pt>
                <c:pt idx="1">
                  <c:v>2.4900000000000002</c:v>
                </c:pt>
                <c:pt idx="2">
                  <c:v>4.74</c:v>
                </c:pt>
                <c:pt idx="3">
                  <c:v>13.48</c:v>
                </c:pt>
                <c:pt idx="4">
                  <c:v>7.95</c:v>
                </c:pt>
              </c:numCache>
            </c:numRef>
          </c:val>
          <c:smooth val="0"/>
          <c:extLst>
            <c:ext xmlns:c16="http://schemas.microsoft.com/office/drawing/2014/chart" uri="{C3380CC4-5D6E-409C-BE32-E72D297353CC}">
              <c16:uniqueId val="{00000002-A97E-4C3B-B9D7-B83239D7EC82}"/>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データシート!$B$27:$K$27</c:f>
              <c:numCache>
                <c:formatCode>General</c:formatCode>
                <c:ptCount val="10"/>
                <c:pt idx="0">
                  <c:v>#N/A</c:v>
                </c:pt>
                <c:pt idx="1">
                  <c:v>0.2</c:v>
                </c:pt>
                <c:pt idx="2">
                  <c:v>#N/A</c:v>
                </c:pt>
                <c:pt idx="3">
                  <c:v>0.22</c:v>
                </c:pt>
                <c:pt idx="4">
                  <c:v>#N/A</c:v>
                </c:pt>
                <c:pt idx="5">
                  <c:v>0.45</c:v>
                </c:pt>
                <c:pt idx="6">
                  <c:v>#N/A</c:v>
                </c:pt>
                <c:pt idx="7">
                  <c:v>0.3</c:v>
                </c:pt>
                <c:pt idx="8">
                  <c:v>#N/A</c:v>
                </c:pt>
                <c:pt idx="9">
                  <c:v>0.3</c:v>
                </c:pt>
              </c:numCache>
            </c:numRef>
          </c:val>
          <c:extLst>
            <c:ext xmlns:c16="http://schemas.microsoft.com/office/drawing/2014/chart" uri="{C3380CC4-5D6E-409C-BE32-E72D297353CC}">
              <c16:uniqueId val="{00000000-F334-449A-BF1B-7FB604E76DE2}"/>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F334-449A-BF1B-7FB604E76DE2}"/>
            </c:ext>
          </c:extLst>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データシート!$B$29:$K$29</c:f>
              <c:numCache>
                <c:formatCode>General</c:formatCode>
                <c:ptCount val="10"/>
                <c:pt idx="0">
                  <c:v>#N/A</c:v>
                </c:pt>
                <c:pt idx="1">
                  <c:v>0.44</c:v>
                </c:pt>
                <c:pt idx="2">
                  <c:v>#N/A</c:v>
                </c:pt>
                <c:pt idx="3">
                  <c:v>0.41</c:v>
                </c:pt>
                <c:pt idx="4">
                  <c:v>#N/A</c:v>
                </c:pt>
                <c:pt idx="5">
                  <c:v>0.43</c:v>
                </c:pt>
                <c:pt idx="6">
                  <c:v>#N/A</c:v>
                </c:pt>
                <c:pt idx="7">
                  <c:v>0.47</c:v>
                </c:pt>
                <c:pt idx="8">
                  <c:v>#N/A</c:v>
                </c:pt>
                <c:pt idx="9">
                  <c:v>0.42</c:v>
                </c:pt>
              </c:numCache>
            </c:numRef>
          </c:val>
          <c:extLst>
            <c:ext xmlns:c16="http://schemas.microsoft.com/office/drawing/2014/chart" uri="{C3380CC4-5D6E-409C-BE32-E72D297353CC}">
              <c16:uniqueId val="{00000002-F334-449A-BF1B-7FB604E76DE2}"/>
            </c:ext>
          </c:extLst>
        </c:ser>
        <c:ser>
          <c:idx val="3"/>
          <c:order val="3"/>
          <c:tx>
            <c:strRef>
              <c:f>データシート!$A$30</c:f>
              <c:strCache>
                <c:ptCount val="1"/>
                <c:pt idx="0">
                  <c:v>公共用地取得費特別会計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データシート!$B$30:$K$30</c:f>
              <c:numCache>
                <c:formatCode>General</c:formatCode>
                <c:ptCount val="10"/>
                <c:pt idx="0">
                  <c:v>#N/A</c:v>
                </c:pt>
                <c:pt idx="1">
                  <c:v>0.33</c:v>
                </c:pt>
                <c:pt idx="2">
                  <c:v>#N/A</c:v>
                </c:pt>
                <c:pt idx="3">
                  <c:v>0.34</c:v>
                </c:pt>
                <c:pt idx="4">
                  <c:v>#N/A</c:v>
                </c:pt>
                <c:pt idx="5">
                  <c:v>0.35</c:v>
                </c:pt>
                <c:pt idx="6">
                  <c:v>#N/A</c:v>
                </c:pt>
                <c:pt idx="7">
                  <c:v>0.34</c:v>
                </c:pt>
                <c:pt idx="8">
                  <c:v>#N/A</c:v>
                </c:pt>
                <c:pt idx="9">
                  <c:v>0.63</c:v>
                </c:pt>
              </c:numCache>
            </c:numRef>
          </c:val>
          <c:extLst>
            <c:ext xmlns:c16="http://schemas.microsoft.com/office/drawing/2014/chart" uri="{C3380CC4-5D6E-409C-BE32-E72D297353CC}">
              <c16:uniqueId val="{00000003-F334-449A-BF1B-7FB604E76DE2}"/>
            </c:ext>
          </c:extLst>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データシート!$B$31:$K$31</c:f>
              <c:numCache>
                <c:formatCode>General</c:formatCode>
                <c:ptCount val="10"/>
                <c:pt idx="0">
                  <c:v>#N/A</c:v>
                </c:pt>
                <c:pt idx="1">
                  <c:v>0.79</c:v>
                </c:pt>
                <c:pt idx="2">
                  <c:v>#N/A</c:v>
                </c:pt>
                <c:pt idx="3">
                  <c:v>0.25</c:v>
                </c:pt>
                <c:pt idx="4">
                  <c:v>#N/A</c:v>
                </c:pt>
                <c:pt idx="5">
                  <c:v>0.42</c:v>
                </c:pt>
                <c:pt idx="6">
                  <c:v>#N/A</c:v>
                </c:pt>
                <c:pt idx="7">
                  <c:v>1.03</c:v>
                </c:pt>
                <c:pt idx="8">
                  <c:v>#N/A</c:v>
                </c:pt>
                <c:pt idx="9">
                  <c:v>0.67</c:v>
                </c:pt>
              </c:numCache>
            </c:numRef>
          </c:val>
          <c:extLst>
            <c:ext xmlns:c16="http://schemas.microsoft.com/office/drawing/2014/chart" uri="{C3380CC4-5D6E-409C-BE32-E72D297353CC}">
              <c16:uniqueId val="{00000004-F334-449A-BF1B-7FB604E76DE2}"/>
            </c:ext>
          </c:extLst>
        </c:ser>
        <c:ser>
          <c:idx val="5"/>
          <c:order val="5"/>
          <c:tx>
            <c:strRef>
              <c:f>データシート!$A$32</c:f>
              <c:strCache>
                <c:ptCount val="1"/>
                <c:pt idx="0">
                  <c:v>病院事業会計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データシート!$B$32:$K$32</c:f>
              <c:numCache>
                <c:formatCode>General</c:formatCode>
                <c:ptCount val="10"/>
                <c:pt idx="0">
                  <c:v>#N/A</c:v>
                </c:pt>
                <c:pt idx="1">
                  <c:v>0.56000000000000005</c:v>
                </c:pt>
                <c:pt idx="2">
                  <c:v>#N/A</c:v>
                </c:pt>
                <c:pt idx="3">
                  <c:v>0.41</c:v>
                </c:pt>
                <c:pt idx="4">
                  <c:v>#N/A</c:v>
                </c:pt>
                <c:pt idx="5">
                  <c:v>1.04</c:v>
                </c:pt>
                <c:pt idx="6">
                  <c:v>#N/A</c:v>
                </c:pt>
                <c:pt idx="7">
                  <c:v>1.18</c:v>
                </c:pt>
                <c:pt idx="8">
                  <c:v>#N/A</c:v>
                </c:pt>
                <c:pt idx="9">
                  <c:v>0.92</c:v>
                </c:pt>
              </c:numCache>
            </c:numRef>
          </c:val>
          <c:extLst>
            <c:ext xmlns:c16="http://schemas.microsoft.com/office/drawing/2014/chart" uri="{C3380CC4-5D6E-409C-BE32-E72D297353CC}">
              <c16:uniqueId val="{00000005-F334-449A-BF1B-7FB604E76DE2}"/>
            </c:ext>
          </c:extLst>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データシート!$B$33:$K$33</c:f>
              <c:numCache>
                <c:formatCode>General</c:formatCode>
                <c:ptCount val="10"/>
                <c:pt idx="0">
                  <c:v>#N/A</c:v>
                </c:pt>
                <c:pt idx="1">
                  <c:v>0.84</c:v>
                </c:pt>
                <c:pt idx="2">
                  <c:v>#N/A</c:v>
                </c:pt>
                <c:pt idx="3">
                  <c:v>0.68</c:v>
                </c:pt>
                <c:pt idx="4">
                  <c:v>#N/A</c:v>
                </c:pt>
                <c:pt idx="5">
                  <c:v>0.65</c:v>
                </c:pt>
                <c:pt idx="6">
                  <c:v>#N/A</c:v>
                </c:pt>
                <c:pt idx="7">
                  <c:v>0.86</c:v>
                </c:pt>
                <c:pt idx="8">
                  <c:v>#N/A</c:v>
                </c:pt>
                <c:pt idx="9">
                  <c:v>1.01</c:v>
                </c:pt>
              </c:numCache>
            </c:numRef>
          </c:val>
          <c:extLst>
            <c:ext xmlns:c16="http://schemas.microsoft.com/office/drawing/2014/chart" uri="{C3380CC4-5D6E-409C-BE32-E72D297353CC}">
              <c16:uniqueId val="{00000006-F334-449A-BF1B-7FB604E76DE2}"/>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データシート!$B$34:$K$34</c:f>
              <c:numCache>
                <c:formatCode>General</c:formatCode>
                <c:ptCount val="10"/>
                <c:pt idx="0">
                  <c:v>#N/A</c:v>
                </c:pt>
                <c:pt idx="1">
                  <c:v>1.44</c:v>
                </c:pt>
                <c:pt idx="2">
                  <c:v>#N/A</c:v>
                </c:pt>
                <c:pt idx="3">
                  <c:v>3.1</c:v>
                </c:pt>
                <c:pt idx="4">
                  <c:v>#N/A</c:v>
                </c:pt>
                <c:pt idx="5">
                  <c:v>3.93</c:v>
                </c:pt>
                <c:pt idx="6">
                  <c:v>#N/A</c:v>
                </c:pt>
                <c:pt idx="7">
                  <c:v>5.08</c:v>
                </c:pt>
                <c:pt idx="8">
                  <c:v>#N/A</c:v>
                </c:pt>
                <c:pt idx="9">
                  <c:v>5.51</c:v>
                </c:pt>
              </c:numCache>
            </c:numRef>
          </c:val>
          <c:extLst>
            <c:ext xmlns:c16="http://schemas.microsoft.com/office/drawing/2014/chart" uri="{C3380CC4-5D6E-409C-BE32-E72D297353CC}">
              <c16:uniqueId val="{00000007-F334-449A-BF1B-7FB604E76DE2}"/>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データシート!$B$35:$K$35</c:f>
              <c:numCache>
                <c:formatCode>General</c:formatCode>
                <c:ptCount val="10"/>
                <c:pt idx="0">
                  <c:v>#N/A</c:v>
                </c:pt>
                <c:pt idx="1">
                  <c:v>6.03</c:v>
                </c:pt>
                <c:pt idx="2">
                  <c:v>#N/A</c:v>
                </c:pt>
                <c:pt idx="3">
                  <c:v>6.86</c:v>
                </c:pt>
                <c:pt idx="4">
                  <c:v>#N/A</c:v>
                </c:pt>
                <c:pt idx="5">
                  <c:v>5.56</c:v>
                </c:pt>
                <c:pt idx="6">
                  <c:v>#N/A</c:v>
                </c:pt>
                <c:pt idx="7">
                  <c:v>6.73</c:v>
                </c:pt>
                <c:pt idx="8">
                  <c:v>#N/A</c:v>
                </c:pt>
                <c:pt idx="9">
                  <c:v>6.88</c:v>
                </c:pt>
              </c:numCache>
            </c:numRef>
          </c:val>
          <c:extLst>
            <c:ext xmlns:c16="http://schemas.microsoft.com/office/drawing/2014/chart" uri="{C3380CC4-5D6E-409C-BE32-E72D297353CC}">
              <c16:uniqueId val="{00000008-F334-449A-BF1B-7FB604E76DE2}"/>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データシート!$B$36:$K$36</c:f>
              <c:numCache>
                <c:formatCode>General</c:formatCode>
                <c:ptCount val="10"/>
                <c:pt idx="0">
                  <c:v>#N/A</c:v>
                </c:pt>
                <c:pt idx="1">
                  <c:v>2.2000000000000002</c:v>
                </c:pt>
                <c:pt idx="2">
                  <c:v>#N/A</c:v>
                </c:pt>
                <c:pt idx="3">
                  <c:v>3.35</c:v>
                </c:pt>
                <c:pt idx="4">
                  <c:v>#N/A</c:v>
                </c:pt>
                <c:pt idx="5">
                  <c:v>6.31</c:v>
                </c:pt>
                <c:pt idx="6">
                  <c:v>#N/A</c:v>
                </c:pt>
                <c:pt idx="7">
                  <c:v>14.97</c:v>
                </c:pt>
                <c:pt idx="8">
                  <c:v>#N/A</c:v>
                </c:pt>
                <c:pt idx="9">
                  <c:v>8.92</c:v>
                </c:pt>
              </c:numCache>
            </c:numRef>
          </c:val>
          <c:extLst>
            <c:ext xmlns:c16="http://schemas.microsoft.com/office/drawing/2014/chart" uri="{C3380CC4-5D6E-409C-BE32-E72D297353CC}">
              <c16:uniqueId val="{00000009-F334-449A-BF1B-7FB604E76DE2}"/>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データシート!$B$42:$P$42</c:f>
              <c:numCache>
                <c:formatCode>General</c:formatCode>
                <c:ptCount val="15"/>
                <c:pt idx="2">
                  <c:v>5000</c:v>
                </c:pt>
                <c:pt idx="5">
                  <c:v>4805</c:v>
                </c:pt>
                <c:pt idx="8">
                  <c:v>4586</c:v>
                </c:pt>
                <c:pt idx="11">
                  <c:v>4054</c:v>
                </c:pt>
                <c:pt idx="14">
                  <c:v>3845</c:v>
                </c:pt>
              </c:numCache>
            </c:numRef>
          </c:val>
          <c:extLst>
            <c:ext xmlns:c16="http://schemas.microsoft.com/office/drawing/2014/chart" uri="{C3380CC4-5D6E-409C-BE32-E72D297353CC}">
              <c16:uniqueId val="{00000000-BCCA-4936-A581-F685F1A56458}"/>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BCCA-4936-A581-F685F1A56458}"/>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データシート!$B$44:$P$44</c:f>
              <c:numCache>
                <c:formatCode>General</c:formatCode>
                <c:ptCount val="15"/>
                <c:pt idx="0">
                  <c:v>359</c:v>
                </c:pt>
                <c:pt idx="3">
                  <c:v>369</c:v>
                </c:pt>
                <c:pt idx="6">
                  <c:v>374</c:v>
                </c:pt>
                <c:pt idx="9">
                  <c:v>472</c:v>
                </c:pt>
                <c:pt idx="12">
                  <c:v>665</c:v>
                </c:pt>
              </c:numCache>
            </c:numRef>
          </c:val>
          <c:extLst>
            <c:ext xmlns:c16="http://schemas.microsoft.com/office/drawing/2014/chart" uri="{C3380CC4-5D6E-409C-BE32-E72D297353CC}">
              <c16:uniqueId val="{00000002-BCCA-4936-A581-F685F1A56458}"/>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データシート!$B$45:$P$45</c:f>
              <c:numCache>
                <c:formatCode>General</c:formatCode>
                <c:ptCount val="15"/>
                <c:pt idx="0">
                  <c:v>35</c:v>
                </c:pt>
                <c:pt idx="3">
                  <c:v>25</c:v>
                </c:pt>
                <c:pt idx="6">
                  <c:v>22</c:v>
                </c:pt>
                <c:pt idx="9">
                  <c:v>3</c:v>
                </c:pt>
                <c:pt idx="12">
                  <c:v>3</c:v>
                </c:pt>
              </c:numCache>
            </c:numRef>
          </c:val>
          <c:extLst>
            <c:ext xmlns:c16="http://schemas.microsoft.com/office/drawing/2014/chart" uri="{C3380CC4-5D6E-409C-BE32-E72D297353CC}">
              <c16:uniqueId val="{00000003-BCCA-4936-A581-F685F1A56458}"/>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データシート!$B$46:$P$46</c:f>
              <c:numCache>
                <c:formatCode>General</c:formatCode>
                <c:ptCount val="15"/>
                <c:pt idx="0">
                  <c:v>995</c:v>
                </c:pt>
                <c:pt idx="3">
                  <c:v>1067</c:v>
                </c:pt>
                <c:pt idx="6">
                  <c:v>1135</c:v>
                </c:pt>
                <c:pt idx="9">
                  <c:v>931</c:v>
                </c:pt>
                <c:pt idx="12">
                  <c:v>942</c:v>
                </c:pt>
              </c:numCache>
            </c:numRef>
          </c:val>
          <c:extLst>
            <c:ext xmlns:c16="http://schemas.microsoft.com/office/drawing/2014/chart" uri="{C3380CC4-5D6E-409C-BE32-E72D297353CC}">
              <c16:uniqueId val="{00000004-BCCA-4936-A581-F685F1A56458}"/>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BCCA-4936-A581-F685F1A56458}"/>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BCCA-4936-A581-F685F1A56458}"/>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データシート!$B$49:$P$49</c:f>
              <c:numCache>
                <c:formatCode>General</c:formatCode>
                <c:ptCount val="15"/>
                <c:pt idx="0">
                  <c:v>5453</c:v>
                </c:pt>
                <c:pt idx="3">
                  <c:v>4794</c:v>
                </c:pt>
                <c:pt idx="6">
                  <c:v>4298</c:v>
                </c:pt>
                <c:pt idx="9">
                  <c:v>3953</c:v>
                </c:pt>
                <c:pt idx="12">
                  <c:v>4232</c:v>
                </c:pt>
              </c:numCache>
            </c:numRef>
          </c:val>
          <c:extLst>
            <c:ext xmlns:c16="http://schemas.microsoft.com/office/drawing/2014/chart" uri="{C3380CC4-5D6E-409C-BE32-E72D297353CC}">
              <c16:uniqueId val="{00000007-BCCA-4936-A581-F685F1A56458}"/>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データシート!$B$50:$P$50</c:f>
              <c:numCache>
                <c:formatCode>General</c:formatCode>
                <c:ptCount val="15"/>
                <c:pt idx="0">
                  <c:v>#N/A</c:v>
                </c:pt>
                <c:pt idx="1">
                  <c:v>1842</c:v>
                </c:pt>
                <c:pt idx="2">
                  <c:v>#N/A</c:v>
                </c:pt>
                <c:pt idx="3">
                  <c:v>#N/A</c:v>
                </c:pt>
                <c:pt idx="4">
                  <c:v>1450</c:v>
                </c:pt>
                <c:pt idx="5">
                  <c:v>#N/A</c:v>
                </c:pt>
                <c:pt idx="6">
                  <c:v>#N/A</c:v>
                </c:pt>
                <c:pt idx="7">
                  <c:v>1243</c:v>
                </c:pt>
                <c:pt idx="8">
                  <c:v>#N/A</c:v>
                </c:pt>
                <c:pt idx="9">
                  <c:v>#N/A</c:v>
                </c:pt>
                <c:pt idx="10">
                  <c:v>1305</c:v>
                </c:pt>
                <c:pt idx="11">
                  <c:v>#N/A</c:v>
                </c:pt>
                <c:pt idx="12">
                  <c:v>#N/A</c:v>
                </c:pt>
                <c:pt idx="13">
                  <c:v>1997</c:v>
                </c:pt>
                <c:pt idx="14">
                  <c:v>#N/A</c:v>
                </c:pt>
              </c:numCache>
            </c:numRef>
          </c:val>
          <c:smooth val="0"/>
          <c:extLst>
            <c:ext xmlns:c16="http://schemas.microsoft.com/office/drawing/2014/chart" uri="{C3380CC4-5D6E-409C-BE32-E72D297353CC}">
              <c16:uniqueId val="{00000008-BCCA-4936-A581-F685F1A56458}"/>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データシート!$B$56:$P$56</c:f>
              <c:numCache>
                <c:formatCode>General</c:formatCode>
                <c:ptCount val="15"/>
                <c:pt idx="2">
                  <c:v>24288</c:v>
                </c:pt>
                <c:pt idx="5">
                  <c:v>23090</c:v>
                </c:pt>
                <c:pt idx="8">
                  <c:v>21905</c:v>
                </c:pt>
                <c:pt idx="11">
                  <c:v>20272</c:v>
                </c:pt>
                <c:pt idx="14">
                  <c:v>16785</c:v>
                </c:pt>
              </c:numCache>
            </c:numRef>
          </c:val>
          <c:extLst>
            <c:ext xmlns:c16="http://schemas.microsoft.com/office/drawing/2014/chart" uri="{C3380CC4-5D6E-409C-BE32-E72D297353CC}">
              <c16:uniqueId val="{00000000-F349-4FE3-86C6-E491F64B4022}"/>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データシート!$B$57:$P$57</c:f>
              <c:numCache>
                <c:formatCode>General</c:formatCode>
                <c:ptCount val="15"/>
                <c:pt idx="2">
                  <c:v>14919</c:v>
                </c:pt>
                <c:pt idx="5">
                  <c:v>15613</c:v>
                </c:pt>
                <c:pt idx="8">
                  <c:v>15092</c:v>
                </c:pt>
                <c:pt idx="11">
                  <c:v>15500</c:v>
                </c:pt>
                <c:pt idx="14">
                  <c:v>13698</c:v>
                </c:pt>
              </c:numCache>
            </c:numRef>
          </c:val>
          <c:extLst>
            <c:ext xmlns:c16="http://schemas.microsoft.com/office/drawing/2014/chart" uri="{C3380CC4-5D6E-409C-BE32-E72D297353CC}">
              <c16:uniqueId val="{00000001-F349-4FE3-86C6-E491F64B4022}"/>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データシート!$B$58:$P$58</c:f>
              <c:numCache>
                <c:formatCode>General</c:formatCode>
                <c:ptCount val="15"/>
                <c:pt idx="2">
                  <c:v>14166</c:v>
                </c:pt>
                <c:pt idx="5">
                  <c:v>14506</c:v>
                </c:pt>
                <c:pt idx="8">
                  <c:v>15028</c:v>
                </c:pt>
                <c:pt idx="11">
                  <c:v>16530</c:v>
                </c:pt>
                <c:pt idx="14">
                  <c:v>20395</c:v>
                </c:pt>
              </c:numCache>
            </c:numRef>
          </c:val>
          <c:extLst>
            <c:ext xmlns:c16="http://schemas.microsoft.com/office/drawing/2014/chart" uri="{C3380CC4-5D6E-409C-BE32-E72D297353CC}">
              <c16:uniqueId val="{00000002-F349-4FE3-86C6-E491F64B4022}"/>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F349-4FE3-86C6-E491F64B4022}"/>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F349-4FE3-86C6-E491F64B4022}"/>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データシート!$B$61:$P$61</c:f>
              <c:numCache>
                <c:formatCode>General</c:formatCode>
                <c:ptCount val="15"/>
                <c:pt idx="0">
                  <c:v>11</c:v>
                </c:pt>
                <c:pt idx="3">
                  <c:v>60</c:v>
                </c:pt>
                <c:pt idx="6">
                  <c:v>56</c:v>
                </c:pt>
                <c:pt idx="9">
                  <c:v>52</c:v>
                </c:pt>
                <c:pt idx="12">
                  <c:v>49</c:v>
                </c:pt>
              </c:numCache>
            </c:numRef>
          </c:val>
          <c:extLst>
            <c:ext xmlns:c16="http://schemas.microsoft.com/office/drawing/2014/chart" uri="{C3380CC4-5D6E-409C-BE32-E72D297353CC}">
              <c16:uniqueId val="{00000005-F349-4FE3-86C6-E491F64B4022}"/>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データシート!$B$62:$P$62</c:f>
              <c:numCache>
                <c:formatCode>General</c:formatCode>
                <c:ptCount val="15"/>
                <c:pt idx="0">
                  <c:v>4500</c:v>
                </c:pt>
                <c:pt idx="3">
                  <c:v>4723</c:v>
                </c:pt>
                <c:pt idx="6">
                  <c:v>4611</c:v>
                </c:pt>
                <c:pt idx="9">
                  <c:v>4462</c:v>
                </c:pt>
                <c:pt idx="12">
                  <c:v>4086</c:v>
                </c:pt>
              </c:numCache>
            </c:numRef>
          </c:val>
          <c:extLst>
            <c:ext xmlns:c16="http://schemas.microsoft.com/office/drawing/2014/chart" uri="{C3380CC4-5D6E-409C-BE32-E72D297353CC}">
              <c16:uniqueId val="{00000006-F349-4FE3-86C6-E491F64B4022}"/>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データシート!$B$63:$P$63</c:f>
              <c:numCache>
                <c:formatCode>General</c:formatCode>
                <c:ptCount val="15"/>
                <c:pt idx="0">
                  <c:v>73</c:v>
                </c:pt>
                <c:pt idx="3">
                  <c:v>49</c:v>
                </c:pt>
                <c:pt idx="6">
                  <c:v>27</c:v>
                </c:pt>
                <c:pt idx="9">
                  <c:v>25</c:v>
                </c:pt>
                <c:pt idx="12">
                  <c:v>22</c:v>
                </c:pt>
              </c:numCache>
            </c:numRef>
          </c:val>
          <c:extLst>
            <c:ext xmlns:c16="http://schemas.microsoft.com/office/drawing/2014/chart" uri="{C3380CC4-5D6E-409C-BE32-E72D297353CC}">
              <c16:uniqueId val="{00000007-F349-4FE3-86C6-E491F64B4022}"/>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データシート!$B$64:$P$64</c:f>
              <c:numCache>
                <c:formatCode>General</c:formatCode>
                <c:ptCount val="15"/>
                <c:pt idx="0">
                  <c:v>9552</c:v>
                </c:pt>
                <c:pt idx="3">
                  <c:v>10334</c:v>
                </c:pt>
                <c:pt idx="6">
                  <c:v>10835</c:v>
                </c:pt>
                <c:pt idx="9">
                  <c:v>10006</c:v>
                </c:pt>
                <c:pt idx="12">
                  <c:v>9164</c:v>
                </c:pt>
              </c:numCache>
            </c:numRef>
          </c:val>
          <c:extLst>
            <c:ext xmlns:c16="http://schemas.microsoft.com/office/drawing/2014/chart" uri="{C3380CC4-5D6E-409C-BE32-E72D297353CC}">
              <c16:uniqueId val="{00000008-F349-4FE3-86C6-E491F64B4022}"/>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データシート!$B$65:$P$65</c:f>
              <c:numCache>
                <c:formatCode>General</c:formatCode>
                <c:ptCount val="15"/>
                <c:pt idx="0">
                  <c:v>5743</c:v>
                </c:pt>
                <c:pt idx="3">
                  <c:v>5074</c:v>
                </c:pt>
                <c:pt idx="6">
                  <c:v>4051</c:v>
                </c:pt>
                <c:pt idx="9">
                  <c:v>3357</c:v>
                </c:pt>
                <c:pt idx="12">
                  <c:v>2692</c:v>
                </c:pt>
              </c:numCache>
            </c:numRef>
          </c:val>
          <c:extLst>
            <c:ext xmlns:c16="http://schemas.microsoft.com/office/drawing/2014/chart" uri="{C3380CC4-5D6E-409C-BE32-E72D297353CC}">
              <c16:uniqueId val="{00000009-F349-4FE3-86C6-E491F64B4022}"/>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データシート!$B$66:$P$66</c:f>
              <c:numCache>
                <c:formatCode>General</c:formatCode>
                <c:ptCount val="15"/>
                <c:pt idx="0">
                  <c:v>52638</c:v>
                </c:pt>
                <c:pt idx="3">
                  <c:v>50532</c:v>
                </c:pt>
                <c:pt idx="6">
                  <c:v>53322</c:v>
                </c:pt>
                <c:pt idx="9">
                  <c:v>52013</c:v>
                </c:pt>
                <c:pt idx="12">
                  <c:v>50264</c:v>
                </c:pt>
              </c:numCache>
            </c:numRef>
          </c:val>
          <c:extLst>
            <c:ext xmlns:c16="http://schemas.microsoft.com/office/drawing/2014/chart" uri="{C3380CC4-5D6E-409C-BE32-E72D297353CC}">
              <c16:uniqueId val="{0000000A-F349-4FE3-86C6-E491F64B4022}"/>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データシート!$B$67:$P$67</c:f>
              <c:numCache>
                <c:formatCode>General</c:formatCode>
                <c:ptCount val="15"/>
                <c:pt idx="0">
                  <c:v>#N/A</c:v>
                </c:pt>
                <c:pt idx="1">
                  <c:v>19144</c:v>
                </c:pt>
                <c:pt idx="2">
                  <c:v>#N/A</c:v>
                </c:pt>
                <c:pt idx="3">
                  <c:v>#N/A</c:v>
                </c:pt>
                <c:pt idx="4">
                  <c:v>17564</c:v>
                </c:pt>
                <c:pt idx="5">
                  <c:v>#N/A</c:v>
                </c:pt>
                <c:pt idx="6">
                  <c:v>#N/A</c:v>
                </c:pt>
                <c:pt idx="7">
                  <c:v>20878</c:v>
                </c:pt>
                <c:pt idx="8">
                  <c:v>#N/A</c:v>
                </c:pt>
                <c:pt idx="9">
                  <c:v>#N/A</c:v>
                </c:pt>
                <c:pt idx="10">
                  <c:v>17614</c:v>
                </c:pt>
                <c:pt idx="11">
                  <c:v>#N/A</c:v>
                </c:pt>
                <c:pt idx="12">
                  <c:v>#N/A</c:v>
                </c:pt>
                <c:pt idx="13">
                  <c:v>15400</c:v>
                </c:pt>
                <c:pt idx="14">
                  <c:v>#N/A</c:v>
                </c:pt>
              </c:numCache>
            </c:numRef>
          </c:val>
          <c:smooth val="0"/>
          <c:extLst>
            <c:ext xmlns:c16="http://schemas.microsoft.com/office/drawing/2014/chart" uri="{C3380CC4-5D6E-409C-BE32-E72D297353CC}">
              <c16:uniqueId val="{0000000B-F349-4FE3-86C6-E491F64B4022}"/>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R02</c:v>
                </c:pt>
                <c:pt idx="1">
                  <c:v>R03</c:v>
                </c:pt>
                <c:pt idx="2">
                  <c:v>R04</c:v>
                </c:pt>
              </c:strCache>
            </c:strRef>
          </c:cat>
          <c:val>
            <c:numRef>
              <c:f>データシート!$B$72:$D$72</c:f>
              <c:numCache>
                <c:formatCode>#,##0;"▲ "#,##0</c:formatCode>
                <c:ptCount val="3"/>
                <c:pt idx="0">
                  <c:v>7771</c:v>
                </c:pt>
                <c:pt idx="1">
                  <c:v>8943</c:v>
                </c:pt>
                <c:pt idx="2">
                  <c:v>12135</c:v>
                </c:pt>
              </c:numCache>
            </c:numRef>
          </c:val>
          <c:extLst>
            <c:ext xmlns:c16="http://schemas.microsoft.com/office/drawing/2014/chart" uri="{C3380CC4-5D6E-409C-BE32-E72D297353CC}">
              <c16:uniqueId val="{00000000-CEAC-4271-B24B-FC0CECB61DAD}"/>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R02</c:v>
                </c:pt>
                <c:pt idx="1">
                  <c:v>R03</c:v>
                </c:pt>
                <c:pt idx="2">
                  <c:v>R04</c:v>
                </c:pt>
              </c:strCache>
            </c:strRef>
          </c:cat>
          <c:val>
            <c:numRef>
              <c:f>データシート!$B$73:$D$73</c:f>
              <c:numCache>
                <c:formatCode>#,##0;"▲ "#,##0</c:formatCode>
                <c:ptCount val="3"/>
                <c:pt idx="0">
                  <c:v>1706</c:v>
                </c:pt>
                <c:pt idx="1">
                  <c:v>2106</c:v>
                </c:pt>
                <c:pt idx="2">
                  <c:v>2438</c:v>
                </c:pt>
              </c:numCache>
            </c:numRef>
          </c:val>
          <c:extLst>
            <c:ext xmlns:c16="http://schemas.microsoft.com/office/drawing/2014/chart" uri="{C3380CC4-5D6E-409C-BE32-E72D297353CC}">
              <c16:uniqueId val="{00000001-CEAC-4271-B24B-FC0CECB61DAD}"/>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R02</c:v>
                </c:pt>
                <c:pt idx="1">
                  <c:v>R03</c:v>
                </c:pt>
                <c:pt idx="2">
                  <c:v>R04</c:v>
                </c:pt>
              </c:strCache>
            </c:strRef>
          </c:cat>
          <c:val>
            <c:numRef>
              <c:f>データシート!$B$74:$D$74</c:f>
              <c:numCache>
                <c:formatCode>#,##0;"▲ "#,##0</c:formatCode>
                <c:ptCount val="3"/>
                <c:pt idx="0">
                  <c:v>4071</c:v>
                </c:pt>
                <c:pt idx="1">
                  <c:v>3994</c:v>
                </c:pt>
                <c:pt idx="2">
                  <c:v>4114</c:v>
                </c:pt>
              </c:numCache>
            </c:numRef>
          </c:val>
          <c:extLst>
            <c:ext xmlns:c16="http://schemas.microsoft.com/office/drawing/2014/chart" uri="{C3380CC4-5D6E-409C-BE32-E72D297353CC}">
              <c16:uniqueId val="{00000002-CEAC-4271-B24B-FC0CECB61DAD}"/>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兵庫県芦屋市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元金償還金については、近年の公共事業のために借り入れた市債の償還が開始されることから、数年間は増加する見通しである。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兵庫県芦屋市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将来負担額の大きな割合を占める地方債残高は、ここ数年間は、借換抑制や繰上償還などにより、大きく減少してきた。</a:t>
          </a:r>
        </a:p>
        <a:p>
          <a:r>
            <a:rPr kumimoji="1" lang="ja-JP" altLang="en-US" sz="1400">
              <a:latin typeface="ＭＳ ゴシック" pitchFamily="49" charset="-128"/>
              <a:ea typeface="ＭＳ ゴシック" pitchFamily="49" charset="-128"/>
            </a:rPr>
            <a:t>令和元年度は、交付税算入割合の高い震災関連の市債の償還が進んだことにより基準財政需要額算入見込額が減少したものの、市税収入が一時的に増加したこと及び新発債が抑えられ地方債残高が減少したことから改善している。令和２年度は、山手・精道中学校の建替工事等により新たに地方債を発行したため、地方債残高が増加し、将来負担率が悪化していたが、令和３年度、４年度は償還額が借入額を上回り市債残高が減少したことから改善している。</a:t>
          </a:r>
        </a:p>
        <a:p>
          <a:r>
            <a:rPr kumimoji="1" lang="ja-JP" altLang="en-US" sz="1400">
              <a:latin typeface="ＭＳ ゴシック" pitchFamily="49" charset="-128"/>
              <a:ea typeface="ＭＳ ゴシック" pitchFamily="49" charset="-128"/>
            </a:rPr>
            <a:t>今後も、計画的な地方債の発行等により将来負担額が増加しないように努め、将来負担の健全化を図る。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4</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兵庫県芦屋市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令和４年度は、決算剰余金の全額を財政基金、減債基金に積み立てたことにより全体として約３６．５億円増加している。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特定目的基金の一部は、使途を明示したふるさと寄附金を募っているため、一時的には積立てられるが、事業進捗に合わせて取り崩していくため、中長期的には減少傾向にある。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公共施設整備基金：教育文化および社会福祉その他の都市施設の整備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長寿社会福祉基金：長寿社会に向けて、在宅福祉の持続的向上を図り、高齢者及び障害者等にとって住みよい地域福祉社会の実現</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西田房子福祉基金：高齢者福祉（権利擁護施策）の向上</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スポーツ振興基金：スポーツ振興を目的とする事業の推進</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職員の退職手当基金：職員の退職手当支給の財源を積み立てる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公共施設整備基金：開発指導関連事業寄附金や森林環境譲与税等により０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６億円積立てたことにより増加した。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指定管理者からの修繕積立金やふるさと寄附金は、各基金に積み立てているため、基金の目的や積立ての経緯を踏まえて取崩しを行う。</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令和４年度は、取崩しが不要となり、決算剰余金等を約３１．９億円積立てたことにより増加した。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災害等への備えのため、決算状況を踏まえつつ将来負担とのバランスを見ながら、可能な範囲で積み立てていくこととしている。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令和４年度は、取崩しを行うべき事業（償還）がなく、今後の方針のとおり、将来の地方債の償還に備え、決算剰余金を約３．３億円積み立てたことにより増加した。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令和６年度に公共用地取得費特別会計における地方債の一括償還を予定しているため、それに備えて毎年度計画的に積立てを行う予定としている。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兵庫県芦屋市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95,378
93,552
18.47
48,302,957
45,686,492
2,374,719
24,848,512
50,264,068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6.9
67.8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146654" cy="259045"/>
    <xdr:sp macro="" textlink="">
      <xdr:nvSpPr>
        <xdr:cNvPr id="34" name="テキスト ボックス 33"/>
        <xdr:cNvSpPr txBox="1"/>
      </xdr:nvSpPr>
      <xdr:spPr>
        <a:xfrm>
          <a:off x="762000" y="4279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8759834" cy="425758"/>
    <xdr:sp macro="" textlink="">
      <xdr:nvSpPr>
        <xdr:cNvPr id="35" name="テキスト ボックス 34"/>
        <xdr:cNvSpPr txBox="1"/>
      </xdr:nvSpPr>
      <xdr:spPr>
        <a:xfrm>
          <a:off x="762000" y="4533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財政力指数は普通交付税の算定に用いる基準財政収入額を基準財政需要額で割った数値の過去３年間の平均値である。平成１６年度以降、阪神・淡路大震災からの復旧・復興事業等に係る公債費の増加や三位一体改革に伴う個人市民税の比例税率化による税収減などにより１．００未満となっていたが、公債費の減少や市税収入の増加により、令和元年度には１．００を超えている。令和４年度は、所得割等の増加により収入額が増加したこと等により単年度の数値が増加し、数値は微増となってい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58208</xdr:rowOff>
    </xdr:from>
    <xdr:to>
      <xdr:col>23</xdr:col>
      <xdr:colOff>133350</xdr:colOff>
      <xdr:row>45</xdr:row>
      <xdr:rowOff>134408</xdr:rowOff>
    </xdr:to>
    <xdr:cxnSp macro="">
      <xdr:nvCxnSpPr>
        <xdr:cNvPr id="64" name="直線コネクタ 63"/>
        <xdr:cNvCxnSpPr/>
      </xdr:nvCxnSpPr>
      <xdr:spPr>
        <a:xfrm flipV="1">
          <a:off x="4953000" y="6401858"/>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106485</xdr:rowOff>
    </xdr:from>
    <xdr:ext cx="762000" cy="259045"/>
    <xdr:sp macro="" textlink="">
      <xdr:nvSpPr>
        <xdr:cNvPr id="65" name="財政力最小値テキスト"/>
        <xdr:cNvSpPr txBox="1"/>
      </xdr:nvSpPr>
      <xdr:spPr>
        <a:xfrm>
          <a:off x="5041900" y="7821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134408</xdr:rowOff>
    </xdr:from>
    <xdr:to>
      <xdr:col>24</xdr:col>
      <xdr:colOff>12700</xdr:colOff>
      <xdr:row>45</xdr:row>
      <xdr:rowOff>134408</xdr:rowOff>
    </xdr:to>
    <xdr:cxnSp macro="">
      <xdr:nvCxnSpPr>
        <xdr:cNvPr id="66" name="直線コネクタ 65"/>
        <xdr:cNvCxnSpPr/>
      </xdr:nvCxnSpPr>
      <xdr:spPr>
        <a:xfrm>
          <a:off x="4864100" y="78496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144585</xdr:rowOff>
    </xdr:from>
    <xdr:ext cx="762000" cy="259045"/>
    <xdr:sp macro="" textlink="">
      <xdr:nvSpPr>
        <xdr:cNvPr id="67" name="財政力最大値テキスト"/>
        <xdr:cNvSpPr txBox="1"/>
      </xdr:nvSpPr>
      <xdr:spPr>
        <a:xfrm>
          <a:off x="5041900" y="6145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58208</xdr:rowOff>
    </xdr:from>
    <xdr:to>
      <xdr:col>24</xdr:col>
      <xdr:colOff>12700</xdr:colOff>
      <xdr:row>37</xdr:row>
      <xdr:rowOff>58208</xdr:rowOff>
    </xdr:to>
    <xdr:cxnSp macro="">
      <xdr:nvCxnSpPr>
        <xdr:cNvPr id="68" name="直線コネクタ 67"/>
        <xdr:cNvCxnSpPr/>
      </xdr:nvCxnSpPr>
      <xdr:spPr>
        <a:xfrm>
          <a:off x="4864100" y="64018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37</xdr:row>
      <xdr:rowOff>158750</xdr:rowOff>
    </xdr:from>
    <xdr:to>
      <xdr:col>23</xdr:col>
      <xdr:colOff>133350</xdr:colOff>
      <xdr:row>38</xdr:row>
      <xdr:rowOff>27517</xdr:rowOff>
    </xdr:to>
    <xdr:cxnSp macro="">
      <xdr:nvCxnSpPr>
        <xdr:cNvPr id="69" name="直線コネクタ 68"/>
        <xdr:cNvCxnSpPr/>
      </xdr:nvCxnSpPr>
      <xdr:spPr>
        <a:xfrm flipV="1">
          <a:off x="4114800" y="6502400"/>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57802</xdr:rowOff>
    </xdr:from>
    <xdr:ext cx="762000" cy="259045"/>
    <xdr:sp macro="" textlink="">
      <xdr:nvSpPr>
        <xdr:cNvPr id="70" name="財政力平均値テキスト"/>
        <xdr:cNvSpPr txBox="1"/>
      </xdr:nvSpPr>
      <xdr:spPr>
        <a:xfrm>
          <a:off x="5041900" y="70872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85725</xdr:rowOff>
    </xdr:from>
    <xdr:to>
      <xdr:col>23</xdr:col>
      <xdr:colOff>184150</xdr:colOff>
      <xdr:row>42</xdr:row>
      <xdr:rowOff>15875</xdr:rowOff>
    </xdr:to>
    <xdr:sp macro="" textlink="">
      <xdr:nvSpPr>
        <xdr:cNvPr id="71" name="フローチャート: 判断 70"/>
        <xdr:cNvSpPr/>
      </xdr:nvSpPr>
      <xdr:spPr>
        <a:xfrm>
          <a:off x="49022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38</xdr:row>
      <xdr:rowOff>27517</xdr:rowOff>
    </xdr:from>
    <xdr:to>
      <xdr:col>19</xdr:col>
      <xdr:colOff>133350</xdr:colOff>
      <xdr:row>38</xdr:row>
      <xdr:rowOff>27517</xdr:rowOff>
    </xdr:to>
    <xdr:cxnSp macro="">
      <xdr:nvCxnSpPr>
        <xdr:cNvPr id="72" name="直線コネクタ 71"/>
        <xdr:cNvCxnSpPr/>
      </xdr:nvCxnSpPr>
      <xdr:spPr>
        <a:xfrm>
          <a:off x="3225800" y="65426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65617</xdr:rowOff>
    </xdr:from>
    <xdr:to>
      <xdr:col>19</xdr:col>
      <xdr:colOff>184150</xdr:colOff>
      <xdr:row>41</xdr:row>
      <xdr:rowOff>167217</xdr:rowOff>
    </xdr:to>
    <xdr:sp macro="" textlink="">
      <xdr:nvSpPr>
        <xdr:cNvPr id="73" name="フローチャート: 判断 72"/>
        <xdr:cNvSpPr/>
      </xdr:nvSpPr>
      <xdr:spPr>
        <a:xfrm>
          <a:off x="4064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151994</xdr:rowOff>
    </xdr:from>
    <xdr:ext cx="736600" cy="259045"/>
    <xdr:sp macro="" textlink="">
      <xdr:nvSpPr>
        <xdr:cNvPr id="74" name="テキスト ボックス 73"/>
        <xdr:cNvSpPr txBox="1"/>
      </xdr:nvSpPr>
      <xdr:spPr>
        <a:xfrm>
          <a:off x="3733800" y="7181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38</xdr:row>
      <xdr:rowOff>27517</xdr:rowOff>
    </xdr:from>
    <xdr:to>
      <xdr:col>15</xdr:col>
      <xdr:colOff>82550</xdr:colOff>
      <xdr:row>38</xdr:row>
      <xdr:rowOff>47625</xdr:rowOff>
    </xdr:to>
    <xdr:cxnSp macro="">
      <xdr:nvCxnSpPr>
        <xdr:cNvPr id="75" name="直線コネクタ 74"/>
        <xdr:cNvCxnSpPr/>
      </xdr:nvCxnSpPr>
      <xdr:spPr>
        <a:xfrm flipV="1">
          <a:off x="2336800" y="654261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65617</xdr:rowOff>
    </xdr:from>
    <xdr:to>
      <xdr:col>15</xdr:col>
      <xdr:colOff>133350</xdr:colOff>
      <xdr:row>41</xdr:row>
      <xdr:rowOff>167217</xdr:rowOff>
    </xdr:to>
    <xdr:sp macro="" textlink="">
      <xdr:nvSpPr>
        <xdr:cNvPr id="76" name="フローチャート: 判断 75"/>
        <xdr:cNvSpPr/>
      </xdr:nvSpPr>
      <xdr:spPr>
        <a:xfrm>
          <a:off x="3175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151994</xdr:rowOff>
    </xdr:from>
    <xdr:ext cx="762000" cy="259045"/>
    <xdr:sp macro="" textlink="">
      <xdr:nvSpPr>
        <xdr:cNvPr id="77" name="テキスト ボックス 76"/>
        <xdr:cNvSpPr txBox="1"/>
      </xdr:nvSpPr>
      <xdr:spPr>
        <a:xfrm>
          <a:off x="2844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38</xdr:row>
      <xdr:rowOff>47625</xdr:rowOff>
    </xdr:from>
    <xdr:to>
      <xdr:col>11</xdr:col>
      <xdr:colOff>31750</xdr:colOff>
      <xdr:row>38</xdr:row>
      <xdr:rowOff>87842</xdr:rowOff>
    </xdr:to>
    <xdr:cxnSp macro="">
      <xdr:nvCxnSpPr>
        <xdr:cNvPr id="78" name="直線コネクタ 77"/>
        <xdr:cNvCxnSpPr/>
      </xdr:nvCxnSpPr>
      <xdr:spPr>
        <a:xfrm flipV="1">
          <a:off x="1447800" y="656272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25400</xdr:rowOff>
    </xdr:from>
    <xdr:to>
      <xdr:col>11</xdr:col>
      <xdr:colOff>82550</xdr:colOff>
      <xdr:row>41</xdr:row>
      <xdr:rowOff>127000</xdr:rowOff>
    </xdr:to>
    <xdr:sp macro="" textlink="">
      <xdr:nvSpPr>
        <xdr:cNvPr id="79" name="フローチャート: 判断 78"/>
        <xdr:cNvSpPr/>
      </xdr:nvSpPr>
      <xdr:spPr>
        <a:xfrm>
          <a:off x="2286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111777</xdr:rowOff>
    </xdr:from>
    <xdr:ext cx="762000" cy="259045"/>
    <xdr:sp macro="" textlink="">
      <xdr:nvSpPr>
        <xdr:cNvPr id="80" name="テキスト ボックス 79"/>
        <xdr:cNvSpPr txBox="1"/>
      </xdr:nvSpPr>
      <xdr:spPr>
        <a:xfrm>
          <a:off x="1955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25400</xdr:rowOff>
    </xdr:from>
    <xdr:to>
      <xdr:col>7</xdr:col>
      <xdr:colOff>31750</xdr:colOff>
      <xdr:row>41</xdr:row>
      <xdr:rowOff>127000</xdr:rowOff>
    </xdr:to>
    <xdr:sp macro="" textlink="">
      <xdr:nvSpPr>
        <xdr:cNvPr id="81" name="フローチャート: 判断 80"/>
        <xdr:cNvSpPr/>
      </xdr:nvSpPr>
      <xdr:spPr>
        <a:xfrm>
          <a:off x="1397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111777</xdr:rowOff>
    </xdr:from>
    <xdr:ext cx="762000" cy="259045"/>
    <xdr:sp macro="" textlink="">
      <xdr:nvSpPr>
        <xdr:cNvPr id="82" name="テキスト ボックス 81"/>
        <xdr:cNvSpPr txBox="1"/>
      </xdr:nvSpPr>
      <xdr:spPr>
        <a:xfrm>
          <a:off x="1066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37</xdr:row>
      <xdr:rowOff>107950</xdr:rowOff>
    </xdr:from>
    <xdr:to>
      <xdr:col>23</xdr:col>
      <xdr:colOff>184150</xdr:colOff>
      <xdr:row>38</xdr:row>
      <xdr:rowOff>38100</xdr:rowOff>
    </xdr:to>
    <xdr:sp macro="" textlink="">
      <xdr:nvSpPr>
        <xdr:cNvPr id="88" name="楕円 87"/>
        <xdr:cNvSpPr/>
      </xdr:nvSpPr>
      <xdr:spPr>
        <a:xfrm>
          <a:off x="4902200" y="645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37</xdr:row>
      <xdr:rowOff>29227</xdr:rowOff>
    </xdr:from>
    <xdr:ext cx="762000" cy="259045"/>
    <xdr:sp macro="" textlink="">
      <xdr:nvSpPr>
        <xdr:cNvPr id="89" name="財政力該当値テキスト"/>
        <xdr:cNvSpPr txBox="1"/>
      </xdr:nvSpPr>
      <xdr:spPr>
        <a:xfrm>
          <a:off x="50419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37</xdr:row>
      <xdr:rowOff>148167</xdr:rowOff>
    </xdr:from>
    <xdr:to>
      <xdr:col>19</xdr:col>
      <xdr:colOff>184150</xdr:colOff>
      <xdr:row>38</xdr:row>
      <xdr:rowOff>78316</xdr:rowOff>
    </xdr:to>
    <xdr:sp macro="" textlink="">
      <xdr:nvSpPr>
        <xdr:cNvPr id="90" name="楕円 89"/>
        <xdr:cNvSpPr/>
      </xdr:nvSpPr>
      <xdr:spPr>
        <a:xfrm>
          <a:off x="4064000" y="649181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36</xdr:row>
      <xdr:rowOff>88494</xdr:rowOff>
    </xdr:from>
    <xdr:ext cx="736600" cy="259045"/>
    <xdr:sp macro="" textlink="">
      <xdr:nvSpPr>
        <xdr:cNvPr id="91" name="テキスト ボックス 90"/>
        <xdr:cNvSpPr txBox="1"/>
      </xdr:nvSpPr>
      <xdr:spPr>
        <a:xfrm>
          <a:off x="3733800" y="62606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37</xdr:row>
      <xdr:rowOff>148167</xdr:rowOff>
    </xdr:from>
    <xdr:to>
      <xdr:col>15</xdr:col>
      <xdr:colOff>133350</xdr:colOff>
      <xdr:row>38</xdr:row>
      <xdr:rowOff>78316</xdr:rowOff>
    </xdr:to>
    <xdr:sp macro="" textlink="">
      <xdr:nvSpPr>
        <xdr:cNvPr id="92" name="楕円 91"/>
        <xdr:cNvSpPr/>
      </xdr:nvSpPr>
      <xdr:spPr>
        <a:xfrm>
          <a:off x="3175000" y="649181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36</xdr:row>
      <xdr:rowOff>88494</xdr:rowOff>
    </xdr:from>
    <xdr:ext cx="762000" cy="259045"/>
    <xdr:sp macro="" textlink="">
      <xdr:nvSpPr>
        <xdr:cNvPr id="93" name="テキスト ボックス 92"/>
        <xdr:cNvSpPr txBox="1"/>
      </xdr:nvSpPr>
      <xdr:spPr>
        <a:xfrm>
          <a:off x="2844800" y="626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37</xdr:row>
      <xdr:rowOff>168275</xdr:rowOff>
    </xdr:from>
    <xdr:to>
      <xdr:col>11</xdr:col>
      <xdr:colOff>82550</xdr:colOff>
      <xdr:row>38</xdr:row>
      <xdr:rowOff>98425</xdr:rowOff>
    </xdr:to>
    <xdr:sp macro="" textlink="">
      <xdr:nvSpPr>
        <xdr:cNvPr id="94" name="楕円 93"/>
        <xdr:cNvSpPr/>
      </xdr:nvSpPr>
      <xdr:spPr>
        <a:xfrm>
          <a:off x="2286000" y="651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36</xdr:row>
      <xdr:rowOff>108602</xdr:rowOff>
    </xdr:from>
    <xdr:ext cx="762000" cy="259045"/>
    <xdr:sp macro="" textlink="">
      <xdr:nvSpPr>
        <xdr:cNvPr id="95" name="テキスト ボックス 94"/>
        <xdr:cNvSpPr txBox="1"/>
      </xdr:nvSpPr>
      <xdr:spPr>
        <a:xfrm>
          <a:off x="1955800" y="628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38</xdr:row>
      <xdr:rowOff>37042</xdr:rowOff>
    </xdr:from>
    <xdr:to>
      <xdr:col>7</xdr:col>
      <xdr:colOff>31750</xdr:colOff>
      <xdr:row>38</xdr:row>
      <xdr:rowOff>138642</xdr:rowOff>
    </xdr:to>
    <xdr:sp macro="" textlink="">
      <xdr:nvSpPr>
        <xdr:cNvPr id="96" name="楕円 95"/>
        <xdr:cNvSpPr/>
      </xdr:nvSpPr>
      <xdr:spPr>
        <a:xfrm>
          <a:off x="1397000" y="6552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36</xdr:row>
      <xdr:rowOff>148819</xdr:rowOff>
    </xdr:from>
    <xdr:ext cx="762000" cy="259045"/>
    <xdr:sp macro="" textlink="">
      <xdr:nvSpPr>
        <xdr:cNvPr id="97" name="テキスト ボックス 96"/>
        <xdr:cNvSpPr txBox="1"/>
      </xdr:nvSpPr>
      <xdr:spPr>
        <a:xfrm>
          <a:off x="1066800" y="6321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阪神・淡路大震災からの復旧・復興事業等に係る公債費の増大等により、類似団体平均より高い状況が続いている。公債費（元利償還金）の減少や市税収入の増加により、数値は回復傾向となっているが、引き続き高い水準にあるため、経常経費の削減に取り組むなど改善に努める。</a:t>
          </a:r>
        </a:p>
      </xdr:txBody>
    </xdr:sp>
    <xdr:clientData/>
  </xdr:twoCellAnchor>
  <xdr:oneCellAnchor>
    <xdr:from>
      <xdr:col>3</xdr:col>
      <xdr:colOff>95250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42418</xdr:rowOff>
    </xdr:from>
    <xdr:to>
      <xdr:col>23</xdr:col>
      <xdr:colOff>133350</xdr:colOff>
      <xdr:row>64</xdr:row>
      <xdr:rowOff>34544</xdr:rowOff>
    </xdr:to>
    <xdr:cxnSp macro="">
      <xdr:nvCxnSpPr>
        <xdr:cNvPr id="125" name="直線コネクタ 124"/>
        <xdr:cNvCxnSpPr/>
      </xdr:nvCxnSpPr>
      <xdr:spPr>
        <a:xfrm flipV="1">
          <a:off x="4953000" y="10157968"/>
          <a:ext cx="0" cy="84937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64</xdr:row>
      <xdr:rowOff>6621</xdr:rowOff>
    </xdr:from>
    <xdr:ext cx="762000" cy="259045"/>
    <xdr:sp macro="" textlink="">
      <xdr:nvSpPr>
        <xdr:cNvPr id="126" name="財政構造の弾力性最小値テキスト"/>
        <xdr:cNvSpPr txBox="1"/>
      </xdr:nvSpPr>
      <xdr:spPr>
        <a:xfrm>
          <a:off x="5041900" y="10979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64</xdr:row>
      <xdr:rowOff>34544</xdr:rowOff>
    </xdr:from>
    <xdr:to>
      <xdr:col>24</xdr:col>
      <xdr:colOff>12700</xdr:colOff>
      <xdr:row>64</xdr:row>
      <xdr:rowOff>34544</xdr:rowOff>
    </xdr:to>
    <xdr:cxnSp macro="">
      <xdr:nvCxnSpPr>
        <xdr:cNvPr id="127" name="直線コネクタ 126"/>
        <xdr:cNvCxnSpPr/>
      </xdr:nvCxnSpPr>
      <xdr:spPr>
        <a:xfrm>
          <a:off x="4864100" y="110073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128795</xdr:rowOff>
    </xdr:from>
    <xdr:ext cx="762000" cy="259045"/>
    <xdr:sp macro="" textlink="">
      <xdr:nvSpPr>
        <xdr:cNvPr id="128" name="財政構造の弾力性最大値テキスト"/>
        <xdr:cNvSpPr txBox="1"/>
      </xdr:nvSpPr>
      <xdr:spPr>
        <a:xfrm>
          <a:off x="5041900" y="9901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42418</xdr:rowOff>
    </xdr:from>
    <xdr:to>
      <xdr:col>24</xdr:col>
      <xdr:colOff>12700</xdr:colOff>
      <xdr:row>59</xdr:row>
      <xdr:rowOff>42418</xdr:rowOff>
    </xdr:to>
    <xdr:cxnSp macro="">
      <xdr:nvCxnSpPr>
        <xdr:cNvPr id="129" name="直線コネクタ 128"/>
        <xdr:cNvCxnSpPr/>
      </xdr:nvCxnSpPr>
      <xdr:spPr>
        <a:xfrm>
          <a:off x="4864100" y="10157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20320</xdr:rowOff>
    </xdr:from>
    <xdr:to>
      <xdr:col>23</xdr:col>
      <xdr:colOff>133350</xdr:colOff>
      <xdr:row>62</xdr:row>
      <xdr:rowOff>145796</xdr:rowOff>
    </xdr:to>
    <xdr:cxnSp macro="">
      <xdr:nvCxnSpPr>
        <xdr:cNvPr id="130" name="直線コネクタ 129"/>
        <xdr:cNvCxnSpPr/>
      </xdr:nvCxnSpPr>
      <xdr:spPr>
        <a:xfrm>
          <a:off x="4114800" y="10650220"/>
          <a:ext cx="8382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60</xdr:row>
      <xdr:rowOff>162323</xdr:rowOff>
    </xdr:from>
    <xdr:ext cx="762000" cy="259045"/>
    <xdr:sp macro="" textlink="">
      <xdr:nvSpPr>
        <xdr:cNvPr id="131" name="財政構造の弾力性平均値テキスト"/>
        <xdr:cNvSpPr txBox="1"/>
      </xdr:nvSpPr>
      <xdr:spPr>
        <a:xfrm>
          <a:off x="5041900" y="104493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61</xdr:row>
      <xdr:rowOff>145796</xdr:rowOff>
    </xdr:from>
    <xdr:to>
      <xdr:col>23</xdr:col>
      <xdr:colOff>184150</xdr:colOff>
      <xdr:row>62</xdr:row>
      <xdr:rowOff>75946</xdr:rowOff>
    </xdr:to>
    <xdr:sp macro="" textlink="">
      <xdr:nvSpPr>
        <xdr:cNvPr id="132" name="フローチャート: 判断 131"/>
        <xdr:cNvSpPr/>
      </xdr:nvSpPr>
      <xdr:spPr>
        <a:xfrm>
          <a:off x="4902200" y="10604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20320</xdr:rowOff>
    </xdr:from>
    <xdr:to>
      <xdr:col>19</xdr:col>
      <xdr:colOff>133350</xdr:colOff>
      <xdr:row>63</xdr:row>
      <xdr:rowOff>85344</xdr:rowOff>
    </xdr:to>
    <xdr:cxnSp macro="">
      <xdr:nvCxnSpPr>
        <xdr:cNvPr id="133" name="直線コネクタ 132"/>
        <xdr:cNvCxnSpPr/>
      </xdr:nvCxnSpPr>
      <xdr:spPr>
        <a:xfrm flipV="1">
          <a:off x="3225800" y="10650220"/>
          <a:ext cx="889000" cy="236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60</xdr:row>
      <xdr:rowOff>143510</xdr:rowOff>
    </xdr:from>
    <xdr:to>
      <xdr:col>19</xdr:col>
      <xdr:colOff>184150</xdr:colOff>
      <xdr:row>61</xdr:row>
      <xdr:rowOff>73660</xdr:rowOff>
    </xdr:to>
    <xdr:sp macro="" textlink="">
      <xdr:nvSpPr>
        <xdr:cNvPr id="134" name="フローチャート: 判断 133"/>
        <xdr:cNvSpPr/>
      </xdr:nvSpPr>
      <xdr:spPr>
        <a:xfrm>
          <a:off x="4064000" y="1043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59</xdr:row>
      <xdr:rowOff>83837</xdr:rowOff>
    </xdr:from>
    <xdr:ext cx="736600" cy="259045"/>
    <xdr:sp macro="" textlink="">
      <xdr:nvSpPr>
        <xdr:cNvPr id="135" name="テキスト ボックス 134"/>
        <xdr:cNvSpPr txBox="1"/>
      </xdr:nvSpPr>
      <xdr:spPr>
        <a:xfrm>
          <a:off x="3733800" y="10199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63</xdr:row>
      <xdr:rowOff>56388</xdr:rowOff>
    </xdr:from>
    <xdr:to>
      <xdr:col>15</xdr:col>
      <xdr:colOff>82550</xdr:colOff>
      <xdr:row>63</xdr:row>
      <xdr:rowOff>85344</xdr:rowOff>
    </xdr:to>
    <xdr:cxnSp macro="">
      <xdr:nvCxnSpPr>
        <xdr:cNvPr id="136" name="直線コネクタ 135"/>
        <xdr:cNvCxnSpPr/>
      </xdr:nvCxnSpPr>
      <xdr:spPr>
        <a:xfrm>
          <a:off x="2336800" y="10857738"/>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41910</xdr:rowOff>
    </xdr:from>
    <xdr:to>
      <xdr:col>15</xdr:col>
      <xdr:colOff>133350</xdr:colOff>
      <xdr:row>62</xdr:row>
      <xdr:rowOff>143510</xdr:rowOff>
    </xdr:to>
    <xdr:sp macro="" textlink="">
      <xdr:nvSpPr>
        <xdr:cNvPr id="137" name="フローチャート: 判断 136"/>
        <xdr:cNvSpPr/>
      </xdr:nvSpPr>
      <xdr:spPr>
        <a:xfrm>
          <a:off x="3175000" y="1067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153687</xdr:rowOff>
    </xdr:from>
    <xdr:ext cx="762000" cy="259045"/>
    <xdr:sp macro="" textlink="">
      <xdr:nvSpPr>
        <xdr:cNvPr id="138" name="テキスト ボックス 137"/>
        <xdr:cNvSpPr txBox="1"/>
      </xdr:nvSpPr>
      <xdr:spPr>
        <a:xfrm>
          <a:off x="2844800" y="1044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56388</xdr:rowOff>
    </xdr:from>
    <xdr:to>
      <xdr:col>11</xdr:col>
      <xdr:colOff>31750</xdr:colOff>
      <xdr:row>65</xdr:row>
      <xdr:rowOff>32004</xdr:rowOff>
    </xdr:to>
    <xdr:cxnSp macro="">
      <xdr:nvCxnSpPr>
        <xdr:cNvPr id="139" name="直線コネクタ 138"/>
        <xdr:cNvCxnSpPr/>
      </xdr:nvCxnSpPr>
      <xdr:spPr>
        <a:xfrm flipV="1">
          <a:off x="1447800" y="10857738"/>
          <a:ext cx="889000" cy="318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61214</xdr:rowOff>
    </xdr:from>
    <xdr:to>
      <xdr:col>11</xdr:col>
      <xdr:colOff>82550</xdr:colOff>
      <xdr:row>62</xdr:row>
      <xdr:rowOff>162814</xdr:rowOff>
    </xdr:to>
    <xdr:sp macro="" textlink="">
      <xdr:nvSpPr>
        <xdr:cNvPr id="140" name="フローチャート: 判断 139"/>
        <xdr:cNvSpPr/>
      </xdr:nvSpPr>
      <xdr:spPr>
        <a:xfrm>
          <a:off x="2286000" y="1069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1541</xdr:rowOff>
    </xdr:from>
    <xdr:ext cx="762000" cy="259045"/>
    <xdr:sp macro="" textlink="">
      <xdr:nvSpPr>
        <xdr:cNvPr id="141" name="テキスト ボックス 140"/>
        <xdr:cNvSpPr txBox="1"/>
      </xdr:nvSpPr>
      <xdr:spPr>
        <a:xfrm>
          <a:off x="1955800" y="10459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51562</xdr:rowOff>
    </xdr:from>
    <xdr:to>
      <xdr:col>7</xdr:col>
      <xdr:colOff>31750</xdr:colOff>
      <xdr:row>62</xdr:row>
      <xdr:rowOff>153162</xdr:rowOff>
    </xdr:to>
    <xdr:sp macro="" textlink="">
      <xdr:nvSpPr>
        <xdr:cNvPr id="142" name="フローチャート: 判断 141"/>
        <xdr:cNvSpPr/>
      </xdr:nvSpPr>
      <xdr:spPr>
        <a:xfrm>
          <a:off x="1397000" y="10681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163339</xdr:rowOff>
    </xdr:from>
    <xdr:ext cx="762000" cy="259045"/>
    <xdr:sp macro="" textlink="">
      <xdr:nvSpPr>
        <xdr:cNvPr id="143" name="テキスト ボックス 142"/>
        <xdr:cNvSpPr txBox="1"/>
      </xdr:nvSpPr>
      <xdr:spPr>
        <a:xfrm>
          <a:off x="1066800" y="10450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94996</xdr:rowOff>
    </xdr:from>
    <xdr:to>
      <xdr:col>23</xdr:col>
      <xdr:colOff>184150</xdr:colOff>
      <xdr:row>63</xdr:row>
      <xdr:rowOff>25146</xdr:rowOff>
    </xdr:to>
    <xdr:sp macro="" textlink="">
      <xdr:nvSpPr>
        <xdr:cNvPr id="149" name="楕円 148"/>
        <xdr:cNvSpPr/>
      </xdr:nvSpPr>
      <xdr:spPr>
        <a:xfrm>
          <a:off x="4902200" y="10724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62</xdr:row>
      <xdr:rowOff>67073</xdr:rowOff>
    </xdr:from>
    <xdr:ext cx="762000" cy="259045"/>
    <xdr:sp macro="" textlink="">
      <xdr:nvSpPr>
        <xdr:cNvPr id="150" name="財政構造の弾力性該当値テキスト"/>
        <xdr:cNvSpPr txBox="1"/>
      </xdr:nvSpPr>
      <xdr:spPr>
        <a:xfrm>
          <a:off x="5041900" y="10696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61</xdr:row>
      <xdr:rowOff>140970</xdr:rowOff>
    </xdr:from>
    <xdr:to>
      <xdr:col>19</xdr:col>
      <xdr:colOff>184150</xdr:colOff>
      <xdr:row>62</xdr:row>
      <xdr:rowOff>71120</xdr:rowOff>
    </xdr:to>
    <xdr:sp macro="" textlink="">
      <xdr:nvSpPr>
        <xdr:cNvPr id="151" name="楕円 150"/>
        <xdr:cNvSpPr/>
      </xdr:nvSpPr>
      <xdr:spPr>
        <a:xfrm>
          <a:off x="4064000" y="1059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55897</xdr:rowOff>
    </xdr:from>
    <xdr:ext cx="736600" cy="259045"/>
    <xdr:sp macro="" textlink="">
      <xdr:nvSpPr>
        <xdr:cNvPr id="152" name="テキスト ボックス 151"/>
        <xdr:cNvSpPr txBox="1"/>
      </xdr:nvSpPr>
      <xdr:spPr>
        <a:xfrm>
          <a:off x="3733800" y="10685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34544</xdr:rowOff>
    </xdr:from>
    <xdr:to>
      <xdr:col>15</xdr:col>
      <xdr:colOff>133350</xdr:colOff>
      <xdr:row>63</xdr:row>
      <xdr:rowOff>136144</xdr:rowOff>
    </xdr:to>
    <xdr:sp macro="" textlink="">
      <xdr:nvSpPr>
        <xdr:cNvPr id="153" name="楕円 152"/>
        <xdr:cNvSpPr/>
      </xdr:nvSpPr>
      <xdr:spPr>
        <a:xfrm>
          <a:off x="3175000" y="1083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120921</xdr:rowOff>
    </xdr:from>
    <xdr:ext cx="762000" cy="259045"/>
    <xdr:sp macro="" textlink="">
      <xdr:nvSpPr>
        <xdr:cNvPr id="154" name="テキスト ボックス 153"/>
        <xdr:cNvSpPr txBox="1"/>
      </xdr:nvSpPr>
      <xdr:spPr>
        <a:xfrm>
          <a:off x="2844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63</xdr:row>
      <xdr:rowOff>5588</xdr:rowOff>
    </xdr:from>
    <xdr:to>
      <xdr:col>11</xdr:col>
      <xdr:colOff>82550</xdr:colOff>
      <xdr:row>63</xdr:row>
      <xdr:rowOff>107188</xdr:rowOff>
    </xdr:to>
    <xdr:sp macro="" textlink="">
      <xdr:nvSpPr>
        <xdr:cNvPr id="155" name="楕円 154"/>
        <xdr:cNvSpPr/>
      </xdr:nvSpPr>
      <xdr:spPr>
        <a:xfrm>
          <a:off x="2286000" y="1080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91965</xdr:rowOff>
    </xdr:from>
    <xdr:ext cx="762000" cy="259045"/>
    <xdr:sp macro="" textlink="">
      <xdr:nvSpPr>
        <xdr:cNvPr id="156" name="テキスト ボックス 155"/>
        <xdr:cNvSpPr txBox="1"/>
      </xdr:nvSpPr>
      <xdr:spPr>
        <a:xfrm>
          <a:off x="1955800" y="1089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152654</xdr:rowOff>
    </xdr:from>
    <xdr:to>
      <xdr:col>7</xdr:col>
      <xdr:colOff>31750</xdr:colOff>
      <xdr:row>65</xdr:row>
      <xdr:rowOff>82804</xdr:rowOff>
    </xdr:to>
    <xdr:sp macro="" textlink="">
      <xdr:nvSpPr>
        <xdr:cNvPr id="157" name="楕円 156"/>
        <xdr:cNvSpPr/>
      </xdr:nvSpPr>
      <xdr:spPr>
        <a:xfrm>
          <a:off x="1397000" y="1112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67581</xdr:rowOff>
    </xdr:from>
    <xdr:ext cx="762000" cy="259045"/>
    <xdr:sp macro="" textlink="">
      <xdr:nvSpPr>
        <xdr:cNvPr id="158" name="テキスト ボックス 157"/>
        <xdr:cNvSpPr txBox="1"/>
      </xdr:nvSpPr>
      <xdr:spPr>
        <a:xfrm>
          <a:off x="1066800" y="11211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[164,828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については、地域手当の支給率が他市よりも高い１５％の適用地域であることから、他団体よりも高くなっている。令和４年度は、人件費が減少したものの行政ネットワーク関係経費等の増加により物件費が増加し、数値が増加している。今後も給与の適正化や業務委託のダウンサイジング化などを進めることで、経費削減に努めていく。</a:t>
          </a:r>
        </a:p>
      </xdr:txBody>
    </xdr:sp>
    <xdr:clientData/>
  </xdr:twoCellAnchor>
  <xdr:oneCellAnchor>
    <xdr:from>
      <xdr:col>3</xdr:col>
      <xdr:colOff>95250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147382</xdr:rowOff>
    </xdr:from>
    <xdr:to>
      <xdr:col>23</xdr:col>
      <xdr:colOff>133350</xdr:colOff>
      <xdr:row>90</xdr:row>
      <xdr:rowOff>106170</xdr:rowOff>
    </xdr:to>
    <xdr:cxnSp macro="">
      <xdr:nvCxnSpPr>
        <xdr:cNvPr id="190" name="直線コネクタ 189"/>
        <xdr:cNvCxnSpPr/>
      </xdr:nvCxnSpPr>
      <xdr:spPr>
        <a:xfrm flipV="1">
          <a:off x="4953000" y="13863382"/>
          <a:ext cx="0" cy="16732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90</xdr:row>
      <xdr:rowOff>78247</xdr:rowOff>
    </xdr:from>
    <xdr:ext cx="762000" cy="259045"/>
    <xdr:sp macro="" textlink="">
      <xdr:nvSpPr>
        <xdr:cNvPr id="191" name="人件費・物件費等の状況最小値テキスト"/>
        <xdr:cNvSpPr txBox="1"/>
      </xdr:nvSpPr>
      <xdr:spPr>
        <a:xfrm>
          <a:off x="5041900" y="15508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246,082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90</xdr:row>
      <xdr:rowOff>106170</xdr:rowOff>
    </xdr:from>
    <xdr:to>
      <xdr:col>24</xdr:col>
      <xdr:colOff>12700</xdr:colOff>
      <xdr:row>90</xdr:row>
      <xdr:rowOff>106170</xdr:rowOff>
    </xdr:to>
    <xdr:cxnSp macro="">
      <xdr:nvCxnSpPr>
        <xdr:cNvPr id="192" name="直線コネクタ 191"/>
        <xdr:cNvCxnSpPr/>
      </xdr:nvCxnSpPr>
      <xdr:spPr>
        <a:xfrm>
          <a:off x="4864100" y="1553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62309</xdr:rowOff>
    </xdr:from>
    <xdr:ext cx="762000" cy="259045"/>
    <xdr:sp macro="" textlink="">
      <xdr:nvSpPr>
        <xdr:cNvPr id="193" name="人件費・物件費等の状況最大値テキスト"/>
        <xdr:cNvSpPr txBox="1"/>
      </xdr:nvSpPr>
      <xdr:spPr>
        <a:xfrm>
          <a:off x="5041900" y="13606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100,458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147382</xdr:rowOff>
    </xdr:from>
    <xdr:to>
      <xdr:col>24</xdr:col>
      <xdr:colOff>12700</xdr:colOff>
      <xdr:row>80</xdr:row>
      <xdr:rowOff>147382</xdr:rowOff>
    </xdr:to>
    <xdr:cxnSp macro="">
      <xdr:nvCxnSpPr>
        <xdr:cNvPr id="194" name="直線コネクタ 193"/>
        <xdr:cNvCxnSpPr/>
      </xdr:nvCxnSpPr>
      <xdr:spPr>
        <a:xfrm>
          <a:off x="4864100" y="138633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85</xdr:row>
      <xdr:rowOff>174</xdr:rowOff>
    </xdr:from>
    <xdr:to>
      <xdr:col>23</xdr:col>
      <xdr:colOff>133350</xdr:colOff>
      <xdr:row>85</xdr:row>
      <xdr:rowOff>29773</xdr:rowOff>
    </xdr:to>
    <xdr:cxnSp macro="">
      <xdr:nvCxnSpPr>
        <xdr:cNvPr id="195" name="直線コネクタ 194"/>
        <xdr:cNvCxnSpPr/>
      </xdr:nvCxnSpPr>
      <xdr:spPr>
        <a:xfrm>
          <a:off x="4114800" y="14573424"/>
          <a:ext cx="838200" cy="29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13910</xdr:rowOff>
    </xdr:from>
    <xdr:ext cx="762000" cy="259045"/>
    <xdr:sp macro="" textlink="">
      <xdr:nvSpPr>
        <xdr:cNvPr id="196" name="人件費・物件費等の状況平均値テキスト"/>
        <xdr:cNvSpPr txBox="1"/>
      </xdr:nvSpPr>
      <xdr:spPr>
        <a:xfrm>
          <a:off x="5041900" y="140728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136,588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168833</xdr:rowOff>
    </xdr:from>
    <xdr:to>
      <xdr:col>23</xdr:col>
      <xdr:colOff>184150</xdr:colOff>
      <xdr:row>83</xdr:row>
      <xdr:rowOff>98983</xdr:rowOff>
    </xdr:to>
    <xdr:sp macro="" textlink="">
      <xdr:nvSpPr>
        <xdr:cNvPr id="197" name="フローチャート: 判断 196"/>
        <xdr:cNvSpPr/>
      </xdr:nvSpPr>
      <xdr:spPr>
        <a:xfrm>
          <a:off x="4902200" y="14227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69957</xdr:rowOff>
    </xdr:from>
    <xdr:to>
      <xdr:col>19</xdr:col>
      <xdr:colOff>133350</xdr:colOff>
      <xdr:row>85</xdr:row>
      <xdr:rowOff>174</xdr:rowOff>
    </xdr:to>
    <xdr:cxnSp macro="">
      <xdr:nvCxnSpPr>
        <xdr:cNvPr id="198" name="直線コネクタ 197"/>
        <xdr:cNvCxnSpPr/>
      </xdr:nvCxnSpPr>
      <xdr:spPr>
        <a:xfrm>
          <a:off x="3225800" y="14471757"/>
          <a:ext cx="889000" cy="101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123526</xdr:rowOff>
    </xdr:from>
    <xdr:to>
      <xdr:col>19</xdr:col>
      <xdr:colOff>184150</xdr:colOff>
      <xdr:row>83</xdr:row>
      <xdr:rowOff>53676</xdr:rowOff>
    </xdr:to>
    <xdr:sp macro="" textlink="">
      <xdr:nvSpPr>
        <xdr:cNvPr id="199" name="フローチャート: 判断 198"/>
        <xdr:cNvSpPr/>
      </xdr:nvSpPr>
      <xdr:spPr>
        <a:xfrm>
          <a:off x="4064000" y="14182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63853</xdr:rowOff>
    </xdr:from>
    <xdr:ext cx="736600" cy="259045"/>
    <xdr:sp macro="" textlink="">
      <xdr:nvSpPr>
        <xdr:cNvPr id="200" name="テキスト ボックス 199"/>
        <xdr:cNvSpPr txBox="1"/>
      </xdr:nvSpPr>
      <xdr:spPr>
        <a:xfrm>
          <a:off x="3733800" y="139513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17514</xdr:rowOff>
    </xdr:from>
    <xdr:to>
      <xdr:col>15</xdr:col>
      <xdr:colOff>82550</xdr:colOff>
      <xdr:row>84</xdr:row>
      <xdr:rowOff>69957</xdr:rowOff>
    </xdr:to>
    <xdr:cxnSp macro="">
      <xdr:nvCxnSpPr>
        <xdr:cNvPr id="201" name="直線コネクタ 200"/>
        <xdr:cNvCxnSpPr/>
      </xdr:nvCxnSpPr>
      <xdr:spPr>
        <a:xfrm>
          <a:off x="2336800" y="14419314"/>
          <a:ext cx="889000" cy="52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30580</xdr:rowOff>
    </xdr:from>
    <xdr:to>
      <xdr:col>15</xdr:col>
      <xdr:colOff>133350</xdr:colOff>
      <xdr:row>82</xdr:row>
      <xdr:rowOff>132180</xdr:rowOff>
    </xdr:to>
    <xdr:sp macro="" textlink="">
      <xdr:nvSpPr>
        <xdr:cNvPr id="202" name="フローチャート: 判断 201"/>
        <xdr:cNvSpPr/>
      </xdr:nvSpPr>
      <xdr:spPr>
        <a:xfrm>
          <a:off x="3175000" y="14089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142357</xdr:rowOff>
    </xdr:from>
    <xdr:ext cx="762000" cy="259045"/>
    <xdr:sp macro="" textlink="">
      <xdr:nvSpPr>
        <xdr:cNvPr id="203" name="テキスト ボックス 202"/>
        <xdr:cNvSpPr txBox="1"/>
      </xdr:nvSpPr>
      <xdr:spPr>
        <a:xfrm>
          <a:off x="2844800" y="13858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84</xdr:row>
      <xdr:rowOff>3449</xdr:rowOff>
    </xdr:from>
    <xdr:to>
      <xdr:col>11</xdr:col>
      <xdr:colOff>31750</xdr:colOff>
      <xdr:row>84</xdr:row>
      <xdr:rowOff>17514</xdr:rowOff>
    </xdr:to>
    <xdr:cxnSp macro="">
      <xdr:nvCxnSpPr>
        <xdr:cNvPr id="204" name="直線コネクタ 203"/>
        <xdr:cNvCxnSpPr/>
      </xdr:nvCxnSpPr>
      <xdr:spPr>
        <a:xfrm>
          <a:off x="1447800" y="14405249"/>
          <a:ext cx="889000" cy="14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71462</xdr:rowOff>
    </xdr:from>
    <xdr:to>
      <xdr:col>11</xdr:col>
      <xdr:colOff>82550</xdr:colOff>
      <xdr:row>82</xdr:row>
      <xdr:rowOff>1612</xdr:rowOff>
    </xdr:to>
    <xdr:sp macro="" textlink="">
      <xdr:nvSpPr>
        <xdr:cNvPr id="205" name="フローチャート: 判断 204"/>
        <xdr:cNvSpPr/>
      </xdr:nvSpPr>
      <xdr:spPr>
        <a:xfrm>
          <a:off x="2286000" y="13958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11789</xdr:rowOff>
    </xdr:from>
    <xdr:ext cx="762000" cy="259045"/>
    <xdr:sp macro="" textlink="">
      <xdr:nvSpPr>
        <xdr:cNvPr id="206" name="テキスト ボックス 205"/>
        <xdr:cNvSpPr txBox="1"/>
      </xdr:nvSpPr>
      <xdr:spPr>
        <a:xfrm>
          <a:off x="1955800" y="13727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28178</xdr:rowOff>
    </xdr:from>
    <xdr:to>
      <xdr:col>7</xdr:col>
      <xdr:colOff>31750</xdr:colOff>
      <xdr:row>81</xdr:row>
      <xdr:rowOff>129778</xdr:rowOff>
    </xdr:to>
    <xdr:sp macro="" textlink="">
      <xdr:nvSpPr>
        <xdr:cNvPr id="207" name="フローチャート: 判断 206"/>
        <xdr:cNvSpPr/>
      </xdr:nvSpPr>
      <xdr:spPr>
        <a:xfrm>
          <a:off x="1397000" y="13915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139955</xdr:rowOff>
    </xdr:from>
    <xdr:ext cx="762000" cy="259045"/>
    <xdr:sp macro="" textlink="">
      <xdr:nvSpPr>
        <xdr:cNvPr id="208" name="テキスト ボックス 207"/>
        <xdr:cNvSpPr txBox="1"/>
      </xdr:nvSpPr>
      <xdr:spPr>
        <a:xfrm>
          <a:off x="1066800" y="1368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109,426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150423</xdr:rowOff>
    </xdr:from>
    <xdr:to>
      <xdr:col>23</xdr:col>
      <xdr:colOff>184150</xdr:colOff>
      <xdr:row>85</xdr:row>
      <xdr:rowOff>80573</xdr:rowOff>
    </xdr:to>
    <xdr:sp macro="" textlink="">
      <xdr:nvSpPr>
        <xdr:cNvPr id="214" name="楕円 213"/>
        <xdr:cNvSpPr/>
      </xdr:nvSpPr>
      <xdr:spPr>
        <a:xfrm>
          <a:off x="4902200" y="14552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122500</xdr:rowOff>
    </xdr:from>
    <xdr:ext cx="762000" cy="259045"/>
    <xdr:sp macro="" textlink="">
      <xdr:nvSpPr>
        <xdr:cNvPr id="215" name="人件費・物件費等の状況該当値テキスト"/>
        <xdr:cNvSpPr txBox="1"/>
      </xdr:nvSpPr>
      <xdr:spPr>
        <a:xfrm>
          <a:off x="5041900" y="14524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164,828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120824</xdr:rowOff>
    </xdr:from>
    <xdr:to>
      <xdr:col>19</xdr:col>
      <xdr:colOff>184150</xdr:colOff>
      <xdr:row>85</xdr:row>
      <xdr:rowOff>50974</xdr:rowOff>
    </xdr:to>
    <xdr:sp macro="" textlink="">
      <xdr:nvSpPr>
        <xdr:cNvPr id="216" name="楕円 215"/>
        <xdr:cNvSpPr/>
      </xdr:nvSpPr>
      <xdr:spPr>
        <a:xfrm>
          <a:off x="4064000" y="14522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85</xdr:row>
      <xdr:rowOff>35751</xdr:rowOff>
    </xdr:from>
    <xdr:ext cx="736600" cy="259045"/>
    <xdr:sp macro="" textlink="">
      <xdr:nvSpPr>
        <xdr:cNvPr id="217" name="テキスト ボックス 216"/>
        <xdr:cNvSpPr txBox="1"/>
      </xdr:nvSpPr>
      <xdr:spPr>
        <a:xfrm>
          <a:off x="3733800" y="14609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84</xdr:row>
      <xdr:rowOff>19157</xdr:rowOff>
    </xdr:from>
    <xdr:to>
      <xdr:col>15</xdr:col>
      <xdr:colOff>133350</xdr:colOff>
      <xdr:row>84</xdr:row>
      <xdr:rowOff>120757</xdr:rowOff>
    </xdr:to>
    <xdr:sp macro="" textlink="">
      <xdr:nvSpPr>
        <xdr:cNvPr id="218" name="楕円 217"/>
        <xdr:cNvSpPr/>
      </xdr:nvSpPr>
      <xdr:spPr>
        <a:xfrm>
          <a:off x="3175000" y="14420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105534</xdr:rowOff>
    </xdr:from>
    <xdr:ext cx="762000" cy="259045"/>
    <xdr:sp macro="" textlink="">
      <xdr:nvSpPr>
        <xdr:cNvPr id="219" name="テキスト ボックス 218"/>
        <xdr:cNvSpPr txBox="1"/>
      </xdr:nvSpPr>
      <xdr:spPr>
        <a:xfrm>
          <a:off x="2844800" y="1450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138164</xdr:rowOff>
    </xdr:from>
    <xdr:to>
      <xdr:col>11</xdr:col>
      <xdr:colOff>82550</xdr:colOff>
      <xdr:row>84</xdr:row>
      <xdr:rowOff>68314</xdr:rowOff>
    </xdr:to>
    <xdr:sp macro="" textlink="">
      <xdr:nvSpPr>
        <xdr:cNvPr id="220" name="楕円 219"/>
        <xdr:cNvSpPr/>
      </xdr:nvSpPr>
      <xdr:spPr>
        <a:xfrm>
          <a:off x="2286000" y="14368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53091</xdr:rowOff>
    </xdr:from>
    <xdr:ext cx="762000" cy="259045"/>
    <xdr:sp macro="" textlink="">
      <xdr:nvSpPr>
        <xdr:cNvPr id="221" name="テキスト ボックス 220"/>
        <xdr:cNvSpPr txBox="1"/>
      </xdr:nvSpPr>
      <xdr:spPr>
        <a:xfrm>
          <a:off x="1955800" y="14454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124099</xdr:rowOff>
    </xdr:from>
    <xdr:to>
      <xdr:col>7</xdr:col>
      <xdr:colOff>31750</xdr:colOff>
      <xdr:row>84</xdr:row>
      <xdr:rowOff>54249</xdr:rowOff>
    </xdr:to>
    <xdr:sp macro="" textlink="">
      <xdr:nvSpPr>
        <xdr:cNvPr id="222" name="楕円 221"/>
        <xdr:cNvSpPr/>
      </xdr:nvSpPr>
      <xdr:spPr>
        <a:xfrm>
          <a:off x="1397000" y="14354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39026</xdr:rowOff>
    </xdr:from>
    <xdr:ext cx="762000" cy="259045"/>
    <xdr:sp macro="" textlink="">
      <xdr:nvSpPr>
        <xdr:cNvPr id="223" name="テキスト ボックス 222"/>
        <xdr:cNvSpPr txBox="1"/>
      </xdr:nvSpPr>
      <xdr:spPr>
        <a:xfrm>
          <a:off x="1066800" y="14440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[101.1]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団塊の世代の大量退職に対応するため昇任年齢が低下したこと等に伴う組織構成上の課題により、ラスパイレス指数は高止まりの状況が続いている。平成２８年４月から給料減額措置に取り組んでおり、数値は改善している。引き続き適正化を進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9" name="直線コネクタ 238"/>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0" name="テキスト ボックス 239"/>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1" name="直線コネクタ 240"/>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2" name="テキスト ボックス 241"/>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3" name="直線コネクタ 242"/>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4" name="テキスト ボックス 243"/>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5" name="直線コネクタ 244"/>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6" name="テキスト ボックス 245"/>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7" name="直線コネクタ 246"/>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8" name="テキスト ボックス 247"/>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9" name="直線コネクタ 248"/>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0" name="テキスト ボックス 249"/>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28121</xdr:rowOff>
    </xdr:from>
    <xdr:to>
      <xdr:col>81</xdr:col>
      <xdr:colOff>44450</xdr:colOff>
      <xdr:row>89</xdr:row>
      <xdr:rowOff>121557</xdr:rowOff>
    </xdr:to>
    <xdr:cxnSp macro="">
      <xdr:nvCxnSpPr>
        <xdr:cNvPr id="254" name="直線コネクタ 253"/>
        <xdr:cNvCxnSpPr/>
      </xdr:nvCxnSpPr>
      <xdr:spPr>
        <a:xfrm flipV="1">
          <a:off x="17018000" y="13915571"/>
          <a:ext cx="0" cy="146503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93634</xdr:rowOff>
    </xdr:from>
    <xdr:ext cx="762000" cy="259045"/>
    <xdr:sp macro="" textlink="">
      <xdr:nvSpPr>
        <xdr:cNvPr id="255" name="給与水準   （国との比較）最小値テキスト"/>
        <xdr:cNvSpPr txBox="1"/>
      </xdr:nvSpPr>
      <xdr:spPr>
        <a:xfrm>
          <a:off x="17106900" y="1535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121557</xdr:rowOff>
    </xdr:from>
    <xdr:to>
      <xdr:col>81</xdr:col>
      <xdr:colOff>133350</xdr:colOff>
      <xdr:row>89</xdr:row>
      <xdr:rowOff>121557</xdr:rowOff>
    </xdr:to>
    <xdr:cxnSp macro="">
      <xdr:nvCxnSpPr>
        <xdr:cNvPr id="256" name="直線コネクタ 255"/>
        <xdr:cNvCxnSpPr/>
      </xdr:nvCxnSpPr>
      <xdr:spPr>
        <a:xfrm>
          <a:off x="16929100" y="1538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114498</xdr:rowOff>
    </xdr:from>
    <xdr:ext cx="762000" cy="259045"/>
    <xdr:sp macro="" textlink="">
      <xdr:nvSpPr>
        <xdr:cNvPr id="257" name="給与水準   （国との比較）最大値テキスト"/>
        <xdr:cNvSpPr txBox="1"/>
      </xdr:nvSpPr>
      <xdr:spPr>
        <a:xfrm>
          <a:off x="17106900" y="1365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28121</xdr:rowOff>
    </xdr:from>
    <xdr:to>
      <xdr:col>81</xdr:col>
      <xdr:colOff>133350</xdr:colOff>
      <xdr:row>81</xdr:row>
      <xdr:rowOff>28121</xdr:rowOff>
    </xdr:to>
    <xdr:cxnSp macro="">
      <xdr:nvCxnSpPr>
        <xdr:cNvPr id="258" name="直線コネクタ 257"/>
        <xdr:cNvCxnSpPr/>
      </xdr:nvCxnSpPr>
      <xdr:spPr>
        <a:xfrm>
          <a:off x="16929100" y="13915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89</xdr:row>
      <xdr:rowOff>907</xdr:rowOff>
    </xdr:from>
    <xdr:to>
      <xdr:col>81</xdr:col>
      <xdr:colOff>44450</xdr:colOff>
      <xdr:row>89</xdr:row>
      <xdr:rowOff>52614</xdr:rowOff>
    </xdr:to>
    <xdr:cxnSp macro="">
      <xdr:nvCxnSpPr>
        <xdr:cNvPr id="259" name="直線コネクタ 258"/>
        <xdr:cNvCxnSpPr/>
      </xdr:nvCxnSpPr>
      <xdr:spPr>
        <a:xfrm>
          <a:off x="16179800" y="15259957"/>
          <a:ext cx="8382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50091</xdr:rowOff>
    </xdr:from>
    <xdr:ext cx="762000" cy="259045"/>
    <xdr:sp macro="" textlink="">
      <xdr:nvSpPr>
        <xdr:cNvPr id="260" name="給与水準   （国との比較）平均値テキスト"/>
        <xdr:cNvSpPr txBox="1"/>
      </xdr:nvSpPr>
      <xdr:spPr>
        <a:xfrm>
          <a:off x="17106900" y="146233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33564</xdr:rowOff>
    </xdr:from>
    <xdr:to>
      <xdr:col>81</xdr:col>
      <xdr:colOff>95250</xdr:colOff>
      <xdr:row>86</xdr:row>
      <xdr:rowOff>135164</xdr:rowOff>
    </xdr:to>
    <xdr:sp macro="" textlink="">
      <xdr:nvSpPr>
        <xdr:cNvPr id="261" name="フローチャート: 判断 260"/>
        <xdr:cNvSpPr/>
      </xdr:nvSpPr>
      <xdr:spPr>
        <a:xfrm>
          <a:off x="16967200" y="14778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89</xdr:row>
      <xdr:rowOff>907</xdr:rowOff>
    </xdr:from>
    <xdr:to>
      <xdr:col>77</xdr:col>
      <xdr:colOff>44450</xdr:colOff>
      <xdr:row>89</xdr:row>
      <xdr:rowOff>69850</xdr:rowOff>
    </xdr:to>
    <xdr:cxnSp macro="">
      <xdr:nvCxnSpPr>
        <xdr:cNvPr id="262" name="直線コネクタ 261"/>
        <xdr:cNvCxnSpPr/>
      </xdr:nvCxnSpPr>
      <xdr:spPr>
        <a:xfrm flipV="1">
          <a:off x="15290800" y="15259957"/>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50800</xdr:rowOff>
    </xdr:from>
    <xdr:to>
      <xdr:col>77</xdr:col>
      <xdr:colOff>95250</xdr:colOff>
      <xdr:row>86</xdr:row>
      <xdr:rowOff>152400</xdr:rowOff>
    </xdr:to>
    <xdr:sp macro="" textlink="">
      <xdr:nvSpPr>
        <xdr:cNvPr id="263" name="フローチャート: 判断 262"/>
        <xdr:cNvSpPr/>
      </xdr:nvSpPr>
      <xdr:spPr>
        <a:xfrm>
          <a:off x="16129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162577</xdr:rowOff>
    </xdr:from>
    <xdr:ext cx="736600" cy="259045"/>
    <xdr:sp macro="" textlink="">
      <xdr:nvSpPr>
        <xdr:cNvPr id="264" name="テキスト ボックス 263"/>
        <xdr:cNvSpPr txBox="1"/>
      </xdr:nvSpPr>
      <xdr:spPr>
        <a:xfrm>
          <a:off x="15798800" y="1456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89</xdr:row>
      <xdr:rowOff>69850</xdr:rowOff>
    </xdr:from>
    <xdr:to>
      <xdr:col>72</xdr:col>
      <xdr:colOff>203200</xdr:colOff>
      <xdr:row>90</xdr:row>
      <xdr:rowOff>36286</xdr:rowOff>
    </xdr:to>
    <xdr:cxnSp macro="">
      <xdr:nvCxnSpPr>
        <xdr:cNvPr id="265" name="直線コネクタ 264"/>
        <xdr:cNvCxnSpPr/>
      </xdr:nvCxnSpPr>
      <xdr:spPr>
        <a:xfrm flipV="1">
          <a:off x="14401800" y="15328900"/>
          <a:ext cx="8890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50800</xdr:rowOff>
    </xdr:from>
    <xdr:to>
      <xdr:col>73</xdr:col>
      <xdr:colOff>44450</xdr:colOff>
      <xdr:row>86</xdr:row>
      <xdr:rowOff>152400</xdr:rowOff>
    </xdr:to>
    <xdr:sp macro="" textlink="">
      <xdr:nvSpPr>
        <xdr:cNvPr id="266" name="フローチャート: 判断 265"/>
        <xdr:cNvSpPr/>
      </xdr:nvSpPr>
      <xdr:spPr>
        <a:xfrm>
          <a:off x="15240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162577</xdr:rowOff>
    </xdr:from>
    <xdr:ext cx="762000" cy="259045"/>
    <xdr:sp macro="" textlink="">
      <xdr:nvSpPr>
        <xdr:cNvPr id="267" name="テキスト ボックス 266"/>
        <xdr:cNvSpPr txBox="1"/>
      </xdr:nvSpPr>
      <xdr:spPr>
        <a:xfrm>
          <a:off x="14909800" y="145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90</xdr:row>
      <xdr:rowOff>36286</xdr:rowOff>
    </xdr:from>
    <xdr:to>
      <xdr:col>68</xdr:col>
      <xdr:colOff>152400</xdr:colOff>
      <xdr:row>90</xdr:row>
      <xdr:rowOff>36286</xdr:rowOff>
    </xdr:to>
    <xdr:cxnSp macro="">
      <xdr:nvCxnSpPr>
        <xdr:cNvPr id="268" name="直線コネクタ 267"/>
        <xdr:cNvCxnSpPr/>
      </xdr:nvCxnSpPr>
      <xdr:spPr>
        <a:xfrm>
          <a:off x="13512800" y="154667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68036</xdr:rowOff>
    </xdr:from>
    <xdr:to>
      <xdr:col>68</xdr:col>
      <xdr:colOff>203200</xdr:colOff>
      <xdr:row>86</xdr:row>
      <xdr:rowOff>169636</xdr:rowOff>
    </xdr:to>
    <xdr:sp macro="" textlink="">
      <xdr:nvSpPr>
        <xdr:cNvPr id="269" name="フローチャート: 判断 268"/>
        <xdr:cNvSpPr/>
      </xdr:nvSpPr>
      <xdr:spPr>
        <a:xfrm>
          <a:off x="14351000" y="14812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8363</xdr:rowOff>
    </xdr:from>
    <xdr:ext cx="762000" cy="259045"/>
    <xdr:sp macro="" textlink="">
      <xdr:nvSpPr>
        <xdr:cNvPr id="270" name="テキスト ボックス 269"/>
        <xdr:cNvSpPr txBox="1"/>
      </xdr:nvSpPr>
      <xdr:spPr>
        <a:xfrm>
          <a:off x="14020800" y="14581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102507</xdr:rowOff>
    </xdr:from>
    <xdr:to>
      <xdr:col>64</xdr:col>
      <xdr:colOff>152400</xdr:colOff>
      <xdr:row>87</xdr:row>
      <xdr:rowOff>32657</xdr:rowOff>
    </xdr:to>
    <xdr:sp macro="" textlink="">
      <xdr:nvSpPr>
        <xdr:cNvPr id="271" name="フローチャート: 判断 270"/>
        <xdr:cNvSpPr/>
      </xdr:nvSpPr>
      <xdr:spPr>
        <a:xfrm>
          <a:off x="13462000" y="14847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42834</xdr:rowOff>
    </xdr:from>
    <xdr:ext cx="762000" cy="259045"/>
    <xdr:sp macro="" textlink="">
      <xdr:nvSpPr>
        <xdr:cNvPr id="272" name="テキスト ボックス 271"/>
        <xdr:cNvSpPr txBox="1"/>
      </xdr:nvSpPr>
      <xdr:spPr>
        <a:xfrm>
          <a:off x="13131800" y="14616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89</xdr:row>
      <xdr:rowOff>1814</xdr:rowOff>
    </xdr:from>
    <xdr:to>
      <xdr:col>81</xdr:col>
      <xdr:colOff>95250</xdr:colOff>
      <xdr:row>89</xdr:row>
      <xdr:rowOff>103414</xdr:rowOff>
    </xdr:to>
    <xdr:sp macro="" textlink="">
      <xdr:nvSpPr>
        <xdr:cNvPr id="278" name="楕円 277"/>
        <xdr:cNvSpPr/>
      </xdr:nvSpPr>
      <xdr:spPr>
        <a:xfrm>
          <a:off x="16967200" y="15260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88</xdr:row>
      <xdr:rowOff>69141</xdr:rowOff>
    </xdr:from>
    <xdr:ext cx="762000" cy="259045"/>
    <xdr:sp macro="" textlink="">
      <xdr:nvSpPr>
        <xdr:cNvPr id="279" name="給与水準   （国との比較）該当値テキスト"/>
        <xdr:cNvSpPr txBox="1"/>
      </xdr:nvSpPr>
      <xdr:spPr>
        <a:xfrm>
          <a:off x="17106900" y="15156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88</xdr:row>
      <xdr:rowOff>121557</xdr:rowOff>
    </xdr:from>
    <xdr:to>
      <xdr:col>77</xdr:col>
      <xdr:colOff>95250</xdr:colOff>
      <xdr:row>89</xdr:row>
      <xdr:rowOff>51707</xdr:rowOff>
    </xdr:to>
    <xdr:sp macro="" textlink="">
      <xdr:nvSpPr>
        <xdr:cNvPr id="280" name="楕円 279"/>
        <xdr:cNvSpPr/>
      </xdr:nvSpPr>
      <xdr:spPr>
        <a:xfrm>
          <a:off x="16129000" y="1520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89</xdr:row>
      <xdr:rowOff>36484</xdr:rowOff>
    </xdr:from>
    <xdr:ext cx="736600" cy="259045"/>
    <xdr:sp macro="" textlink="">
      <xdr:nvSpPr>
        <xdr:cNvPr id="281" name="テキスト ボックス 280"/>
        <xdr:cNvSpPr txBox="1"/>
      </xdr:nvSpPr>
      <xdr:spPr>
        <a:xfrm>
          <a:off x="15798800" y="15295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89</xdr:row>
      <xdr:rowOff>19050</xdr:rowOff>
    </xdr:from>
    <xdr:to>
      <xdr:col>73</xdr:col>
      <xdr:colOff>44450</xdr:colOff>
      <xdr:row>89</xdr:row>
      <xdr:rowOff>120650</xdr:rowOff>
    </xdr:to>
    <xdr:sp macro="" textlink="">
      <xdr:nvSpPr>
        <xdr:cNvPr id="282" name="楕円 281"/>
        <xdr:cNvSpPr/>
      </xdr:nvSpPr>
      <xdr:spPr>
        <a:xfrm>
          <a:off x="15240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89</xdr:row>
      <xdr:rowOff>105427</xdr:rowOff>
    </xdr:from>
    <xdr:ext cx="762000" cy="259045"/>
    <xdr:sp macro="" textlink="">
      <xdr:nvSpPr>
        <xdr:cNvPr id="283" name="テキスト ボックス 282"/>
        <xdr:cNvSpPr txBox="1"/>
      </xdr:nvSpPr>
      <xdr:spPr>
        <a:xfrm>
          <a:off x="14909800" y="153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89</xdr:row>
      <xdr:rowOff>156936</xdr:rowOff>
    </xdr:from>
    <xdr:to>
      <xdr:col>68</xdr:col>
      <xdr:colOff>203200</xdr:colOff>
      <xdr:row>90</xdr:row>
      <xdr:rowOff>87086</xdr:rowOff>
    </xdr:to>
    <xdr:sp macro="" textlink="">
      <xdr:nvSpPr>
        <xdr:cNvPr id="284" name="楕円 283"/>
        <xdr:cNvSpPr/>
      </xdr:nvSpPr>
      <xdr:spPr>
        <a:xfrm>
          <a:off x="14351000" y="15415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90</xdr:row>
      <xdr:rowOff>71863</xdr:rowOff>
    </xdr:from>
    <xdr:ext cx="762000" cy="259045"/>
    <xdr:sp macro="" textlink="">
      <xdr:nvSpPr>
        <xdr:cNvPr id="285" name="テキスト ボックス 284"/>
        <xdr:cNvSpPr txBox="1"/>
      </xdr:nvSpPr>
      <xdr:spPr>
        <a:xfrm>
          <a:off x="14020800" y="155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89</xdr:row>
      <xdr:rowOff>156936</xdr:rowOff>
    </xdr:from>
    <xdr:to>
      <xdr:col>64</xdr:col>
      <xdr:colOff>152400</xdr:colOff>
      <xdr:row>90</xdr:row>
      <xdr:rowOff>87086</xdr:rowOff>
    </xdr:to>
    <xdr:sp macro="" textlink="">
      <xdr:nvSpPr>
        <xdr:cNvPr id="286" name="楕円 285"/>
        <xdr:cNvSpPr/>
      </xdr:nvSpPr>
      <xdr:spPr>
        <a:xfrm>
          <a:off x="13462000" y="15415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90</xdr:row>
      <xdr:rowOff>71863</xdr:rowOff>
    </xdr:from>
    <xdr:ext cx="762000" cy="259045"/>
    <xdr:sp macro="" textlink="">
      <xdr:nvSpPr>
        <xdr:cNvPr id="287" name="テキスト ボックス 286"/>
        <xdr:cNvSpPr txBox="1"/>
      </xdr:nvSpPr>
      <xdr:spPr>
        <a:xfrm>
          <a:off x="13131800" y="155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9" name="テキスト ボックス 288"/>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0" name="テキスト ボックス 289"/>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[7.77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行政改革により、事務事業の整理・統合や民間活力の導入を積極的に推進し、職員数の削減を実施してきた。</a:t>
          </a:r>
        </a:p>
        <a:p>
          <a:r>
            <a:rPr kumimoji="1" lang="ja-JP" altLang="en-US" sz="1300">
              <a:latin typeface="ＭＳ Ｐゴシック" panose="020B0600070205080204" pitchFamily="50" charset="-128"/>
              <a:ea typeface="ＭＳ Ｐゴシック" panose="020B0600070205080204" pitchFamily="50" charset="-128"/>
            </a:rPr>
            <a:t>キャッシュレス化、ＩＣＴ等新たな技術を効果的に活用することで、一層の適正化に努める。</a:t>
          </a:r>
        </a:p>
        <a:p>
          <a:r>
            <a:rPr kumimoji="1" lang="ja-JP" altLang="en-US" sz="1300">
              <a:latin typeface="ＭＳ Ｐゴシック" panose="020B0600070205080204" pitchFamily="50" charset="-128"/>
              <a:ea typeface="ＭＳ Ｐゴシック" panose="020B0600070205080204" pitchFamily="50" charset="-128"/>
            </a:rPr>
            <a:t>	</a:t>
          </a:r>
        </a:p>
      </xdr:txBody>
    </xdr:sp>
    <xdr:clientData/>
  </xdr:twoCellAnchor>
  <xdr:oneCellAnchor>
    <xdr:from>
      <xdr:col>61</xdr:col>
      <xdr:colOff>6350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4" name="直線コネクタ 303"/>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5" name="テキスト ボックス 304"/>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6" name="直線コネクタ 305"/>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7" name="テキスト ボックス 306"/>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8" name="直線コネクタ 307"/>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9" name="テキスト ボックス 308"/>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10" name="直線コネクタ 309"/>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11" name="テキスト ボックス 310"/>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12" name="直線コネクタ 311"/>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3" name="テキスト ボックス 312"/>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28469</xdr:rowOff>
    </xdr:from>
    <xdr:to>
      <xdr:col>81</xdr:col>
      <xdr:colOff>44450</xdr:colOff>
      <xdr:row>67</xdr:row>
      <xdr:rowOff>37782</xdr:rowOff>
    </xdr:to>
    <xdr:cxnSp macro="">
      <xdr:nvCxnSpPr>
        <xdr:cNvPr id="317" name="直線コネクタ 316"/>
        <xdr:cNvCxnSpPr/>
      </xdr:nvCxnSpPr>
      <xdr:spPr>
        <a:xfrm flipV="1">
          <a:off x="17018000" y="9972569"/>
          <a:ext cx="0" cy="15523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9859</xdr:rowOff>
    </xdr:from>
    <xdr:ext cx="762000" cy="259045"/>
    <xdr:sp macro="" textlink="">
      <xdr:nvSpPr>
        <xdr:cNvPr id="318" name="定員管理の状況最小値テキスト"/>
        <xdr:cNvSpPr txBox="1"/>
      </xdr:nvSpPr>
      <xdr:spPr>
        <a:xfrm>
          <a:off x="17106900" y="1149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37782</xdr:rowOff>
    </xdr:from>
    <xdr:to>
      <xdr:col>81</xdr:col>
      <xdr:colOff>133350</xdr:colOff>
      <xdr:row>67</xdr:row>
      <xdr:rowOff>37782</xdr:rowOff>
    </xdr:to>
    <xdr:cxnSp macro="">
      <xdr:nvCxnSpPr>
        <xdr:cNvPr id="319" name="直線コネクタ 318"/>
        <xdr:cNvCxnSpPr/>
      </xdr:nvCxnSpPr>
      <xdr:spPr>
        <a:xfrm>
          <a:off x="16929100" y="11524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114846</xdr:rowOff>
    </xdr:from>
    <xdr:ext cx="762000" cy="259045"/>
    <xdr:sp macro="" textlink="">
      <xdr:nvSpPr>
        <xdr:cNvPr id="320" name="定員管理の状況最大値テキスト"/>
        <xdr:cNvSpPr txBox="1"/>
      </xdr:nvSpPr>
      <xdr:spPr>
        <a:xfrm>
          <a:off x="17106900" y="9716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28469</xdr:rowOff>
    </xdr:from>
    <xdr:to>
      <xdr:col>81</xdr:col>
      <xdr:colOff>133350</xdr:colOff>
      <xdr:row>58</xdr:row>
      <xdr:rowOff>28469</xdr:rowOff>
    </xdr:to>
    <xdr:cxnSp macro="">
      <xdr:nvCxnSpPr>
        <xdr:cNvPr id="321" name="直線コネクタ 320"/>
        <xdr:cNvCxnSpPr/>
      </xdr:nvCxnSpPr>
      <xdr:spPr>
        <a:xfrm>
          <a:off x="16929100" y="9972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118851</xdr:rowOff>
    </xdr:from>
    <xdr:to>
      <xdr:col>81</xdr:col>
      <xdr:colOff>44450</xdr:colOff>
      <xdr:row>62</xdr:row>
      <xdr:rowOff>134938</xdr:rowOff>
    </xdr:to>
    <xdr:cxnSp macro="">
      <xdr:nvCxnSpPr>
        <xdr:cNvPr id="322" name="直線コネクタ 321"/>
        <xdr:cNvCxnSpPr/>
      </xdr:nvCxnSpPr>
      <xdr:spPr>
        <a:xfrm flipV="1">
          <a:off x="16179800" y="10748751"/>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8696</xdr:rowOff>
    </xdr:from>
    <xdr:ext cx="762000" cy="259045"/>
    <xdr:sp macro="" textlink="">
      <xdr:nvSpPr>
        <xdr:cNvPr id="323" name="定員管理の状況平均値テキスト"/>
        <xdr:cNvSpPr txBox="1"/>
      </xdr:nvSpPr>
      <xdr:spPr>
        <a:xfrm>
          <a:off x="17106900" y="10295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163619</xdr:rowOff>
    </xdr:from>
    <xdr:to>
      <xdr:col>81</xdr:col>
      <xdr:colOff>95250</xdr:colOff>
      <xdr:row>61</xdr:row>
      <xdr:rowOff>93769</xdr:rowOff>
    </xdr:to>
    <xdr:sp macro="" textlink="">
      <xdr:nvSpPr>
        <xdr:cNvPr id="324" name="フローチャート: 判断 323"/>
        <xdr:cNvSpPr/>
      </xdr:nvSpPr>
      <xdr:spPr>
        <a:xfrm>
          <a:off x="16967200" y="10450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62</xdr:row>
      <xdr:rowOff>130916</xdr:rowOff>
    </xdr:from>
    <xdr:to>
      <xdr:col>77</xdr:col>
      <xdr:colOff>44450</xdr:colOff>
      <xdr:row>62</xdr:row>
      <xdr:rowOff>134938</xdr:rowOff>
    </xdr:to>
    <xdr:cxnSp macro="">
      <xdr:nvCxnSpPr>
        <xdr:cNvPr id="325" name="直線コネクタ 324"/>
        <xdr:cNvCxnSpPr/>
      </xdr:nvCxnSpPr>
      <xdr:spPr>
        <a:xfrm>
          <a:off x="15290800" y="10760816"/>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157586</xdr:rowOff>
    </xdr:from>
    <xdr:to>
      <xdr:col>77</xdr:col>
      <xdr:colOff>95250</xdr:colOff>
      <xdr:row>61</xdr:row>
      <xdr:rowOff>87736</xdr:rowOff>
    </xdr:to>
    <xdr:sp macro="" textlink="">
      <xdr:nvSpPr>
        <xdr:cNvPr id="326" name="フローチャート: 判断 325"/>
        <xdr:cNvSpPr/>
      </xdr:nvSpPr>
      <xdr:spPr>
        <a:xfrm>
          <a:off x="16129000" y="1044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97913</xdr:rowOff>
    </xdr:from>
    <xdr:ext cx="736600" cy="259045"/>
    <xdr:sp macro="" textlink="">
      <xdr:nvSpPr>
        <xdr:cNvPr id="327" name="テキスト ボックス 326"/>
        <xdr:cNvSpPr txBox="1"/>
      </xdr:nvSpPr>
      <xdr:spPr>
        <a:xfrm>
          <a:off x="15798800" y="10213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62</xdr:row>
      <xdr:rowOff>118851</xdr:rowOff>
    </xdr:from>
    <xdr:to>
      <xdr:col>72</xdr:col>
      <xdr:colOff>203200</xdr:colOff>
      <xdr:row>62</xdr:row>
      <xdr:rowOff>130916</xdr:rowOff>
    </xdr:to>
    <xdr:cxnSp macro="">
      <xdr:nvCxnSpPr>
        <xdr:cNvPr id="328" name="直線コネクタ 327"/>
        <xdr:cNvCxnSpPr/>
      </xdr:nvCxnSpPr>
      <xdr:spPr>
        <a:xfrm>
          <a:off x="14401800" y="10748751"/>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131445</xdr:rowOff>
    </xdr:from>
    <xdr:to>
      <xdr:col>73</xdr:col>
      <xdr:colOff>44450</xdr:colOff>
      <xdr:row>61</xdr:row>
      <xdr:rowOff>61595</xdr:rowOff>
    </xdr:to>
    <xdr:sp macro="" textlink="">
      <xdr:nvSpPr>
        <xdr:cNvPr id="329" name="フローチャート: 判断 328"/>
        <xdr:cNvSpPr/>
      </xdr:nvSpPr>
      <xdr:spPr>
        <a:xfrm>
          <a:off x="15240000" y="10418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71772</xdr:rowOff>
    </xdr:from>
    <xdr:ext cx="762000" cy="259045"/>
    <xdr:sp macro="" textlink="">
      <xdr:nvSpPr>
        <xdr:cNvPr id="330" name="テキスト ボックス 329"/>
        <xdr:cNvSpPr txBox="1"/>
      </xdr:nvSpPr>
      <xdr:spPr>
        <a:xfrm>
          <a:off x="14909800" y="10187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62</xdr:row>
      <xdr:rowOff>110807</xdr:rowOff>
    </xdr:from>
    <xdr:to>
      <xdr:col>68</xdr:col>
      <xdr:colOff>152400</xdr:colOff>
      <xdr:row>62</xdr:row>
      <xdr:rowOff>118851</xdr:rowOff>
    </xdr:to>
    <xdr:cxnSp macro="">
      <xdr:nvCxnSpPr>
        <xdr:cNvPr id="331" name="直線コネクタ 330"/>
        <xdr:cNvCxnSpPr/>
      </xdr:nvCxnSpPr>
      <xdr:spPr>
        <a:xfrm>
          <a:off x="13512800" y="10740707"/>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117369</xdr:rowOff>
    </xdr:from>
    <xdr:to>
      <xdr:col>68</xdr:col>
      <xdr:colOff>203200</xdr:colOff>
      <xdr:row>61</xdr:row>
      <xdr:rowOff>47519</xdr:rowOff>
    </xdr:to>
    <xdr:sp macro="" textlink="">
      <xdr:nvSpPr>
        <xdr:cNvPr id="332" name="フローチャート: 判断 331"/>
        <xdr:cNvSpPr/>
      </xdr:nvSpPr>
      <xdr:spPr>
        <a:xfrm>
          <a:off x="14351000" y="10404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57696</xdr:rowOff>
    </xdr:from>
    <xdr:ext cx="762000" cy="259045"/>
    <xdr:sp macro="" textlink="">
      <xdr:nvSpPr>
        <xdr:cNvPr id="333" name="テキスト ボックス 332"/>
        <xdr:cNvSpPr txBox="1"/>
      </xdr:nvSpPr>
      <xdr:spPr>
        <a:xfrm>
          <a:off x="14020800" y="10173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101282</xdr:rowOff>
    </xdr:from>
    <xdr:to>
      <xdr:col>64</xdr:col>
      <xdr:colOff>152400</xdr:colOff>
      <xdr:row>61</xdr:row>
      <xdr:rowOff>31432</xdr:rowOff>
    </xdr:to>
    <xdr:sp macro="" textlink="">
      <xdr:nvSpPr>
        <xdr:cNvPr id="334" name="フローチャート: 判断 333"/>
        <xdr:cNvSpPr/>
      </xdr:nvSpPr>
      <xdr:spPr>
        <a:xfrm>
          <a:off x="13462000" y="1038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41609</xdr:rowOff>
    </xdr:from>
    <xdr:ext cx="762000" cy="259045"/>
    <xdr:sp macro="" textlink="">
      <xdr:nvSpPr>
        <xdr:cNvPr id="335" name="テキスト ボックス 334"/>
        <xdr:cNvSpPr txBox="1"/>
      </xdr:nvSpPr>
      <xdr:spPr>
        <a:xfrm>
          <a:off x="13131800" y="10157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68051</xdr:rowOff>
    </xdr:from>
    <xdr:to>
      <xdr:col>81</xdr:col>
      <xdr:colOff>95250</xdr:colOff>
      <xdr:row>62</xdr:row>
      <xdr:rowOff>169651</xdr:rowOff>
    </xdr:to>
    <xdr:sp macro="" textlink="">
      <xdr:nvSpPr>
        <xdr:cNvPr id="341" name="楕円 340"/>
        <xdr:cNvSpPr/>
      </xdr:nvSpPr>
      <xdr:spPr>
        <a:xfrm>
          <a:off x="16967200" y="10697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62</xdr:row>
      <xdr:rowOff>40128</xdr:rowOff>
    </xdr:from>
    <xdr:ext cx="762000" cy="259045"/>
    <xdr:sp macro="" textlink="">
      <xdr:nvSpPr>
        <xdr:cNvPr id="342" name="定員管理の状況該当値テキスト"/>
        <xdr:cNvSpPr txBox="1"/>
      </xdr:nvSpPr>
      <xdr:spPr>
        <a:xfrm>
          <a:off x="17106900" y="10670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62</xdr:row>
      <xdr:rowOff>84138</xdr:rowOff>
    </xdr:from>
    <xdr:to>
      <xdr:col>77</xdr:col>
      <xdr:colOff>95250</xdr:colOff>
      <xdr:row>63</xdr:row>
      <xdr:rowOff>14288</xdr:rowOff>
    </xdr:to>
    <xdr:sp macro="" textlink="">
      <xdr:nvSpPr>
        <xdr:cNvPr id="343" name="楕円 342"/>
        <xdr:cNvSpPr/>
      </xdr:nvSpPr>
      <xdr:spPr>
        <a:xfrm>
          <a:off x="16129000" y="1071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170515</xdr:rowOff>
    </xdr:from>
    <xdr:ext cx="736600" cy="259045"/>
    <xdr:sp macro="" textlink="">
      <xdr:nvSpPr>
        <xdr:cNvPr id="344" name="テキスト ボックス 343"/>
        <xdr:cNvSpPr txBox="1"/>
      </xdr:nvSpPr>
      <xdr:spPr>
        <a:xfrm>
          <a:off x="15798800" y="108004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62</xdr:row>
      <xdr:rowOff>80116</xdr:rowOff>
    </xdr:from>
    <xdr:to>
      <xdr:col>73</xdr:col>
      <xdr:colOff>44450</xdr:colOff>
      <xdr:row>63</xdr:row>
      <xdr:rowOff>10266</xdr:rowOff>
    </xdr:to>
    <xdr:sp macro="" textlink="">
      <xdr:nvSpPr>
        <xdr:cNvPr id="345" name="楕円 344"/>
        <xdr:cNvSpPr/>
      </xdr:nvSpPr>
      <xdr:spPr>
        <a:xfrm>
          <a:off x="15240000" y="10710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166493</xdr:rowOff>
    </xdr:from>
    <xdr:ext cx="762000" cy="259045"/>
    <xdr:sp macro="" textlink="">
      <xdr:nvSpPr>
        <xdr:cNvPr id="346" name="テキスト ボックス 345"/>
        <xdr:cNvSpPr txBox="1"/>
      </xdr:nvSpPr>
      <xdr:spPr>
        <a:xfrm>
          <a:off x="14909800" y="10796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62</xdr:row>
      <xdr:rowOff>68051</xdr:rowOff>
    </xdr:from>
    <xdr:to>
      <xdr:col>68</xdr:col>
      <xdr:colOff>203200</xdr:colOff>
      <xdr:row>62</xdr:row>
      <xdr:rowOff>169651</xdr:rowOff>
    </xdr:to>
    <xdr:sp macro="" textlink="">
      <xdr:nvSpPr>
        <xdr:cNvPr id="347" name="楕円 346"/>
        <xdr:cNvSpPr/>
      </xdr:nvSpPr>
      <xdr:spPr>
        <a:xfrm>
          <a:off x="14351000" y="10697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154428</xdr:rowOff>
    </xdr:from>
    <xdr:ext cx="762000" cy="259045"/>
    <xdr:sp macro="" textlink="">
      <xdr:nvSpPr>
        <xdr:cNvPr id="348" name="テキスト ボックス 347"/>
        <xdr:cNvSpPr txBox="1"/>
      </xdr:nvSpPr>
      <xdr:spPr>
        <a:xfrm>
          <a:off x="14020800" y="10784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60007</xdr:rowOff>
    </xdr:from>
    <xdr:to>
      <xdr:col>64</xdr:col>
      <xdr:colOff>152400</xdr:colOff>
      <xdr:row>62</xdr:row>
      <xdr:rowOff>161607</xdr:rowOff>
    </xdr:to>
    <xdr:sp macro="" textlink="">
      <xdr:nvSpPr>
        <xdr:cNvPr id="349" name="楕円 348"/>
        <xdr:cNvSpPr/>
      </xdr:nvSpPr>
      <xdr:spPr>
        <a:xfrm>
          <a:off x="13462000" y="10689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146384</xdr:rowOff>
    </xdr:from>
    <xdr:ext cx="762000" cy="259045"/>
    <xdr:sp macro="" textlink="">
      <xdr:nvSpPr>
        <xdr:cNvPr id="350" name="テキスト ボックス 349"/>
        <xdr:cNvSpPr txBox="1"/>
      </xdr:nvSpPr>
      <xdr:spPr>
        <a:xfrm>
          <a:off x="13131800" y="1077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2" name="テキスト ボックス 35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3" name="テキスト ボックス 35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阪神・淡路大震災からの復旧・復興事業等に係る市債により、他団体よりも高い水準となっていたところ、借換抑制や繰上償還などの取組により、数値は改善傾向にあったが、平成２９年度に公共用地取得費特別会計において、地方債の満期一括償還があったことから数値が一時的に悪化していた。今後は中学校の建替工事等の元金償還及びＪＲ芦屋駅南地区再開発事業に伴う新たな市債発行により、一時的な事象として実質公債費比率が上昇するが、その後は下落する見込みである。 </a:t>
          </a:r>
        </a:p>
      </xdr:txBody>
    </xdr:sp>
    <xdr:clientData/>
  </xdr:twoCellAnchor>
  <xdr:oneCellAnchor>
    <xdr:from>
      <xdr:col>61</xdr:col>
      <xdr:colOff>6350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7" name="直線コネクタ 366"/>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8" name="テキスト ボックス 367"/>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9" name="直線コネクタ 368"/>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0" name="テキスト ボックス 369"/>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1" name="直線コネクタ 37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2" name="テキスト ボックス 37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3" name="直線コネクタ 372"/>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4" name="テキスト ボックス 373"/>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5" name="直線コネクタ 374"/>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6" name="直線コネクタ 37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13970</xdr:rowOff>
    </xdr:from>
    <xdr:to>
      <xdr:col>81</xdr:col>
      <xdr:colOff>44450</xdr:colOff>
      <xdr:row>45</xdr:row>
      <xdr:rowOff>17780</xdr:rowOff>
    </xdr:to>
    <xdr:cxnSp macro="">
      <xdr:nvCxnSpPr>
        <xdr:cNvPr id="378" name="直線コネクタ 377"/>
        <xdr:cNvCxnSpPr/>
      </xdr:nvCxnSpPr>
      <xdr:spPr>
        <a:xfrm flipV="1">
          <a:off x="17018000" y="6357620"/>
          <a:ext cx="0" cy="13754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161307</xdr:rowOff>
    </xdr:from>
    <xdr:ext cx="762000" cy="259045"/>
    <xdr:sp macro="" textlink="">
      <xdr:nvSpPr>
        <xdr:cNvPr id="379"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17780</xdr:rowOff>
    </xdr:from>
    <xdr:to>
      <xdr:col>81</xdr:col>
      <xdr:colOff>133350</xdr:colOff>
      <xdr:row>45</xdr:row>
      <xdr:rowOff>17780</xdr:rowOff>
    </xdr:to>
    <xdr:cxnSp macro="">
      <xdr:nvCxnSpPr>
        <xdr:cNvPr id="380" name="直線コネクタ 379"/>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100347</xdr:rowOff>
    </xdr:from>
    <xdr:ext cx="762000" cy="259045"/>
    <xdr:sp macro="" textlink="">
      <xdr:nvSpPr>
        <xdr:cNvPr id="381" name="公債費負担の状況最大値テキスト"/>
        <xdr:cNvSpPr txBox="1"/>
      </xdr:nvSpPr>
      <xdr:spPr>
        <a:xfrm>
          <a:off x="17106900" y="610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13970</xdr:rowOff>
    </xdr:from>
    <xdr:to>
      <xdr:col>81</xdr:col>
      <xdr:colOff>133350</xdr:colOff>
      <xdr:row>37</xdr:row>
      <xdr:rowOff>13970</xdr:rowOff>
    </xdr:to>
    <xdr:cxnSp macro="">
      <xdr:nvCxnSpPr>
        <xdr:cNvPr id="382" name="直線コネクタ 381"/>
        <xdr:cNvCxnSpPr/>
      </xdr:nvCxnSpPr>
      <xdr:spPr>
        <a:xfrm>
          <a:off x="16929100" y="635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60113</xdr:rowOff>
    </xdr:from>
    <xdr:to>
      <xdr:col>81</xdr:col>
      <xdr:colOff>44450</xdr:colOff>
      <xdr:row>41</xdr:row>
      <xdr:rowOff>108373</xdr:rowOff>
    </xdr:to>
    <xdr:cxnSp macro="">
      <xdr:nvCxnSpPr>
        <xdr:cNvPr id="383" name="直線コネクタ 382"/>
        <xdr:cNvCxnSpPr/>
      </xdr:nvCxnSpPr>
      <xdr:spPr>
        <a:xfrm>
          <a:off x="16179800" y="7089563"/>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157073</xdr:rowOff>
    </xdr:from>
    <xdr:ext cx="762000" cy="259045"/>
    <xdr:sp macro="" textlink="">
      <xdr:nvSpPr>
        <xdr:cNvPr id="384" name="公債費負担の状況平均値テキスト"/>
        <xdr:cNvSpPr txBox="1"/>
      </xdr:nvSpPr>
      <xdr:spPr>
        <a:xfrm>
          <a:off x="17106900" y="68436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140546</xdr:rowOff>
    </xdr:from>
    <xdr:to>
      <xdr:col>81</xdr:col>
      <xdr:colOff>95250</xdr:colOff>
      <xdr:row>41</xdr:row>
      <xdr:rowOff>70696</xdr:rowOff>
    </xdr:to>
    <xdr:sp macro="" textlink="">
      <xdr:nvSpPr>
        <xdr:cNvPr id="385" name="フローチャート: 判断 384"/>
        <xdr:cNvSpPr/>
      </xdr:nvSpPr>
      <xdr:spPr>
        <a:xfrm>
          <a:off x="16967200" y="699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60113</xdr:rowOff>
    </xdr:from>
    <xdr:to>
      <xdr:col>77</xdr:col>
      <xdr:colOff>44450</xdr:colOff>
      <xdr:row>41</xdr:row>
      <xdr:rowOff>148590</xdr:rowOff>
    </xdr:to>
    <xdr:cxnSp macro="">
      <xdr:nvCxnSpPr>
        <xdr:cNvPr id="386" name="直線コネクタ 385"/>
        <xdr:cNvCxnSpPr/>
      </xdr:nvCxnSpPr>
      <xdr:spPr>
        <a:xfrm flipV="1">
          <a:off x="15290800" y="7089563"/>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132504</xdr:rowOff>
    </xdr:from>
    <xdr:to>
      <xdr:col>77</xdr:col>
      <xdr:colOff>95250</xdr:colOff>
      <xdr:row>41</xdr:row>
      <xdr:rowOff>62654</xdr:rowOff>
    </xdr:to>
    <xdr:sp macro="" textlink="">
      <xdr:nvSpPr>
        <xdr:cNvPr id="387" name="フローチャート: 判断 386"/>
        <xdr:cNvSpPr/>
      </xdr:nvSpPr>
      <xdr:spPr>
        <a:xfrm>
          <a:off x="16129000" y="6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72831</xdr:rowOff>
    </xdr:from>
    <xdr:ext cx="736600" cy="259045"/>
    <xdr:sp macro="" textlink="">
      <xdr:nvSpPr>
        <xdr:cNvPr id="388" name="テキスト ボックス 387"/>
        <xdr:cNvSpPr txBox="1"/>
      </xdr:nvSpPr>
      <xdr:spPr>
        <a:xfrm>
          <a:off x="15798800" y="6759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148590</xdr:rowOff>
    </xdr:from>
    <xdr:to>
      <xdr:col>72</xdr:col>
      <xdr:colOff>203200</xdr:colOff>
      <xdr:row>43</xdr:row>
      <xdr:rowOff>95250</xdr:rowOff>
    </xdr:to>
    <xdr:cxnSp macro="">
      <xdr:nvCxnSpPr>
        <xdr:cNvPr id="389" name="直線コネクタ 388"/>
        <xdr:cNvCxnSpPr/>
      </xdr:nvCxnSpPr>
      <xdr:spPr>
        <a:xfrm flipV="1">
          <a:off x="14401800" y="7178040"/>
          <a:ext cx="8890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1270</xdr:rowOff>
    </xdr:from>
    <xdr:to>
      <xdr:col>73</xdr:col>
      <xdr:colOff>44450</xdr:colOff>
      <xdr:row>41</xdr:row>
      <xdr:rowOff>102870</xdr:rowOff>
    </xdr:to>
    <xdr:sp macro="" textlink="">
      <xdr:nvSpPr>
        <xdr:cNvPr id="390" name="フローチャート: 判断 389"/>
        <xdr:cNvSpPr/>
      </xdr:nvSpPr>
      <xdr:spPr>
        <a:xfrm>
          <a:off x="15240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113047</xdr:rowOff>
    </xdr:from>
    <xdr:ext cx="762000" cy="259045"/>
    <xdr:sp macro="" textlink="">
      <xdr:nvSpPr>
        <xdr:cNvPr id="391" name="テキスト ボックス 390"/>
        <xdr:cNvSpPr txBox="1"/>
      </xdr:nvSpPr>
      <xdr:spPr>
        <a:xfrm>
          <a:off x="14909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43</xdr:row>
      <xdr:rowOff>63077</xdr:rowOff>
    </xdr:from>
    <xdr:to>
      <xdr:col>68</xdr:col>
      <xdr:colOff>152400</xdr:colOff>
      <xdr:row>43</xdr:row>
      <xdr:rowOff>95250</xdr:rowOff>
    </xdr:to>
    <xdr:cxnSp macro="">
      <xdr:nvCxnSpPr>
        <xdr:cNvPr id="392" name="直線コネクタ 391"/>
        <xdr:cNvCxnSpPr/>
      </xdr:nvCxnSpPr>
      <xdr:spPr>
        <a:xfrm>
          <a:off x="13512800" y="7435427"/>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9313</xdr:rowOff>
    </xdr:from>
    <xdr:to>
      <xdr:col>68</xdr:col>
      <xdr:colOff>203200</xdr:colOff>
      <xdr:row>41</xdr:row>
      <xdr:rowOff>110913</xdr:rowOff>
    </xdr:to>
    <xdr:sp macro="" textlink="">
      <xdr:nvSpPr>
        <xdr:cNvPr id="393" name="フローチャート: 判断 392"/>
        <xdr:cNvSpPr/>
      </xdr:nvSpPr>
      <xdr:spPr>
        <a:xfrm>
          <a:off x="14351000" y="703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121090</xdr:rowOff>
    </xdr:from>
    <xdr:ext cx="762000" cy="259045"/>
    <xdr:sp macro="" textlink="">
      <xdr:nvSpPr>
        <xdr:cNvPr id="394" name="テキスト ボックス 393"/>
        <xdr:cNvSpPr txBox="1"/>
      </xdr:nvSpPr>
      <xdr:spPr>
        <a:xfrm>
          <a:off x="14020800" y="680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17356</xdr:rowOff>
    </xdr:from>
    <xdr:to>
      <xdr:col>64</xdr:col>
      <xdr:colOff>152400</xdr:colOff>
      <xdr:row>41</xdr:row>
      <xdr:rowOff>118956</xdr:rowOff>
    </xdr:to>
    <xdr:sp macro="" textlink="">
      <xdr:nvSpPr>
        <xdr:cNvPr id="395" name="フローチャート: 判断 394"/>
        <xdr:cNvSpPr/>
      </xdr:nvSpPr>
      <xdr:spPr>
        <a:xfrm>
          <a:off x="13462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129133</xdr:rowOff>
    </xdr:from>
    <xdr:ext cx="762000" cy="259045"/>
    <xdr:sp macro="" textlink="">
      <xdr:nvSpPr>
        <xdr:cNvPr id="396" name="テキスト ボックス 395"/>
        <xdr:cNvSpPr txBox="1"/>
      </xdr:nvSpPr>
      <xdr:spPr>
        <a:xfrm>
          <a:off x="13131800" y="681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57573</xdr:rowOff>
    </xdr:from>
    <xdr:to>
      <xdr:col>81</xdr:col>
      <xdr:colOff>95250</xdr:colOff>
      <xdr:row>41</xdr:row>
      <xdr:rowOff>159173</xdr:rowOff>
    </xdr:to>
    <xdr:sp macro="" textlink="">
      <xdr:nvSpPr>
        <xdr:cNvPr id="402" name="楕円 401"/>
        <xdr:cNvSpPr/>
      </xdr:nvSpPr>
      <xdr:spPr>
        <a:xfrm>
          <a:off x="16967200" y="708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29650</xdr:rowOff>
    </xdr:from>
    <xdr:ext cx="762000" cy="259045"/>
    <xdr:sp macro="" textlink="">
      <xdr:nvSpPr>
        <xdr:cNvPr id="403" name="公債費負担の状況該当値テキスト"/>
        <xdr:cNvSpPr txBox="1"/>
      </xdr:nvSpPr>
      <xdr:spPr>
        <a:xfrm>
          <a:off x="17106900" y="7059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9313</xdr:rowOff>
    </xdr:from>
    <xdr:to>
      <xdr:col>77</xdr:col>
      <xdr:colOff>95250</xdr:colOff>
      <xdr:row>41</xdr:row>
      <xdr:rowOff>110913</xdr:rowOff>
    </xdr:to>
    <xdr:sp macro="" textlink="">
      <xdr:nvSpPr>
        <xdr:cNvPr id="404" name="楕円 403"/>
        <xdr:cNvSpPr/>
      </xdr:nvSpPr>
      <xdr:spPr>
        <a:xfrm>
          <a:off x="16129000" y="703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95690</xdr:rowOff>
    </xdr:from>
    <xdr:ext cx="736600" cy="259045"/>
    <xdr:sp macro="" textlink="">
      <xdr:nvSpPr>
        <xdr:cNvPr id="405" name="テキスト ボックス 404"/>
        <xdr:cNvSpPr txBox="1"/>
      </xdr:nvSpPr>
      <xdr:spPr>
        <a:xfrm>
          <a:off x="15798800" y="7125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97790</xdr:rowOff>
    </xdr:from>
    <xdr:to>
      <xdr:col>73</xdr:col>
      <xdr:colOff>44450</xdr:colOff>
      <xdr:row>42</xdr:row>
      <xdr:rowOff>27940</xdr:rowOff>
    </xdr:to>
    <xdr:sp macro="" textlink="">
      <xdr:nvSpPr>
        <xdr:cNvPr id="406" name="楕円 405"/>
        <xdr:cNvSpPr/>
      </xdr:nvSpPr>
      <xdr:spPr>
        <a:xfrm>
          <a:off x="15240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12717</xdr:rowOff>
    </xdr:from>
    <xdr:ext cx="762000" cy="259045"/>
    <xdr:sp macro="" textlink="">
      <xdr:nvSpPr>
        <xdr:cNvPr id="407" name="テキスト ボックス 406"/>
        <xdr:cNvSpPr txBox="1"/>
      </xdr:nvSpPr>
      <xdr:spPr>
        <a:xfrm>
          <a:off x="14909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43</xdr:row>
      <xdr:rowOff>44450</xdr:rowOff>
    </xdr:from>
    <xdr:to>
      <xdr:col>68</xdr:col>
      <xdr:colOff>203200</xdr:colOff>
      <xdr:row>43</xdr:row>
      <xdr:rowOff>146050</xdr:rowOff>
    </xdr:to>
    <xdr:sp macro="" textlink="">
      <xdr:nvSpPr>
        <xdr:cNvPr id="408" name="楕円 407"/>
        <xdr:cNvSpPr/>
      </xdr:nvSpPr>
      <xdr:spPr>
        <a:xfrm>
          <a:off x="14351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43</xdr:row>
      <xdr:rowOff>130827</xdr:rowOff>
    </xdr:from>
    <xdr:ext cx="762000" cy="259045"/>
    <xdr:sp macro="" textlink="">
      <xdr:nvSpPr>
        <xdr:cNvPr id="409" name="テキスト ボックス 408"/>
        <xdr:cNvSpPr txBox="1"/>
      </xdr:nvSpPr>
      <xdr:spPr>
        <a:xfrm>
          <a:off x="14020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43</xdr:row>
      <xdr:rowOff>12277</xdr:rowOff>
    </xdr:from>
    <xdr:to>
      <xdr:col>64</xdr:col>
      <xdr:colOff>152400</xdr:colOff>
      <xdr:row>43</xdr:row>
      <xdr:rowOff>113877</xdr:rowOff>
    </xdr:to>
    <xdr:sp macro="" textlink="">
      <xdr:nvSpPr>
        <xdr:cNvPr id="410" name="楕円 409"/>
        <xdr:cNvSpPr/>
      </xdr:nvSpPr>
      <xdr:spPr>
        <a:xfrm>
          <a:off x="13462000" y="738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43</xdr:row>
      <xdr:rowOff>98654</xdr:rowOff>
    </xdr:from>
    <xdr:ext cx="762000" cy="259045"/>
    <xdr:sp macro="" textlink="">
      <xdr:nvSpPr>
        <xdr:cNvPr id="411" name="テキスト ボックス 410"/>
        <xdr:cNvSpPr txBox="1"/>
      </xdr:nvSpPr>
      <xdr:spPr>
        <a:xfrm>
          <a:off x="13131800" y="7471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3" name="テキスト ボックス 41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4" name="テキスト ボックス 41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[67.8%]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阪神・淡路大震災からの復旧・復興事業等に係る市債の残高が大きく、借換抑制や繰上償還など、市債残高を積極的に減少させる取組により、概ね改善の傾向となっている。今後、ＪＲ芦屋駅南地区再開発事業や公共施設等の老朽化への対応等により、一時的に借入額が償還額を上回るなど、指標の悪化も想定されるが、長期的な視点をもって、適切に起債管理を行うことで、将来負担の軽減を図り、財政の健全化に努める。</a:t>
          </a:r>
        </a:p>
      </xdr:txBody>
    </xdr:sp>
    <xdr:clientData/>
  </xdr:twoCellAnchor>
  <xdr:oneCellAnchor>
    <xdr:from>
      <xdr:col>61</xdr:col>
      <xdr:colOff>6350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8" name="直線コネクタ 427"/>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9" name="テキスト ボックス 428"/>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30" name="直線コネクタ 429"/>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31" name="テキスト ボックス 430"/>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2" name="直線コネクタ 43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3" name="テキスト ボックス 43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4" name="直線コネクタ 433"/>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5" name="テキスト ボックス 434"/>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6" name="直線コネクタ 435"/>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7" name="テキスト ボックス 436"/>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94968</xdr:rowOff>
    </xdr:to>
    <xdr:cxnSp macro="">
      <xdr:nvCxnSpPr>
        <xdr:cNvPr id="440" name="直線コネクタ 439"/>
        <xdr:cNvCxnSpPr/>
      </xdr:nvCxnSpPr>
      <xdr:spPr>
        <a:xfrm flipV="1">
          <a:off x="17018000" y="2370667"/>
          <a:ext cx="0" cy="166765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67045</xdr:rowOff>
    </xdr:from>
    <xdr:ext cx="762000" cy="259045"/>
    <xdr:sp macro="" textlink="">
      <xdr:nvSpPr>
        <xdr:cNvPr id="441" name="将来負担の状況最小値テキスト"/>
        <xdr:cNvSpPr txBox="1"/>
      </xdr:nvSpPr>
      <xdr:spPr>
        <a:xfrm>
          <a:off x="17106900" y="4010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94968</xdr:rowOff>
    </xdr:from>
    <xdr:to>
      <xdr:col>81</xdr:col>
      <xdr:colOff>133350</xdr:colOff>
      <xdr:row>23</xdr:row>
      <xdr:rowOff>94968</xdr:rowOff>
    </xdr:to>
    <xdr:cxnSp macro="">
      <xdr:nvCxnSpPr>
        <xdr:cNvPr id="442" name="直線コネクタ 441"/>
        <xdr:cNvCxnSpPr/>
      </xdr:nvCxnSpPr>
      <xdr:spPr>
        <a:xfrm>
          <a:off x="16929100" y="4038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3"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4" name="直線コネクタ 443"/>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19</xdr:row>
      <xdr:rowOff>22013</xdr:rowOff>
    </xdr:from>
    <xdr:to>
      <xdr:col>81</xdr:col>
      <xdr:colOff>44450</xdr:colOff>
      <xdr:row>20</xdr:row>
      <xdr:rowOff>59690</xdr:rowOff>
    </xdr:to>
    <xdr:cxnSp macro="">
      <xdr:nvCxnSpPr>
        <xdr:cNvPr id="445" name="直線コネクタ 444"/>
        <xdr:cNvCxnSpPr/>
      </xdr:nvCxnSpPr>
      <xdr:spPr>
        <a:xfrm flipV="1">
          <a:off x="16179800" y="3279563"/>
          <a:ext cx="838200" cy="209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171043</xdr:rowOff>
    </xdr:from>
    <xdr:ext cx="762000" cy="259045"/>
    <xdr:sp macro="" textlink="">
      <xdr:nvSpPr>
        <xdr:cNvPr id="446" name="将来負担の状況平均値テキスト"/>
        <xdr:cNvSpPr txBox="1"/>
      </xdr:nvSpPr>
      <xdr:spPr>
        <a:xfrm>
          <a:off x="17106900" y="22284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152682</xdr:rowOff>
    </xdr:from>
    <xdr:to>
      <xdr:col>81</xdr:col>
      <xdr:colOff>95250</xdr:colOff>
      <xdr:row>14</xdr:row>
      <xdr:rowOff>82832</xdr:rowOff>
    </xdr:to>
    <xdr:sp macro="" textlink="">
      <xdr:nvSpPr>
        <xdr:cNvPr id="447" name="フローチャート: 判断 446"/>
        <xdr:cNvSpPr/>
      </xdr:nvSpPr>
      <xdr:spPr>
        <a:xfrm>
          <a:off x="16967200" y="238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20</xdr:row>
      <xdr:rowOff>59690</xdr:rowOff>
    </xdr:from>
    <xdr:to>
      <xdr:col>77</xdr:col>
      <xdr:colOff>44450</xdr:colOff>
      <xdr:row>21</xdr:row>
      <xdr:rowOff>79939</xdr:rowOff>
    </xdr:to>
    <xdr:cxnSp macro="">
      <xdr:nvCxnSpPr>
        <xdr:cNvPr id="448" name="直線コネクタ 447"/>
        <xdr:cNvCxnSpPr/>
      </xdr:nvCxnSpPr>
      <xdr:spPr>
        <a:xfrm flipV="1">
          <a:off x="15290800" y="3488690"/>
          <a:ext cx="889000" cy="191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69709</xdr:rowOff>
    </xdr:from>
    <xdr:to>
      <xdr:col>77</xdr:col>
      <xdr:colOff>95250</xdr:colOff>
      <xdr:row>14</xdr:row>
      <xdr:rowOff>171309</xdr:rowOff>
    </xdr:to>
    <xdr:sp macro="" textlink="">
      <xdr:nvSpPr>
        <xdr:cNvPr id="449" name="フローチャート: 判断 448"/>
        <xdr:cNvSpPr/>
      </xdr:nvSpPr>
      <xdr:spPr>
        <a:xfrm>
          <a:off x="16129000" y="2470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10036</xdr:rowOff>
    </xdr:from>
    <xdr:ext cx="736600" cy="259045"/>
    <xdr:sp macro="" textlink="">
      <xdr:nvSpPr>
        <xdr:cNvPr id="450" name="テキスト ボックス 449"/>
        <xdr:cNvSpPr txBox="1"/>
      </xdr:nvSpPr>
      <xdr:spPr>
        <a:xfrm>
          <a:off x="15798800" y="22388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20</xdr:row>
      <xdr:rowOff>87842</xdr:rowOff>
    </xdr:from>
    <xdr:to>
      <xdr:col>72</xdr:col>
      <xdr:colOff>203200</xdr:colOff>
      <xdr:row>21</xdr:row>
      <xdr:rowOff>79939</xdr:rowOff>
    </xdr:to>
    <xdr:cxnSp macro="">
      <xdr:nvCxnSpPr>
        <xdr:cNvPr id="451" name="直線コネクタ 450"/>
        <xdr:cNvCxnSpPr/>
      </xdr:nvCxnSpPr>
      <xdr:spPr>
        <a:xfrm>
          <a:off x="14401800" y="3516842"/>
          <a:ext cx="889000" cy="163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15</xdr:row>
      <xdr:rowOff>21590</xdr:rowOff>
    </xdr:from>
    <xdr:to>
      <xdr:col>73</xdr:col>
      <xdr:colOff>44450</xdr:colOff>
      <xdr:row>15</xdr:row>
      <xdr:rowOff>123190</xdr:rowOff>
    </xdr:to>
    <xdr:sp macro="" textlink="">
      <xdr:nvSpPr>
        <xdr:cNvPr id="452" name="フローチャート: 判断 451"/>
        <xdr:cNvSpPr/>
      </xdr:nvSpPr>
      <xdr:spPr>
        <a:xfrm>
          <a:off x="15240000" y="259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133367</xdr:rowOff>
    </xdr:from>
    <xdr:ext cx="762000" cy="259045"/>
    <xdr:sp macro="" textlink="">
      <xdr:nvSpPr>
        <xdr:cNvPr id="453" name="テキスト ボックス 452"/>
        <xdr:cNvSpPr txBox="1"/>
      </xdr:nvSpPr>
      <xdr:spPr>
        <a:xfrm>
          <a:off x="14909800" y="236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20</xdr:row>
      <xdr:rowOff>87842</xdr:rowOff>
    </xdr:from>
    <xdr:to>
      <xdr:col>68</xdr:col>
      <xdr:colOff>152400</xdr:colOff>
      <xdr:row>21</xdr:row>
      <xdr:rowOff>70555</xdr:rowOff>
    </xdr:to>
    <xdr:cxnSp macro="">
      <xdr:nvCxnSpPr>
        <xdr:cNvPr id="454" name="直線コネクタ 453"/>
        <xdr:cNvCxnSpPr/>
      </xdr:nvCxnSpPr>
      <xdr:spPr>
        <a:xfrm flipV="1">
          <a:off x="13512800" y="3516842"/>
          <a:ext cx="889000" cy="154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15</xdr:row>
      <xdr:rowOff>44379</xdr:rowOff>
    </xdr:from>
    <xdr:to>
      <xdr:col>68</xdr:col>
      <xdr:colOff>203200</xdr:colOff>
      <xdr:row>15</xdr:row>
      <xdr:rowOff>145979</xdr:rowOff>
    </xdr:to>
    <xdr:sp macro="" textlink="">
      <xdr:nvSpPr>
        <xdr:cNvPr id="455" name="フローチャート: 判断 454"/>
        <xdr:cNvSpPr/>
      </xdr:nvSpPr>
      <xdr:spPr>
        <a:xfrm>
          <a:off x="14351000" y="2616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156156</xdr:rowOff>
    </xdr:from>
    <xdr:ext cx="762000" cy="259045"/>
    <xdr:sp macro="" textlink="">
      <xdr:nvSpPr>
        <xdr:cNvPr id="456" name="テキスト ボックス 455"/>
        <xdr:cNvSpPr txBox="1"/>
      </xdr:nvSpPr>
      <xdr:spPr>
        <a:xfrm>
          <a:off x="14020800" y="2385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72531</xdr:rowOff>
    </xdr:from>
    <xdr:to>
      <xdr:col>64</xdr:col>
      <xdr:colOff>152400</xdr:colOff>
      <xdr:row>16</xdr:row>
      <xdr:rowOff>2681</xdr:rowOff>
    </xdr:to>
    <xdr:sp macro="" textlink="">
      <xdr:nvSpPr>
        <xdr:cNvPr id="457" name="フローチャート: 判断 456"/>
        <xdr:cNvSpPr/>
      </xdr:nvSpPr>
      <xdr:spPr>
        <a:xfrm>
          <a:off x="13462000" y="2644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12858</xdr:rowOff>
    </xdr:from>
    <xdr:ext cx="762000" cy="259045"/>
    <xdr:sp macro="" textlink="">
      <xdr:nvSpPr>
        <xdr:cNvPr id="458" name="テキスト ボックス 457"/>
        <xdr:cNvSpPr txBox="1"/>
      </xdr:nvSpPr>
      <xdr:spPr>
        <a:xfrm>
          <a:off x="13131800" y="2413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18</xdr:row>
      <xdr:rowOff>142663</xdr:rowOff>
    </xdr:from>
    <xdr:to>
      <xdr:col>81</xdr:col>
      <xdr:colOff>95250</xdr:colOff>
      <xdr:row>19</xdr:row>
      <xdr:rowOff>72813</xdr:rowOff>
    </xdr:to>
    <xdr:sp macro="" textlink="">
      <xdr:nvSpPr>
        <xdr:cNvPr id="464" name="楕円 463"/>
        <xdr:cNvSpPr/>
      </xdr:nvSpPr>
      <xdr:spPr>
        <a:xfrm>
          <a:off x="16967200" y="322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18</xdr:row>
      <xdr:rowOff>114740</xdr:rowOff>
    </xdr:from>
    <xdr:ext cx="762000" cy="259045"/>
    <xdr:sp macro="" textlink="">
      <xdr:nvSpPr>
        <xdr:cNvPr id="465" name="将来負担の状況該当値テキスト"/>
        <xdr:cNvSpPr txBox="1"/>
      </xdr:nvSpPr>
      <xdr:spPr>
        <a:xfrm>
          <a:off x="17106900" y="3200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20</xdr:row>
      <xdr:rowOff>8890</xdr:rowOff>
    </xdr:from>
    <xdr:to>
      <xdr:col>77</xdr:col>
      <xdr:colOff>95250</xdr:colOff>
      <xdr:row>20</xdr:row>
      <xdr:rowOff>110490</xdr:rowOff>
    </xdr:to>
    <xdr:sp macro="" textlink="">
      <xdr:nvSpPr>
        <xdr:cNvPr id="466" name="楕円 465"/>
        <xdr:cNvSpPr/>
      </xdr:nvSpPr>
      <xdr:spPr>
        <a:xfrm>
          <a:off x="16129000" y="343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20</xdr:row>
      <xdr:rowOff>95267</xdr:rowOff>
    </xdr:from>
    <xdr:ext cx="736600" cy="259045"/>
    <xdr:sp macro="" textlink="">
      <xdr:nvSpPr>
        <xdr:cNvPr id="467" name="テキスト ボックス 466"/>
        <xdr:cNvSpPr txBox="1"/>
      </xdr:nvSpPr>
      <xdr:spPr>
        <a:xfrm>
          <a:off x="15798800" y="3524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21</xdr:row>
      <xdr:rowOff>29139</xdr:rowOff>
    </xdr:from>
    <xdr:to>
      <xdr:col>73</xdr:col>
      <xdr:colOff>44450</xdr:colOff>
      <xdr:row>21</xdr:row>
      <xdr:rowOff>130739</xdr:rowOff>
    </xdr:to>
    <xdr:sp macro="" textlink="">
      <xdr:nvSpPr>
        <xdr:cNvPr id="468" name="楕円 467"/>
        <xdr:cNvSpPr/>
      </xdr:nvSpPr>
      <xdr:spPr>
        <a:xfrm>
          <a:off x="15240000" y="3629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21</xdr:row>
      <xdr:rowOff>115516</xdr:rowOff>
    </xdr:from>
    <xdr:ext cx="762000" cy="259045"/>
    <xdr:sp macro="" textlink="">
      <xdr:nvSpPr>
        <xdr:cNvPr id="469" name="テキスト ボックス 468"/>
        <xdr:cNvSpPr txBox="1"/>
      </xdr:nvSpPr>
      <xdr:spPr>
        <a:xfrm>
          <a:off x="14909800" y="3715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20</xdr:row>
      <xdr:rowOff>37042</xdr:rowOff>
    </xdr:from>
    <xdr:to>
      <xdr:col>68</xdr:col>
      <xdr:colOff>203200</xdr:colOff>
      <xdr:row>20</xdr:row>
      <xdr:rowOff>138642</xdr:rowOff>
    </xdr:to>
    <xdr:sp macro="" textlink="">
      <xdr:nvSpPr>
        <xdr:cNvPr id="470" name="楕円 469"/>
        <xdr:cNvSpPr/>
      </xdr:nvSpPr>
      <xdr:spPr>
        <a:xfrm>
          <a:off x="14351000" y="346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20</xdr:row>
      <xdr:rowOff>123419</xdr:rowOff>
    </xdr:from>
    <xdr:ext cx="762000" cy="259045"/>
    <xdr:sp macro="" textlink="">
      <xdr:nvSpPr>
        <xdr:cNvPr id="471" name="テキスト ボックス 470"/>
        <xdr:cNvSpPr txBox="1"/>
      </xdr:nvSpPr>
      <xdr:spPr>
        <a:xfrm>
          <a:off x="14020800" y="355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21</xdr:row>
      <xdr:rowOff>19755</xdr:rowOff>
    </xdr:from>
    <xdr:to>
      <xdr:col>64</xdr:col>
      <xdr:colOff>152400</xdr:colOff>
      <xdr:row>21</xdr:row>
      <xdr:rowOff>121355</xdr:rowOff>
    </xdr:to>
    <xdr:sp macro="" textlink="">
      <xdr:nvSpPr>
        <xdr:cNvPr id="472" name="楕円 471"/>
        <xdr:cNvSpPr/>
      </xdr:nvSpPr>
      <xdr:spPr>
        <a:xfrm>
          <a:off x="13462000" y="362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21</xdr:row>
      <xdr:rowOff>106132</xdr:rowOff>
    </xdr:from>
    <xdr:ext cx="762000" cy="259045"/>
    <xdr:sp macro="" textlink="">
      <xdr:nvSpPr>
        <xdr:cNvPr id="473" name="テキスト ボックス 472"/>
        <xdr:cNvSpPr txBox="1"/>
      </xdr:nvSpPr>
      <xdr:spPr>
        <a:xfrm>
          <a:off x="13131800" y="370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兵庫県芦屋市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95,378
93,552
18.47
48,302,957
45,686,492
2,374,719
24,848,512
50,264,068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6.9
67.8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ラスパイレス指数は類似団体の平均を上回っているが、行政改革実施計画に基づく簡素で効率的な組織・働き方により、人件費の占める率は減少傾向にある。引き続き、管理職の整理や職員数、給与等の適正化により、総人件費の抑制に努めていく。</a:t>
          </a: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123190</xdr:rowOff>
    </xdr:from>
    <xdr:to>
      <xdr:col>24</xdr:col>
      <xdr:colOff>25400</xdr:colOff>
      <xdr:row>41</xdr:row>
      <xdr:rowOff>153670</xdr:rowOff>
    </xdr:to>
    <xdr:cxnSp macro="">
      <xdr:nvCxnSpPr>
        <xdr:cNvPr id="61" name="直線コネクタ 60"/>
        <xdr:cNvCxnSpPr/>
      </xdr:nvCxnSpPr>
      <xdr:spPr>
        <a:xfrm flipV="1">
          <a:off x="4826000" y="578104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125747</xdr:rowOff>
    </xdr:from>
    <xdr:ext cx="762000" cy="259045"/>
    <xdr:sp macro="" textlink="">
      <xdr:nvSpPr>
        <xdr:cNvPr id="62" name="人件費最小値テキスト"/>
        <xdr:cNvSpPr txBox="1"/>
      </xdr:nvSpPr>
      <xdr:spPr>
        <a:xfrm>
          <a:off x="4914900" y="715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153670</xdr:rowOff>
    </xdr:from>
    <xdr:to>
      <xdr:col>24</xdr:col>
      <xdr:colOff>114300</xdr:colOff>
      <xdr:row>41</xdr:row>
      <xdr:rowOff>153670</xdr:rowOff>
    </xdr:to>
    <xdr:cxnSp macro="">
      <xdr:nvCxnSpPr>
        <xdr:cNvPr id="63" name="直線コネクタ 62"/>
        <xdr:cNvCxnSpPr/>
      </xdr:nvCxnSpPr>
      <xdr:spPr>
        <a:xfrm>
          <a:off x="4737100" y="7183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38117</xdr:rowOff>
    </xdr:from>
    <xdr:ext cx="762000" cy="259045"/>
    <xdr:sp macro="" textlink="">
      <xdr:nvSpPr>
        <xdr:cNvPr id="64" name="人件費最大値テキスト"/>
        <xdr:cNvSpPr txBox="1"/>
      </xdr:nvSpPr>
      <xdr:spPr>
        <a:xfrm>
          <a:off x="4914900" y="5524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123190</xdr:rowOff>
    </xdr:from>
    <xdr:to>
      <xdr:col>24</xdr:col>
      <xdr:colOff>114300</xdr:colOff>
      <xdr:row>33</xdr:row>
      <xdr:rowOff>123190</xdr:rowOff>
    </xdr:to>
    <xdr:cxnSp macro="">
      <xdr:nvCxnSpPr>
        <xdr:cNvPr id="65" name="直線コネクタ 64"/>
        <xdr:cNvCxnSpPr/>
      </xdr:nvCxnSpPr>
      <xdr:spPr>
        <a:xfrm>
          <a:off x="4737100" y="5781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39</xdr:row>
      <xdr:rowOff>153670</xdr:rowOff>
    </xdr:from>
    <xdr:to>
      <xdr:col>24</xdr:col>
      <xdr:colOff>25400</xdr:colOff>
      <xdr:row>40</xdr:row>
      <xdr:rowOff>50800</xdr:rowOff>
    </xdr:to>
    <xdr:cxnSp macro="">
      <xdr:nvCxnSpPr>
        <xdr:cNvPr id="66" name="直線コネクタ 65"/>
        <xdr:cNvCxnSpPr/>
      </xdr:nvCxnSpPr>
      <xdr:spPr>
        <a:xfrm flipV="1">
          <a:off x="3987800" y="684022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138447</xdr:rowOff>
    </xdr:from>
    <xdr:ext cx="762000" cy="259045"/>
    <xdr:sp macro="" textlink="">
      <xdr:nvSpPr>
        <xdr:cNvPr id="67" name="人件費平均値テキスト"/>
        <xdr:cNvSpPr txBox="1"/>
      </xdr:nvSpPr>
      <xdr:spPr>
        <a:xfrm>
          <a:off x="4914900" y="6139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121920</xdr:rowOff>
    </xdr:from>
    <xdr:to>
      <xdr:col>24</xdr:col>
      <xdr:colOff>76200</xdr:colOff>
      <xdr:row>37</xdr:row>
      <xdr:rowOff>52070</xdr:rowOff>
    </xdr:to>
    <xdr:sp macro="" textlink="">
      <xdr:nvSpPr>
        <xdr:cNvPr id="68" name="フローチャート: 判断 67"/>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40</xdr:row>
      <xdr:rowOff>50800</xdr:rowOff>
    </xdr:from>
    <xdr:to>
      <xdr:col>19</xdr:col>
      <xdr:colOff>187325</xdr:colOff>
      <xdr:row>40</xdr:row>
      <xdr:rowOff>111760</xdr:rowOff>
    </xdr:to>
    <xdr:cxnSp macro="">
      <xdr:nvCxnSpPr>
        <xdr:cNvPr id="69" name="直線コネクタ 68"/>
        <xdr:cNvCxnSpPr/>
      </xdr:nvCxnSpPr>
      <xdr:spPr>
        <a:xfrm flipV="1">
          <a:off x="3098800" y="69088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76200</xdr:rowOff>
    </xdr:from>
    <xdr:to>
      <xdr:col>20</xdr:col>
      <xdr:colOff>38100</xdr:colOff>
      <xdr:row>37</xdr:row>
      <xdr:rowOff>6350</xdr:rowOff>
    </xdr:to>
    <xdr:sp macro="" textlink="">
      <xdr:nvSpPr>
        <xdr:cNvPr id="70" name="フローチャート: 判断 69"/>
        <xdr:cNvSpPr/>
      </xdr:nvSpPr>
      <xdr:spPr>
        <a:xfrm>
          <a:off x="3937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16527</xdr:rowOff>
    </xdr:from>
    <xdr:ext cx="736600" cy="259045"/>
    <xdr:sp macro="" textlink="">
      <xdr:nvSpPr>
        <xdr:cNvPr id="71" name="テキスト ボックス 70"/>
        <xdr:cNvSpPr txBox="1"/>
      </xdr:nvSpPr>
      <xdr:spPr>
        <a:xfrm>
          <a:off x="3606800" y="6017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119380</xdr:rowOff>
    </xdr:from>
    <xdr:to>
      <xdr:col>15</xdr:col>
      <xdr:colOff>98425</xdr:colOff>
      <xdr:row>40</xdr:row>
      <xdr:rowOff>111760</xdr:rowOff>
    </xdr:to>
    <xdr:cxnSp macro="">
      <xdr:nvCxnSpPr>
        <xdr:cNvPr id="72" name="直線コネクタ 71"/>
        <xdr:cNvCxnSpPr/>
      </xdr:nvCxnSpPr>
      <xdr:spPr>
        <a:xfrm>
          <a:off x="2209800" y="6634480"/>
          <a:ext cx="889000" cy="335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167640</xdr:rowOff>
    </xdr:from>
    <xdr:to>
      <xdr:col>15</xdr:col>
      <xdr:colOff>149225</xdr:colOff>
      <xdr:row>37</xdr:row>
      <xdr:rowOff>97790</xdr:rowOff>
    </xdr:to>
    <xdr:sp macro="" textlink="">
      <xdr:nvSpPr>
        <xdr:cNvPr id="73" name="フローチャート: 判断 72"/>
        <xdr:cNvSpPr/>
      </xdr:nvSpPr>
      <xdr:spPr>
        <a:xfrm>
          <a:off x="3048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107967</xdr:rowOff>
    </xdr:from>
    <xdr:ext cx="762000" cy="259045"/>
    <xdr:sp macro="" textlink="">
      <xdr:nvSpPr>
        <xdr:cNvPr id="74" name="テキスト ボックス 73"/>
        <xdr:cNvSpPr txBox="1"/>
      </xdr:nvSpPr>
      <xdr:spPr>
        <a:xfrm>
          <a:off x="2717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119380</xdr:rowOff>
    </xdr:from>
    <xdr:to>
      <xdr:col>11</xdr:col>
      <xdr:colOff>9525</xdr:colOff>
      <xdr:row>39</xdr:row>
      <xdr:rowOff>138430</xdr:rowOff>
    </xdr:to>
    <xdr:cxnSp macro="">
      <xdr:nvCxnSpPr>
        <xdr:cNvPr id="75" name="直線コネクタ 74"/>
        <xdr:cNvCxnSpPr/>
      </xdr:nvCxnSpPr>
      <xdr:spPr>
        <a:xfrm flipV="1">
          <a:off x="1320800" y="663448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76200</xdr:rowOff>
    </xdr:from>
    <xdr:to>
      <xdr:col>11</xdr:col>
      <xdr:colOff>60325</xdr:colOff>
      <xdr:row>37</xdr:row>
      <xdr:rowOff>6350</xdr:rowOff>
    </xdr:to>
    <xdr:sp macro="" textlink="">
      <xdr:nvSpPr>
        <xdr:cNvPr id="76" name="フローチャート: 判断 75"/>
        <xdr:cNvSpPr/>
      </xdr:nvSpPr>
      <xdr:spPr>
        <a:xfrm>
          <a:off x="2159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16527</xdr:rowOff>
    </xdr:from>
    <xdr:ext cx="762000" cy="259045"/>
    <xdr:sp macro="" textlink="">
      <xdr:nvSpPr>
        <xdr:cNvPr id="77" name="テキスト ボックス 76"/>
        <xdr:cNvSpPr txBox="1"/>
      </xdr:nvSpPr>
      <xdr:spPr>
        <a:xfrm>
          <a:off x="1828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99060</xdr:rowOff>
    </xdr:from>
    <xdr:to>
      <xdr:col>6</xdr:col>
      <xdr:colOff>171450</xdr:colOff>
      <xdr:row>37</xdr:row>
      <xdr:rowOff>29210</xdr:rowOff>
    </xdr:to>
    <xdr:sp macro="" textlink="">
      <xdr:nvSpPr>
        <xdr:cNvPr id="78" name="フローチャート: 判断 77"/>
        <xdr:cNvSpPr/>
      </xdr:nvSpPr>
      <xdr:spPr>
        <a:xfrm>
          <a:off x="1270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39387</xdr:rowOff>
    </xdr:from>
    <xdr:ext cx="762000" cy="259045"/>
    <xdr:sp macro="" textlink="">
      <xdr:nvSpPr>
        <xdr:cNvPr id="79" name="テキスト ボックス 78"/>
        <xdr:cNvSpPr txBox="1"/>
      </xdr:nvSpPr>
      <xdr:spPr>
        <a:xfrm>
          <a:off x="939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39</xdr:row>
      <xdr:rowOff>102870</xdr:rowOff>
    </xdr:from>
    <xdr:to>
      <xdr:col>24</xdr:col>
      <xdr:colOff>76200</xdr:colOff>
      <xdr:row>40</xdr:row>
      <xdr:rowOff>33020</xdr:rowOff>
    </xdr:to>
    <xdr:sp macro="" textlink="">
      <xdr:nvSpPr>
        <xdr:cNvPr id="85" name="楕円 84"/>
        <xdr:cNvSpPr/>
      </xdr:nvSpPr>
      <xdr:spPr>
        <a:xfrm>
          <a:off x="47752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39</xdr:row>
      <xdr:rowOff>74947</xdr:rowOff>
    </xdr:from>
    <xdr:ext cx="762000" cy="259045"/>
    <xdr:sp macro="" textlink="">
      <xdr:nvSpPr>
        <xdr:cNvPr id="86" name="人件費該当値テキスト"/>
        <xdr:cNvSpPr txBox="1"/>
      </xdr:nvSpPr>
      <xdr:spPr>
        <a:xfrm>
          <a:off x="4914900" y="676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40</xdr:row>
      <xdr:rowOff>0</xdr:rowOff>
    </xdr:from>
    <xdr:to>
      <xdr:col>20</xdr:col>
      <xdr:colOff>38100</xdr:colOff>
      <xdr:row>40</xdr:row>
      <xdr:rowOff>101600</xdr:rowOff>
    </xdr:to>
    <xdr:sp macro="" textlink="">
      <xdr:nvSpPr>
        <xdr:cNvPr id="87" name="楕円 86"/>
        <xdr:cNvSpPr/>
      </xdr:nvSpPr>
      <xdr:spPr>
        <a:xfrm>
          <a:off x="3937000" y="685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40</xdr:row>
      <xdr:rowOff>86377</xdr:rowOff>
    </xdr:from>
    <xdr:ext cx="736600" cy="259045"/>
    <xdr:sp macro="" textlink="">
      <xdr:nvSpPr>
        <xdr:cNvPr id="88" name="テキスト ボックス 87"/>
        <xdr:cNvSpPr txBox="1"/>
      </xdr:nvSpPr>
      <xdr:spPr>
        <a:xfrm>
          <a:off x="3606800" y="694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40</xdr:row>
      <xdr:rowOff>60960</xdr:rowOff>
    </xdr:from>
    <xdr:to>
      <xdr:col>15</xdr:col>
      <xdr:colOff>149225</xdr:colOff>
      <xdr:row>40</xdr:row>
      <xdr:rowOff>162560</xdr:rowOff>
    </xdr:to>
    <xdr:sp macro="" textlink="">
      <xdr:nvSpPr>
        <xdr:cNvPr id="89" name="楕円 88"/>
        <xdr:cNvSpPr/>
      </xdr:nvSpPr>
      <xdr:spPr>
        <a:xfrm>
          <a:off x="3048000" y="6918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40</xdr:row>
      <xdr:rowOff>147337</xdr:rowOff>
    </xdr:from>
    <xdr:ext cx="762000" cy="259045"/>
    <xdr:sp macro="" textlink="">
      <xdr:nvSpPr>
        <xdr:cNvPr id="90" name="テキスト ボックス 89"/>
        <xdr:cNvSpPr txBox="1"/>
      </xdr:nvSpPr>
      <xdr:spPr>
        <a:xfrm>
          <a:off x="2717800" y="700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38</xdr:row>
      <xdr:rowOff>68580</xdr:rowOff>
    </xdr:from>
    <xdr:to>
      <xdr:col>11</xdr:col>
      <xdr:colOff>60325</xdr:colOff>
      <xdr:row>38</xdr:row>
      <xdr:rowOff>170180</xdr:rowOff>
    </xdr:to>
    <xdr:sp macro="" textlink="">
      <xdr:nvSpPr>
        <xdr:cNvPr id="91" name="楕円 90"/>
        <xdr:cNvSpPr/>
      </xdr:nvSpPr>
      <xdr:spPr>
        <a:xfrm>
          <a:off x="2159000" y="658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154957</xdr:rowOff>
    </xdr:from>
    <xdr:ext cx="762000" cy="259045"/>
    <xdr:sp macro="" textlink="">
      <xdr:nvSpPr>
        <xdr:cNvPr id="92" name="テキスト ボックス 91"/>
        <xdr:cNvSpPr txBox="1"/>
      </xdr:nvSpPr>
      <xdr:spPr>
        <a:xfrm>
          <a:off x="1828800" y="667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39</xdr:row>
      <xdr:rowOff>87630</xdr:rowOff>
    </xdr:from>
    <xdr:to>
      <xdr:col>6</xdr:col>
      <xdr:colOff>171450</xdr:colOff>
      <xdr:row>40</xdr:row>
      <xdr:rowOff>17780</xdr:rowOff>
    </xdr:to>
    <xdr:sp macro="" textlink="">
      <xdr:nvSpPr>
        <xdr:cNvPr id="93" name="楕円 92"/>
        <xdr:cNvSpPr/>
      </xdr:nvSpPr>
      <xdr:spPr>
        <a:xfrm>
          <a:off x="1270000" y="677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40</xdr:row>
      <xdr:rowOff>2557</xdr:rowOff>
    </xdr:from>
    <xdr:ext cx="762000" cy="259045"/>
    <xdr:sp macro="" textlink="">
      <xdr:nvSpPr>
        <xdr:cNvPr id="94" name="テキスト ボックス 93"/>
        <xdr:cNvSpPr txBox="1"/>
      </xdr:nvSpPr>
      <xdr:spPr>
        <a:xfrm>
          <a:off x="939800" y="686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施設の維持管理経費をはじめ経常的な経費削減に取り組んでいるものの、委託料等については、保有施設が多いことなどから、類似団体よりも高額となっている。なお、令和２年度以降は、地方公務員制度の改正に伴い、時的任用職員の賃金（物件費）が会計年度任用職員の報酬（人件費）となったため、数値は改善している。今後も、経常的な経費の見直しを進めるとともに、公共施設の最適化配置及び効率的な施設の運営を進める。</a:t>
          </a:r>
        </a:p>
      </xdr:txBody>
    </xdr:sp>
    <xdr:clientData/>
  </xdr:twoCellAnchor>
  <xdr:oneCellAnchor>
    <xdr:from>
      <xdr:col>62</xdr:col>
      <xdr:colOff>6350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140716</xdr:rowOff>
    </xdr:from>
    <xdr:to>
      <xdr:col>82</xdr:col>
      <xdr:colOff>107950</xdr:colOff>
      <xdr:row>21</xdr:row>
      <xdr:rowOff>69850</xdr:rowOff>
    </xdr:to>
    <xdr:cxnSp macro="">
      <xdr:nvCxnSpPr>
        <xdr:cNvPr id="120" name="直線コネクタ 119"/>
        <xdr:cNvCxnSpPr/>
      </xdr:nvCxnSpPr>
      <xdr:spPr>
        <a:xfrm flipV="1">
          <a:off x="16510000" y="2198116"/>
          <a:ext cx="0" cy="14721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41927</xdr:rowOff>
    </xdr:from>
    <xdr:ext cx="762000" cy="259045"/>
    <xdr:sp macro="" textlink="">
      <xdr:nvSpPr>
        <xdr:cNvPr id="121" name="物件費最小値テキスト"/>
        <xdr:cNvSpPr txBox="1"/>
      </xdr:nvSpPr>
      <xdr:spPr>
        <a:xfrm>
          <a:off x="165989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69850</xdr:rowOff>
    </xdr:from>
    <xdr:to>
      <xdr:col>82</xdr:col>
      <xdr:colOff>196850</xdr:colOff>
      <xdr:row>21</xdr:row>
      <xdr:rowOff>69850</xdr:rowOff>
    </xdr:to>
    <xdr:cxnSp macro="">
      <xdr:nvCxnSpPr>
        <xdr:cNvPr id="122" name="直線コネクタ 121"/>
        <xdr:cNvCxnSpPr/>
      </xdr:nvCxnSpPr>
      <xdr:spPr>
        <a:xfrm>
          <a:off x="16421100" y="367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55643</xdr:rowOff>
    </xdr:from>
    <xdr:ext cx="762000" cy="259045"/>
    <xdr:sp macro="" textlink="">
      <xdr:nvSpPr>
        <xdr:cNvPr id="123" name="物件費最大値テキスト"/>
        <xdr:cNvSpPr txBox="1"/>
      </xdr:nvSpPr>
      <xdr:spPr>
        <a:xfrm>
          <a:off x="16598900" y="1941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140716</xdr:rowOff>
    </xdr:from>
    <xdr:to>
      <xdr:col>82</xdr:col>
      <xdr:colOff>196850</xdr:colOff>
      <xdr:row>12</xdr:row>
      <xdr:rowOff>140716</xdr:rowOff>
    </xdr:to>
    <xdr:cxnSp macro="">
      <xdr:nvCxnSpPr>
        <xdr:cNvPr id="124" name="直線コネクタ 123"/>
        <xdr:cNvCxnSpPr/>
      </xdr:nvCxnSpPr>
      <xdr:spPr>
        <a:xfrm>
          <a:off x="16421100" y="2198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33274</xdr:rowOff>
    </xdr:from>
    <xdr:to>
      <xdr:col>82</xdr:col>
      <xdr:colOff>107950</xdr:colOff>
      <xdr:row>17</xdr:row>
      <xdr:rowOff>124714</xdr:rowOff>
    </xdr:to>
    <xdr:cxnSp macro="">
      <xdr:nvCxnSpPr>
        <xdr:cNvPr id="125" name="直線コネクタ 124"/>
        <xdr:cNvCxnSpPr/>
      </xdr:nvCxnSpPr>
      <xdr:spPr>
        <a:xfrm>
          <a:off x="15671800" y="2947924"/>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106443</xdr:rowOff>
    </xdr:from>
    <xdr:ext cx="762000" cy="259045"/>
    <xdr:sp macro="" textlink="">
      <xdr:nvSpPr>
        <xdr:cNvPr id="126" name="物件費平均値テキスト"/>
        <xdr:cNvSpPr txBox="1"/>
      </xdr:nvSpPr>
      <xdr:spPr>
        <a:xfrm>
          <a:off x="16598900" y="2678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89916</xdr:rowOff>
    </xdr:from>
    <xdr:to>
      <xdr:col>82</xdr:col>
      <xdr:colOff>158750</xdr:colOff>
      <xdr:row>17</xdr:row>
      <xdr:rowOff>20066</xdr:rowOff>
    </xdr:to>
    <xdr:sp macro="" textlink="">
      <xdr:nvSpPr>
        <xdr:cNvPr id="127" name="フローチャート: 判断 126"/>
        <xdr:cNvSpPr/>
      </xdr:nvSpPr>
      <xdr:spPr>
        <a:xfrm>
          <a:off x="16459200" y="2833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33274</xdr:rowOff>
    </xdr:from>
    <xdr:to>
      <xdr:col>78</xdr:col>
      <xdr:colOff>69850</xdr:colOff>
      <xdr:row>17</xdr:row>
      <xdr:rowOff>51562</xdr:rowOff>
    </xdr:to>
    <xdr:cxnSp macro="">
      <xdr:nvCxnSpPr>
        <xdr:cNvPr id="128" name="直線コネクタ 127"/>
        <xdr:cNvCxnSpPr/>
      </xdr:nvCxnSpPr>
      <xdr:spPr>
        <a:xfrm flipV="1">
          <a:off x="14782800" y="294792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151638</xdr:rowOff>
    </xdr:from>
    <xdr:to>
      <xdr:col>78</xdr:col>
      <xdr:colOff>120650</xdr:colOff>
      <xdr:row>16</xdr:row>
      <xdr:rowOff>81788</xdr:rowOff>
    </xdr:to>
    <xdr:sp macro="" textlink="">
      <xdr:nvSpPr>
        <xdr:cNvPr id="129" name="フローチャート: 判断 128"/>
        <xdr:cNvSpPr/>
      </xdr:nvSpPr>
      <xdr:spPr>
        <a:xfrm>
          <a:off x="15621000" y="2723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91965</xdr:rowOff>
    </xdr:from>
    <xdr:ext cx="736600" cy="259045"/>
    <xdr:sp macro="" textlink="">
      <xdr:nvSpPr>
        <xdr:cNvPr id="130" name="テキスト ボックス 129"/>
        <xdr:cNvSpPr txBox="1"/>
      </xdr:nvSpPr>
      <xdr:spPr>
        <a:xfrm>
          <a:off x="15290800" y="2492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17</xdr:row>
      <xdr:rowOff>51562</xdr:rowOff>
    </xdr:from>
    <xdr:to>
      <xdr:col>73</xdr:col>
      <xdr:colOff>180975</xdr:colOff>
      <xdr:row>18</xdr:row>
      <xdr:rowOff>62992</xdr:rowOff>
    </xdr:to>
    <xdr:cxnSp macro="">
      <xdr:nvCxnSpPr>
        <xdr:cNvPr id="131" name="直線コネクタ 130"/>
        <xdr:cNvCxnSpPr/>
      </xdr:nvCxnSpPr>
      <xdr:spPr>
        <a:xfrm flipV="1">
          <a:off x="13893800" y="2966212"/>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7620</xdr:rowOff>
    </xdr:from>
    <xdr:to>
      <xdr:col>74</xdr:col>
      <xdr:colOff>31750</xdr:colOff>
      <xdr:row>16</xdr:row>
      <xdr:rowOff>109220</xdr:rowOff>
    </xdr:to>
    <xdr:sp macro="" textlink="">
      <xdr:nvSpPr>
        <xdr:cNvPr id="132" name="フローチャート: 判断 131"/>
        <xdr:cNvSpPr/>
      </xdr:nvSpPr>
      <xdr:spPr>
        <a:xfrm>
          <a:off x="14732000" y="275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119397</xdr:rowOff>
    </xdr:from>
    <xdr:ext cx="762000" cy="259045"/>
    <xdr:sp macro="" textlink="">
      <xdr:nvSpPr>
        <xdr:cNvPr id="133" name="テキスト ボックス 132"/>
        <xdr:cNvSpPr txBox="1"/>
      </xdr:nvSpPr>
      <xdr:spPr>
        <a:xfrm>
          <a:off x="14401800" y="25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18</xdr:row>
      <xdr:rowOff>53848</xdr:rowOff>
    </xdr:from>
    <xdr:to>
      <xdr:col>69</xdr:col>
      <xdr:colOff>92075</xdr:colOff>
      <xdr:row>18</xdr:row>
      <xdr:rowOff>62992</xdr:rowOff>
    </xdr:to>
    <xdr:cxnSp macro="">
      <xdr:nvCxnSpPr>
        <xdr:cNvPr id="134" name="直線コネクタ 133"/>
        <xdr:cNvCxnSpPr/>
      </xdr:nvCxnSpPr>
      <xdr:spPr>
        <a:xfrm>
          <a:off x="13004800" y="313994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71628</xdr:rowOff>
    </xdr:from>
    <xdr:to>
      <xdr:col>69</xdr:col>
      <xdr:colOff>142875</xdr:colOff>
      <xdr:row>17</xdr:row>
      <xdr:rowOff>1778</xdr:rowOff>
    </xdr:to>
    <xdr:sp macro="" textlink="">
      <xdr:nvSpPr>
        <xdr:cNvPr id="135" name="フローチャート: 判断 134"/>
        <xdr:cNvSpPr/>
      </xdr:nvSpPr>
      <xdr:spPr>
        <a:xfrm>
          <a:off x="13843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11955</xdr:rowOff>
    </xdr:from>
    <xdr:ext cx="762000" cy="259045"/>
    <xdr:sp macro="" textlink="">
      <xdr:nvSpPr>
        <xdr:cNvPr id="136" name="テキスト ボックス 135"/>
        <xdr:cNvSpPr txBox="1"/>
      </xdr:nvSpPr>
      <xdr:spPr>
        <a:xfrm>
          <a:off x="13512800" y="258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62484</xdr:rowOff>
    </xdr:from>
    <xdr:to>
      <xdr:col>65</xdr:col>
      <xdr:colOff>53975</xdr:colOff>
      <xdr:row>16</xdr:row>
      <xdr:rowOff>164084</xdr:rowOff>
    </xdr:to>
    <xdr:sp macro="" textlink="">
      <xdr:nvSpPr>
        <xdr:cNvPr id="137" name="フローチャート: 判断 136"/>
        <xdr:cNvSpPr/>
      </xdr:nvSpPr>
      <xdr:spPr>
        <a:xfrm>
          <a:off x="12954000" y="2805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2811</xdr:rowOff>
    </xdr:from>
    <xdr:ext cx="762000" cy="259045"/>
    <xdr:sp macro="" textlink="">
      <xdr:nvSpPr>
        <xdr:cNvPr id="138" name="テキスト ボックス 137"/>
        <xdr:cNvSpPr txBox="1"/>
      </xdr:nvSpPr>
      <xdr:spPr>
        <a:xfrm>
          <a:off x="12623800" y="2574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73914</xdr:rowOff>
    </xdr:from>
    <xdr:to>
      <xdr:col>82</xdr:col>
      <xdr:colOff>158750</xdr:colOff>
      <xdr:row>18</xdr:row>
      <xdr:rowOff>4064</xdr:rowOff>
    </xdr:to>
    <xdr:sp macro="" textlink="">
      <xdr:nvSpPr>
        <xdr:cNvPr id="144" name="楕円 143"/>
        <xdr:cNvSpPr/>
      </xdr:nvSpPr>
      <xdr:spPr>
        <a:xfrm>
          <a:off x="16459200" y="2988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17</xdr:row>
      <xdr:rowOff>45991</xdr:rowOff>
    </xdr:from>
    <xdr:ext cx="762000" cy="259045"/>
    <xdr:sp macro="" textlink="">
      <xdr:nvSpPr>
        <xdr:cNvPr id="145" name="物件費該当値テキスト"/>
        <xdr:cNvSpPr txBox="1"/>
      </xdr:nvSpPr>
      <xdr:spPr>
        <a:xfrm>
          <a:off x="16598900" y="296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153924</xdr:rowOff>
    </xdr:from>
    <xdr:to>
      <xdr:col>78</xdr:col>
      <xdr:colOff>120650</xdr:colOff>
      <xdr:row>17</xdr:row>
      <xdr:rowOff>84074</xdr:rowOff>
    </xdr:to>
    <xdr:sp macro="" textlink="">
      <xdr:nvSpPr>
        <xdr:cNvPr id="146" name="楕円 145"/>
        <xdr:cNvSpPr/>
      </xdr:nvSpPr>
      <xdr:spPr>
        <a:xfrm>
          <a:off x="15621000" y="2897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68851</xdr:rowOff>
    </xdr:from>
    <xdr:ext cx="736600" cy="259045"/>
    <xdr:sp macro="" textlink="">
      <xdr:nvSpPr>
        <xdr:cNvPr id="147" name="テキスト ボックス 146"/>
        <xdr:cNvSpPr txBox="1"/>
      </xdr:nvSpPr>
      <xdr:spPr>
        <a:xfrm>
          <a:off x="15290800" y="2983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17</xdr:row>
      <xdr:rowOff>762</xdr:rowOff>
    </xdr:from>
    <xdr:to>
      <xdr:col>74</xdr:col>
      <xdr:colOff>31750</xdr:colOff>
      <xdr:row>17</xdr:row>
      <xdr:rowOff>102362</xdr:rowOff>
    </xdr:to>
    <xdr:sp macro="" textlink="">
      <xdr:nvSpPr>
        <xdr:cNvPr id="148" name="楕円 147"/>
        <xdr:cNvSpPr/>
      </xdr:nvSpPr>
      <xdr:spPr>
        <a:xfrm>
          <a:off x="14732000" y="2915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87139</xdr:rowOff>
    </xdr:from>
    <xdr:ext cx="762000" cy="259045"/>
    <xdr:sp macro="" textlink="">
      <xdr:nvSpPr>
        <xdr:cNvPr id="149" name="テキスト ボックス 148"/>
        <xdr:cNvSpPr txBox="1"/>
      </xdr:nvSpPr>
      <xdr:spPr>
        <a:xfrm>
          <a:off x="14401800" y="3001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18</xdr:row>
      <xdr:rowOff>12192</xdr:rowOff>
    </xdr:from>
    <xdr:to>
      <xdr:col>69</xdr:col>
      <xdr:colOff>142875</xdr:colOff>
      <xdr:row>18</xdr:row>
      <xdr:rowOff>113792</xdr:rowOff>
    </xdr:to>
    <xdr:sp macro="" textlink="">
      <xdr:nvSpPr>
        <xdr:cNvPr id="150" name="楕円 149"/>
        <xdr:cNvSpPr/>
      </xdr:nvSpPr>
      <xdr:spPr>
        <a:xfrm>
          <a:off x="13843000" y="3098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18</xdr:row>
      <xdr:rowOff>98569</xdr:rowOff>
    </xdr:from>
    <xdr:ext cx="762000" cy="259045"/>
    <xdr:sp macro="" textlink="">
      <xdr:nvSpPr>
        <xdr:cNvPr id="151" name="テキスト ボックス 150"/>
        <xdr:cNvSpPr txBox="1"/>
      </xdr:nvSpPr>
      <xdr:spPr>
        <a:xfrm>
          <a:off x="13512800" y="3184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18</xdr:row>
      <xdr:rowOff>3048</xdr:rowOff>
    </xdr:from>
    <xdr:to>
      <xdr:col>65</xdr:col>
      <xdr:colOff>53975</xdr:colOff>
      <xdr:row>18</xdr:row>
      <xdr:rowOff>104648</xdr:rowOff>
    </xdr:to>
    <xdr:sp macro="" textlink="">
      <xdr:nvSpPr>
        <xdr:cNvPr id="152" name="楕円 151"/>
        <xdr:cNvSpPr/>
      </xdr:nvSpPr>
      <xdr:spPr>
        <a:xfrm>
          <a:off x="12954000" y="3089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18</xdr:row>
      <xdr:rowOff>89425</xdr:rowOff>
    </xdr:from>
    <xdr:ext cx="762000" cy="259045"/>
    <xdr:sp macro="" textlink="">
      <xdr:nvSpPr>
        <xdr:cNvPr id="153" name="テキスト ボックス 152"/>
        <xdr:cNvSpPr txBox="1"/>
      </xdr:nvSpPr>
      <xdr:spPr>
        <a:xfrm>
          <a:off x="12623800" y="3175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子育て施策の充実や高齢化の影響により年々増加しているものの、他団体と比較して生活保護費が少ないこと等により、扶助費に係る率は相対的に低い水準となっている。しかしながら、社会保障関係経費は、今後も増加が見込まれる経費であり、市税収入等の動向も注視しつつ、市独自の扶助制度については、他団体の動向を踏まえ、適正な水準を見極めていく。</a:t>
          </a:r>
        </a:p>
      </xdr:txBody>
    </xdr:sp>
    <xdr:clientData/>
  </xdr:twoCellAnchor>
  <xdr:oneCellAnchor>
    <xdr:from>
      <xdr:col>3</xdr:col>
      <xdr:colOff>123825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69850</xdr:rowOff>
    </xdr:from>
    <xdr:to>
      <xdr:col>24</xdr:col>
      <xdr:colOff>25400</xdr:colOff>
      <xdr:row>60</xdr:row>
      <xdr:rowOff>35560</xdr:rowOff>
    </xdr:to>
    <xdr:cxnSp macro="">
      <xdr:nvCxnSpPr>
        <xdr:cNvPr id="181" name="直線コネクタ 180"/>
        <xdr:cNvCxnSpPr/>
      </xdr:nvCxnSpPr>
      <xdr:spPr>
        <a:xfrm flipV="1">
          <a:off x="4826000" y="915670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7637</xdr:rowOff>
    </xdr:from>
    <xdr:ext cx="762000" cy="259045"/>
    <xdr:sp macro="" textlink="">
      <xdr:nvSpPr>
        <xdr:cNvPr id="182" name="扶助費最小値テキスト"/>
        <xdr:cNvSpPr txBox="1"/>
      </xdr:nvSpPr>
      <xdr:spPr>
        <a:xfrm>
          <a:off x="4914900" y="10294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35560</xdr:rowOff>
    </xdr:from>
    <xdr:to>
      <xdr:col>24</xdr:col>
      <xdr:colOff>114300</xdr:colOff>
      <xdr:row>60</xdr:row>
      <xdr:rowOff>35560</xdr:rowOff>
    </xdr:to>
    <xdr:cxnSp macro="">
      <xdr:nvCxnSpPr>
        <xdr:cNvPr id="183" name="直線コネクタ 182"/>
        <xdr:cNvCxnSpPr/>
      </xdr:nvCxnSpPr>
      <xdr:spPr>
        <a:xfrm>
          <a:off x="4737100" y="10322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156227</xdr:rowOff>
    </xdr:from>
    <xdr:ext cx="762000" cy="259045"/>
    <xdr:sp macro="" textlink="">
      <xdr:nvSpPr>
        <xdr:cNvPr id="184"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69850</xdr:rowOff>
    </xdr:from>
    <xdr:to>
      <xdr:col>24</xdr:col>
      <xdr:colOff>114300</xdr:colOff>
      <xdr:row>53</xdr:row>
      <xdr:rowOff>69850</xdr:rowOff>
    </xdr:to>
    <xdr:cxnSp macro="">
      <xdr:nvCxnSpPr>
        <xdr:cNvPr id="185" name="直線コネクタ 184"/>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119380</xdr:rowOff>
    </xdr:from>
    <xdr:to>
      <xdr:col>24</xdr:col>
      <xdr:colOff>25400</xdr:colOff>
      <xdr:row>55</xdr:row>
      <xdr:rowOff>39370</xdr:rowOff>
    </xdr:to>
    <xdr:cxnSp macro="">
      <xdr:nvCxnSpPr>
        <xdr:cNvPr id="186" name="直線コネクタ 185"/>
        <xdr:cNvCxnSpPr/>
      </xdr:nvCxnSpPr>
      <xdr:spPr>
        <a:xfrm>
          <a:off x="3987800" y="937768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135907</xdr:rowOff>
    </xdr:from>
    <xdr:ext cx="762000" cy="259045"/>
    <xdr:sp macro="" textlink="">
      <xdr:nvSpPr>
        <xdr:cNvPr id="187" name="扶助費平均値テキスト"/>
        <xdr:cNvSpPr txBox="1"/>
      </xdr:nvSpPr>
      <xdr:spPr>
        <a:xfrm>
          <a:off x="4914900" y="9565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163830</xdr:rowOff>
    </xdr:from>
    <xdr:to>
      <xdr:col>24</xdr:col>
      <xdr:colOff>76200</xdr:colOff>
      <xdr:row>56</xdr:row>
      <xdr:rowOff>93980</xdr:rowOff>
    </xdr:to>
    <xdr:sp macro="" textlink="">
      <xdr:nvSpPr>
        <xdr:cNvPr id="188" name="フローチャート: 判断 187"/>
        <xdr:cNvSpPr/>
      </xdr:nvSpPr>
      <xdr:spPr>
        <a:xfrm>
          <a:off x="47752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119380</xdr:rowOff>
    </xdr:from>
    <xdr:to>
      <xdr:col>19</xdr:col>
      <xdr:colOff>187325</xdr:colOff>
      <xdr:row>55</xdr:row>
      <xdr:rowOff>31750</xdr:rowOff>
    </xdr:to>
    <xdr:cxnSp macro="">
      <xdr:nvCxnSpPr>
        <xdr:cNvPr id="189" name="直線コネクタ 188"/>
        <xdr:cNvCxnSpPr/>
      </xdr:nvCxnSpPr>
      <xdr:spPr>
        <a:xfrm flipV="1">
          <a:off x="3098800" y="93776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125730</xdr:rowOff>
    </xdr:from>
    <xdr:to>
      <xdr:col>20</xdr:col>
      <xdr:colOff>38100</xdr:colOff>
      <xdr:row>56</xdr:row>
      <xdr:rowOff>55880</xdr:rowOff>
    </xdr:to>
    <xdr:sp macro="" textlink="">
      <xdr:nvSpPr>
        <xdr:cNvPr id="190" name="フローチャート: 判断 189"/>
        <xdr:cNvSpPr/>
      </xdr:nvSpPr>
      <xdr:spPr>
        <a:xfrm>
          <a:off x="3937000" y="955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40657</xdr:rowOff>
    </xdr:from>
    <xdr:ext cx="736600" cy="259045"/>
    <xdr:sp macro="" textlink="">
      <xdr:nvSpPr>
        <xdr:cNvPr id="191" name="テキスト ボックス 190"/>
        <xdr:cNvSpPr txBox="1"/>
      </xdr:nvSpPr>
      <xdr:spPr>
        <a:xfrm>
          <a:off x="3606800" y="9641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31750</xdr:rowOff>
    </xdr:from>
    <xdr:to>
      <xdr:col>15</xdr:col>
      <xdr:colOff>98425</xdr:colOff>
      <xdr:row>55</xdr:row>
      <xdr:rowOff>54610</xdr:rowOff>
    </xdr:to>
    <xdr:cxnSp macro="">
      <xdr:nvCxnSpPr>
        <xdr:cNvPr id="192" name="直線コネクタ 191"/>
        <xdr:cNvCxnSpPr/>
      </xdr:nvCxnSpPr>
      <xdr:spPr>
        <a:xfrm flipV="1">
          <a:off x="2209800" y="94615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156210</xdr:rowOff>
    </xdr:from>
    <xdr:to>
      <xdr:col>15</xdr:col>
      <xdr:colOff>149225</xdr:colOff>
      <xdr:row>56</xdr:row>
      <xdr:rowOff>86360</xdr:rowOff>
    </xdr:to>
    <xdr:sp macro="" textlink="">
      <xdr:nvSpPr>
        <xdr:cNvPr id="193" name="フローチャート: 判断 192"/>
        <xdr:cNvSpPr/>
      </xdr:nvSpPr>
      <xdr:spPr>
        <a:xfrm>
          <a:off x="3048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71137</xdr:rowOff>
    </xdr:from>
    <xdr:ext cx="762000" cy="259045"/>
    <xdr:sp macro="" textlink="">
      <xdr:nvSpPr>
        <xdr:cNvPr id="194" name="テキスト ボックス 193"/>
        <xdr:cNvSpPr txBox="1"/>
      </xdr:nvSpPr>
      <xdr:spPr>
        <a:xfrm>
          <a:off x="2717800" y="9672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46990</xdr:rowOff>
    </xdr:from>
    <xdr:to>
      <xdr:col>11</xdr:col>
      <xdr:colOff>9525</xdr:colOff>
      <xdr:row>55</xdr:row>
      <xdr:rowOff>54610</xdr:rowOff>
    </xdr:to>
    <xdr:cxnSp macro="">
      <xdr:nvCxnSpPr>
        <xdr:cNvPr id="195" name="直線コネクタ 194"/>
        <xdr:cNvCxnSpPr/>
      </xdr:nvCxnSpPr>
      <xdr:spPr>
        <a:xfrm>
          <a:off x="1320800" y="94767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30480</xdr:rowOff>
    </xdr:from>
    <xdr:to>
      <xdr:col>11</xdr:col>
      <xdr:colOff>60325</xdr:colOff>
      <xdr:row>56</xdr:row>
      <xdr:rowOff>132080</xdr:rowOff>
    </xdr:to>
    <xdr:sp macro="" textlink="">
      <xdr:nvSpPr>
        <xdr:cNvPr id="196" name="フローチャート: 判断 195"/>
        <xdr:cNvSpPr/>
      </xdr:nvSpPr>
      <xdr:spPr>
        <a:xfrm>
          <a:off x="2159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116857</xdr:rowOff>
    </xdr:from>
    <xdr:ext cx="762000" cy="259045"/>
    <xdr:sp macro="" textlink="">
      <xdr:nvSpPr>
        <xdr:cNvPr id="197" name="テキスト ボックス 196"/>
        <xdr:cNvSpPr txBox="1"/>
      </xdr:nvSpPr>
      <xdr:spPr>
        <a:xfrm>
          <a:off x="1828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163830</xdr:rowOff>
    </xdr:from>
    <xdr:to>
      <xdr:col>6</xdr:col>
      <xdr:colOff>171450</xdr:colOff>
      <xdr:row>56</xdr:row>
      <xdr:rowOff>93980</xdr:rowOff>
    </xdr:to>
    <xdr:sp macro="" textlink="">
      <xdr:nvSpPr>
        <xdr:cNvPr id="198" name="フローチャート: 判断 197"/>
        <xdr:cNvSpPr/>
      </xdr:nvSpPr>
      <xdr:spPr>
        <a:xfrm>
          <a:off x="1270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78757</xdr:rowOff>
    </xdr:from>
    <xdr:ext cx="762000" cy="259045"/>
    <xdr:sp macro="" textlink="">
      <xdr:nvSpPr>
        <xdr:cNvPr id="199" name="テキスト ボックス 198"/>
        <xdr:cNvSpPr txBox="1"/>
      </xdr:nvSpPr>
      <xdr:spPr>
        <a:xfrm>
          <a:off x="939800" y="967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160020</xdr:rowOff>
    </xdr:from>
    <xdr:to>
      <xdr:col>24</xdr:col>
      <xdr:colOff>76200</xdr:colOff>
      <xdr:row>55</xdr:row>
      <xdr:rowOff>90170</xdr:rowOff>
    </xdr:to>
    <xdr:sp macro="" textlink="">
      <xdr:nvSpPr>
        <xdr:cNvPr id="205" name="楕円 204"/>
        <xdr:cNvSpPr/>
      </xdr:nvSpPr>
      <xdr:spPr>
        <a:xfrm>
          <a:off x="4775200" y="941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5097</xdr:rowOff>
    </xdr:from>
    <xdr:ext cx="762000" cy="259045"/>
    <xdr:sp macro="" textlink="">
      <xdr:nvSpPr>
        <xdr:cNvPr id="206" name="扶助費該当値テキスト"/>
        <xdr:cNvSpPr txBox="1"/>
      </xdr:nvSpPr>
      <xdr:spPr>
        <a:xfrm>
          <a:off x="49149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68580</xdr:rowOff>
    </xdr:from>
    <xdr:to>
      <xdr:col>20</xdr:col>
      <xdr:colOff>38100</xdr:colOff>
      <xdr:row>54</xdr:row>
      <xdr:rowOff>170180</xdr:rowOff>
    </xdr:to>
    <xdr:sp macro="" textlink="">
      <xdr:nvSpPr>
        <xdr:cNvPr id="207" name="楕円 206"/>
        <xdr:cNvSpPr/>
      </xdr:nvSpPr>
      <xdr:spPr>
        <a:xfrm>
          <a:off x="3937000" y="932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8907</xdr:rowOff>
    </xdr:from>
    <xdr:ext cx="736600" cy="259045"/>
    <xdr:sp macro="" textlink="">
      <xdr:nvSpPr>
        <xdr:cNvPr id="208" name="テキスト ボックス 207"/>
        <xdr:cNvSpPr txBox="1"/>
      </xdr:nvSpPr>
      <xdr:spPr>
        <a:xfrm>
          <a:off x="3606800" y="909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152400</xdr:rowOff>
    </xdr:from>
    <xdr:to>
      <xdr:col>15</xdr:col>
      <xdr:colOff>149225</xdr:colOff>
      <xdr:row>55</xdr:row>
      <xdr:rowOff>82550</xdr:rowOff>
    </xdr:to>
    <xdr:sp macro="" textlink="">
      <xdr:nvSpPr>
        <xdr:cNvPr id="209" name="楕円 208"/>
        <xdr:cNvSpPr/>
      </xdr:nvSpPr>
      <xdr:spPr>
        <a:xfrm>
          <a:off x="3048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92727</xdr:rowOff>
    </xdr:from>
    <xdr:ext cx="762000" cy="259045"/>
    <xdr:sp macro="" textlink="">
      <xdr:nvSpPr>
        <xdr:cNvPr id="210" name="テキスト ボックス 209"/>
        <xdr:cNvSpPr txBox="1"/>
      </xdr:nvSpPr>
      <xdr:spPr>
        <a:xfrm>
          <a:off x="2717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3810</xdr:rowOff>
    </xdr:from>
    <xdr:to>
      <xdr:col>11</xdr:col>
      <xdr:colOff>60325</xdr:colOff>
      <xdr:row>55</xdr:row>
      <xdr:rowOff>105410</xdr:rowOff>
    </xdr:to>
    <xdr:sp macro="" textlink="">
      <xdr:nvSpPr>
        <xdr:cNvPr id="211" name="楕円 210"/>
        <xdr:cNvSpPr/>
      </xdr:nvSpPr>
      <xdr:spPr>
        <a:xfrm>
          <a:off x="2159000" y="9433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115587</xdr:rowOff>
    </xdr:from>
    <xdr:ext cx="762000" cy="259045"/>
    <xdr:sp macro="" textlink="">
      <xdr:nvSpPr>
        <xdr:cNvPr id="212" name="テキスト ボックス 211"/>
        <xdr:cNvSpPr txBox="1"/>
      </xdr:nvSpPr>
      <xdr:spPr>
        <a:xfrm>
          <a:off x="1828800" y="920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167640</xdr:rowOff>
    </xdr:from>
    <xdr:to>
      <xdr:col>6</xdr:col>
      <xdr:colOff>171450</xdr:colOff>
      <xdr:row>55</xdr:row>
      <xdr:rowOff>97790</xdr:rowOff>
    </xdr:to>
    <xdr:sp macro="" textlink="">
      <xdr:nvSpPr>
        <xdr:cNvPr id="213" name="楕円 212"/>
        <xdr:cNvSpPr/>
      </xdr:nvSpPr>
      <xdr:spPr>
        <a:xfrm>
          <a:off x="1270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107967</xdr:rowOff>
    </xdr:from>
    <xdr:ext cx="762000" cy="259045"/>
    <xdr:sp macro="" textlink="">
      <xdr:nvSpPr>
        <xdr:cNvPr id="214" name="テキスト ボックス 213"/>
        <xdr:cNvSpPr txBox="1"/>
      </xdr:nvSpPr>
      <xdr:spPr>
        <a:xfrm>
          <a:off x="939800" y="919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その他の経費は、維持補修費及び繰出金となっている。社会保障関係の特別会計への繰出金が増加傾向にあり、数値は上昇傾向にある。</a:t>
          </a:r>
        </a:p>
        <a:p>
          <a:r>
            <a:rPr kumimoji="1" lang="ja-JP" altLang="en-US" sz="1300">
              <a:latin typeface="ＭＳ Ｐゴシック" panose="020B0600070205080204" pitchFamily="50" charset="-128"/>
              <a:ea typeface="ＭＳ Ｐゴシック" panose="020B0600070205080204" pitchFamily="50" charset="-128"/>
            </a:rPr>
            <a:t>維持補修費については、市の保有する施設が類似団体に比べて多いことからやや高くなっているため、適切な維持管理に努める。</a:t>
          </a:r>
        </a:p>
      </xdr:txBody>
    </xdr:sp>
    <xdr:clientData/>
  </xdr:twoCellAnchor>
  <xdr:oneCellAnchor>
    <xdr:from>
      <xdr:col>62</xdr:col>
      <xdr:colOff>6350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6350</xdr:rowOff>
    </xdr:from>
    <xdr:to>
      <xdr:col>82</xdr:col>
      <xdr:colOff>107950</xdr:colOff>
      <xdr:row>62</xdr:row>
      <xdr:rowOff>63500</xdr:rowOff>
    </xdr:to>
    <xdr:cxnSp macro="">
      <xdr:nvCxnSpPr>
        <xdr:cNvPr id="242" name="直線コネクタ 241"/>
        <xdr:cNvCxnSpPr/>
      </xdr:nvCxnSpPr>
      <xdr:spPr>
        <a:xfrm flipV="1">
          <a:off x="16510000" y="909320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62</xdr:row>
      <xdr:rowOff>35577</xdr:rowOff>
    </xdr:from>
    <xdr:ext cx="762000" cy="259045"/>
    <xdr:sp macro="" textlink="">
      <xdr:nvSpPr>
        <xdr:cNvPr id="243" name="その他最小値テキスト"/>
        <xdr:cNvSpPr txBox="1"/>
      </xdr:nvSpPr>
      <xdr:spPr>
        <a:xfrm>
          <a:off x="16598900" y="1066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62</xdr:row>
      <xdr:rowOff>63500</xdr:rowOff>
    </xdr:from>
    <xdr:to>
      <xdr:col>82</xdr:col>
      <xdr:colOff>196850</xdr:colOff>
      <xdr:row>62</xdr:row>
      <xdr:rowOff>63500</xdr:rowOff>
    </xdr:to>
    <xdr:cxnSp macro="">
      <xdr:nvCxnSpPr>
        <xdr:cNvPr id="244" name="直線コネクタ 243"/>
        <xdr:cNvCxnSpPr/>
      </xdr:nvCxnSpPr>
      <xdr:spPr>
        <a:xfrm>
          <a:off x="16421100" y="1069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92727</xdr:rowOff>
    </xdr:from>
    <xdr:ext cx="762000" cy="259045"/>
    <xdr:sp macro="" textlink="">
      <xdr:nvSpPr>
        <xdr:cNvPr id="245" name="その他最大値テキスト"/>
        <xdr:cNvSpPr txBox="1"/>
      </xdr:nvSpPr>
      <xdr:spPr>
        <a:xfrm>
          <a:off x="165989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6350</xdr:rowOff>
    </xdr:from>
    <xdr:to>
      <xdr:col>82</xdr:col>
      <xdr:colOff>196850</xdr:colOff>
      <xdr:row>53</xdr:row>
      <xdr:rowOff>6350</xdr:rowOff>
    </xdr:to>
    <xdr:cxnSp macro="">
      <xdr:nvCxnSpPr>
        <xdr:cNvPr id="246" name="直線コネクタ 245"/>
        <xdr:cNvCxnSpPr/>
      </xdr:nvCxnSpPr>
      <xdr:spPr>
        <a:xfrm>
          <a:off x="16421100" y="9093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120650</xdr:rowOff>
    </xdr:from>
    <xdr:to>
      <xdr:col>82</xdr:col>
      <xdr:colOff>107950</xdr:colOff>
      <xdr:row>58</xdr:row>
      <xdr:rowOff>0</xdr:rowOff>
    </xdr:to>
    <xdr:cxnSp macro="">
      <xdr:nvCxnSpPr>
        <xdr:cNvPr id="247" name="直線コネクタ 246"/>
        <xdr:cNvCxnSpPr/>
      </xdr:nvCxnSpPr>
      <xdr:spPr>
        <a:xfrm>
          <a:off x="15671800" y="98933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111777</xdr:rowOff>
    </xdr:from>
    <xdr:ext cx="762000" cy="259045"/>
    <xdr:sp macro="" textlink="">
      <xdr:nvSpPr>
        <xdr:cNvPr id="248" name="その他平均値テキスト"/>
        <xdr:cNvSpPr txBox="1"/>
      </xdr:nvSpPr>
      <xdr:spPr>
        <a:xfrm>
          <a:off x="16598900" y="9712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95250</xdr:rowOff>
    </xdr:from>
    <xdr:to>
      <xdr:col>82</xdr:col>
      <xdr:colOff>158750</xdr:colOff>
      <xdr:row>58</xdr:row>
      <xdr:rowOff>25400</xdr:rowOff>
    </xdr:to>
    <xdr:sp macro="" textlink="">
      <xdr:nvSpPr>
        <xdr:cNvPr id="249" name="フローチャート: 判断 248"/>
        <xdr:cNvSpPr/>
      </xdr:nvSpPr>
      <xdr:spPr>
        <a:xfrm>
          <a:off x="164592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120650</xdr:rowOff>
    </xdr:from>
    <xdr:to>
      <xdr:col>78</xdr:col>
      <xdr:colOff>69850</xdr:colOff>
      <xdr:row>58</xdr:row>
      <xdr:rowOff>25400</xdr:rowOff>
    </xdr:to>
    <xdr:cxnSp macro="">
      <xdr:nvCxnSpPr>
        <xdr:cNvPr id="250" name="直線コネクタ 249"/>
        <xdr:cNvCxnSpPr/>
      </xdr:nvCxnSpPr>
      <xdr:spPr>
        <a:xfrm flipV="1">
          <a:off x="14782800" y="98933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6350</xdr:rowOff>
    </xdr:from>
    <xdr:to>
      <xdr:col>78</xdr:col>
      <xdr:colOff>120650</xdr:colOff>
      <xdr:row>57</xdr:row>
      <xdr:rowOff>107950</xdr:rowOff>
    </xdr:to>
    <xdr:sp macro="" textlink="">
      <xdr:nvSpPr>
        <xdr:cNvPr id="251" name="フローチャート: 判断 250"/>
        <xdr:cNvSpPr/>
      </xdr:nvSpPr>
      <xdr:spPr>
        <a:xfrm>
          <a:off x="15621000" y="9779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118127</xdr:rowOff>
    </xdr:from>
    <xdr:ext cx="736600" cy="259045"/>
    <xdr:sp macro="" textlink="">
      <xdr:nvSpPr>
        <xdr:cNvPr id="252" name="テキスト ボックス 251"/>
        <xdr:cNvSpPr txBox="1"/>
      </xdr:nvSpPr>
      <xdr:spPr>
        <a:xfrm>
          <a:off x="15290800" y="9547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120650</xdr:rowOff>
    </xdr:from>
    <xdr:to>
      <xdr:col>73</xdr:col>
      <xdr:colOff>180975</xdr:colOff>
      <xdr:row>58</xdr:row>
      <xdr:rowOff>25400</xdr:rowOff>
    </xdr:to>
    <xdr:cxnSp macro="">
      <xdr:nvCxnSpPr>
        <xdr:cNvPr id="253" name="直線コネクタ 252"/>
        <xdr:cNvCxnSpPr/>
      </xdr:nvCxnSpPr>
      <xdr:spPr>
        <a:xfrm>
          <a:off x="13893800" y="98933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120650</xdr:rowOff>
    </xdr:from>
    <xdr:to>
      <xdr:col>74</xdr:col>
      <xdr:colOff>31750</xdr:colOff>
      <xdr:row>58</xdr:row>
      <xdr:rowOff>50800</xdr:rowOff>
    </xdr:to>
    <xdr:sp macro="" textlink="">
      <xdr:nvSpPr>
        <xdr:cNvPr id="254" name="フローチャート: 判断 253"/>
        <xdr:cNvSpPr/>
      </xdr:nvSpPr>
      <xdr:spPr>
        <a:xfrm>
          <a:off x="14732000" y="989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60977</xdr:rowOff>
    </xdr:from>
    <xdr:ext cx="762000" cy="259045"/>
    <xdr:sp macro="" textlink="">
      <xdr:nvSpPr>
        <xdr:cNvPr id="255" name="テキスト ボックス 254"/>
        <xdr:cNvSpPr txBox="1"/>
      </xdr:nvSpPr>
      <xdr:spPr>
        <a:xfrm>
          <a:off x="14401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120650</xdr:rowOff>
    </xdr:from>
    <xdr:to>
      <xdr:col>69</xdr:col>
      <xdr:colOff>92075</xdr:colOff>
      <xdr:row>57</xdr:row>
      <xdr:rowOff>133350</xdr:rowOff>
    </xdr:to>
    <xdr:cxnSp macro="">
      <xdr:nvCxnSpPr>
        <xdr:cNvPr id="256" name="直線コネクタ 255"/>
        <xdr:cNvCxnSpPr/>
      </xdr:nvCxnSpPr>
      <xdr:spPr>
        <a:xfrm flipV="1">
          <a:off x="13004800" y="98933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25400</xdr:rowOff>
    </xdr:from>
    <xdr:to>
      <xdr:col>69</xdr:col>
      <xdr:colOff>142875</xdr:colOff>
      <xdr:row>58</xdr:row>
      <xdr:rowOff>127000</xdr:rowOff>
    </xdr:to>
    <xdr:sp macro="" textlink="">
      <xdr:nvSpPr>
        <xdr:cNvPr id="257" name="フローチャート: 判断 256"/>
        <xdr:cNvSpPr/>
      </xdr:nvSpPr>
      <xdr:spPr>
        <a:xfrm>
          <a:off x="13843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111777</xdr:rowOff>
    </xdr:from>
    <xdr:ext cx="762000" cy="259045"/>
    <xdr:sp macro="" textlink="">
      <xdr:nvSpPr>
        <xdr:cNvPr id="258" name="テキスト ボックス 257"/>
        <xdr:cNvSpPr txBox="1"/>
      </xdr:nvSpPr>
      <xdr:spPr>
        <a:xfrm>
          <a:off x="13512800" y="1005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88900</xdr:rowOff>
    </xdr:from>
    <xdr:to>
      <xdr:col>65</xdr:col>
      <xdr:colOff>53975</xdr:colOff>
      <xdr:row>59</xdr:row>
      <xdr:rowOff>19050</xdr:rowOff>
    </xdr:to>
    <xdr:sp macro="" textlink="">
      <xdr:nvSpPr>
        <xdr:cNvPr id="259" name="フローチャート: 判断 258"/>
        <xdr:cNvSpPr/>
      </xdr:nvSpPr>
      <xdr:spPr>
        <a:xfrm>
          <a:off x="129540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3827</xdr:rowOff>
    </xdr:from>
    <xdr:ext cx="762000" cy="259045"/>
    <xdr:sp macro="" textlink="">
      <xdr:nvSpPr>
        <xdr:cNvPr id="260" name="テキスト ボックス 259"/>
        <xdr:cNvSpPr txBox="1"/>
      </xdr:nvSpPr>
      <xdr:spPr>
        <a:xfrm>
          <a:off x="12623800" y="1011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120650</xdr:rowOff>
    </xdr:from>
    <xdr:to>
      <xdr:col>82</xdr:col>
      <xdr:colOff>158750</xdr:colOff>
      <xdr:row>58</xdr:row>
      <xdr:rowOff>50800</xdr:rowOff>
    </xdr:to>
    <xdr:sp macro="" textlink="">
      <xdr:nvSpPr>
        <xdr:cNvPr id="266" name="楕円 265"/>
        <xdr:cNvSpPr/>
      </xdr:nvSpPr>
      <xdr:spPr>
        <a:xfrm>
          <a:off x="164592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92727</xdr:rowOff>
    </xdr:from>
    <xdr:ext cx="762000" cy="259045"/>
    <xdr:sp macro="" textlink="">
      <xdr:nvSpPr>
        <xdr:cNvPr id="267" name="その他該当値テキスト"/>
        <xdr:cNvSpPr txBox="1"/>
      </xdr:nvSpPr>
      <xdr:spPr>
        <a:xfrm>
          <a:off x="16598900" y="986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69850</xdr:rowOff>
    </xdr:from>
    <xdr:to>
      <xdr:col>78</xdr:col>
      <xdr:colOff>120650</xdr:colOff>
      <xdr:row>58</xdr:row>
      <xdr:rowOff>0</xdr:rowOff>
    </xdr:to>
    <xdr:sp macro="" textlink="">
      <xdr:nvSpPr>
        <xdr:cNvPr id="268" name="楕円 267"/>
        <xdr:cNvSpPr/>
      </xdr:nvSpPr>
      <xdr:spPr>
        <a:xfrm>
          <a:off x="15621000" y="9842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156227</xdr:rowOff>
    </xdr:from>
    <xdr:ext cx="736600" cy="259045"/>
    <xdr:sp macro="" textlink="">
      <xdr:nvSpPr>
        <xdr:cNvPr id="269" name="テキスト ボックス 268"/>
        <xdr:cNvSpPr txBox="1"/>
      </xdr:nvSpPr>
      <xdr:spPr>
        <a:xfrm>
          <a:off x="15290800" y="9928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146050</xdr:rowOff>
    </xdr:from>
    <xdr:to>
      <xdr:col>74</xdr:col>
      <xdr:colOff>31750</xdr:colOff>
      <xdr:row>58</xdr:row>
      <xdr:rowOff>76200</xdr:rowOff>
    </xdr:to>
    <xdr:sp macro="" textlink="">
      <xdr:nvSpPr>
        <xdr:cNvPr id="270" name="楕円 269"/>
        <xdr:cNvSpPr/>
      </xdr:nvSpPr>
      <xdr:spPr>
        <a:xfrm>
          <a:off x="147320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60977</xdr:rowOff>
    </xdr:from>
    <xdr:ext cx="762000" cy="259045"/>
    <xdr:sp macro="" textlink="">
      <xdr:nvSpPr>
        <xdr:cNvPr id="271" name="テキスト ボックス 270"/>
        <xdr:cNvSpPr txBox="1"/>
      </xdr:nvSpPr>
      <xdr:spPr>
        <a:xfrm>
          <a:off x="14401800" y="1000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69850</xdr:rowOff>
    </xdr:from>
    <xdr:to>
      <xdr:col>69</xdr:col>
      <xdr:colOff>142875</xdr:colOff>
      <xdr:row>58</xdr:row>
      <xdr:rowOff>0</xdr:rowOff>
    </xdr:to>
    <xdr:sp macro="" textlink="">
      <xdr:nvSpPr>
        <xdr:cNvPr id="272" name="楕円 271"/>
        <xdr:cNvSpPr/>
      </xdr:nvSpPr>
      <xdr:spPr>
        <a:xfrm>
          <a:off x="13843000" y="9842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10177</xdr:rowOff>
    </xdr:from>
    <xdr:ext cx="762000" cy="259045"/>
    <xdr:sp macro="" textlink="">
      <xdr:nvSpPr>
        <xdr:cNvPr id="273" name="テキスト ボックス 272"/>
        <xdr:cNvSpPr txBox="1"/>
      </xdr:nvSpPr>
      <xdr:spPr>
        <a:xfrm>
          <a:off x="13512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82550</xdr:rowOff>
    </xdr:from>
    <xdr:to>
      <xdr:col>65</xdr:col>
      <xdr:colOff>53975</xdr:colOff>
      <xdr:row>58</xdr:row>
      <xdr:rowOff>12700</xdr:rowOff>
    </xdr:to>
    <xdr:sp macro="" textlink="">
      <xdr:nvSpPr>
        <xdr:cNvPr id="274" name="楕円 273"/>
        <xdr:cNvSpPr/>
      </xdr:nvSpPr>
      <xdr:spPr>
        <a:xfrm>
          <a:off x="12954000" y="985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22877</xdr:rowOff>
    </xdr:from>
    <xdr:ext cx="762000" cy="259045"/>
    <xdr:sp macro="" textlink="">
      <xdr:nvSpPr>
        <xdr:cNvPr id="275" name="テキスト ボックス 274"/>
        <xdr:cNvSpPr txBox="1"/>
      </xdr:nvSpPr>
      <xdr:spPr>
        <a:xfrm>
          <a:off x="12623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補助費については、一部事務組合が少ないことなどにより、他団体よりも低い率となっている。</a:t>
          </a:r>
        </a:p>
      </xdr:txBody>
    </xdr:sp>
    <xdr:clientData/>
  </xdr:twoCellAnchor>
  <xdr:oneCellAnchor>
    <xdr:from>
      <xdr:col>62</xdr:col>
      <xdr:colOff>6350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49276</xdr:rowOff>
    </xdr:from>
    <xdr:to>
      <xdr:col>82</xdr:col>
      <xdr:colOff>107950</xdr:colOff>
      <xdr:row>39</xdr:row>
      <xdr:rowOff>120142</xdr:rowOff>
    </xdr:to>
    <xdr:cxnSp macro="">
      <xdr:nvCxnSpPr>
        <xdr:cNvPr id="300" name="直線コネクタ 299"/>
        <xdr:cNvCxnSpPr/>
      </xdr:nvCxnSpPr>
      <xdr:spPr>
        <a:xfrm flipV="1">
          <a:off x="16510000" y="5878576"/>
          <a:ext cx="0" cy="9281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39</xdr:row>
      <xdr:rowOff>92219</xdr:rowOff>
    </xdr:from>
    <xdr:ext cx="762000" cy="259045"/>
    <xdr:sp macro="" textlink="">
      <xdr:nvSpPr>
        <xdr:cNvPr id="301" name="補助費等最小値テキスト"/>
        <xdr:cNvSpPr txBox="1"/>
      </xdr:nvSpPr>
      <xdr:spPr>
        <a:xfrm>
          <a:off x="16598900" y="6778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39</xdr:row>
      <xdr:rowOff>120142</xdr:rowOff>
    </xdr:from>
    <xdr:to>
      <xdr:col>82</xdr:col>
      <xdr:colOff>196850</xdr:colOff>
      <xdr:row>39</xdr:row>
      <xdr:rowOff>120142</xdr:rowOff>
    </xdr:to>
    <xdr:cxnSp macro="">
      <xdr:nvCxnSpPr>
        <xdr:cNvPr id="302" name="直線コネクタ 301"/>
        <xdr:cNvCxnSpPr/>
      </xdr:nvCxnSpPr>
      <xdr:spPr>
        <a:xfrm>
          <a:off x="16421100" y="6806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135653</xdr:rowOff>
    </xdr:from>
    <xdr:ext cx="762000" cy="259045"/>
    <xdr:sp macro="" textlink="">
      <xdr:nvSpPr>
        <xdr:cNvPr id="303" name="補助費等最大値テキスト"/>
        <xdr:cNvSpPr txBox="1"/>
      </xdr:nvSpPr>
      <xdr:spPr>
        <a:xfrm>
          <a:off x="16598900" y="562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49276</xdr:rowOff>
    </xdr:from>
    <xdr:to>
      <xdr:col>82</xdr:col>
      <xdr:colOff>196850</xdr:colOff>
      <xdr:row>34</xdr:row>
      <xdr:rowOff>49276</xdr:rowOff>
    </xdr:to>
    <xdr:cxnSp macro="">
      <xdr:nvCxnSpPr>
        <xdr:cNvPr id="304" name="直線コネクタ 303"/>
        <xdr:cNvCxnSpPr/>
      </xdr:nvCxnSpPr>
      <xdr:spPr>
        <a:xfrm>
          <a:off x="16421100" y="5878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83566</xdr:rowOff>
    </xdr:from>
    <xdr:to>
      <xdr:col>82</xdr:col>
      <xdr:colOff>107950</xdr:colOff>
      <xdr:row>35</xdr:row>
      <xdr:rowOff>83566</xdr:rowOff>
    </xdr:to>
    <xdr:cxnSp macro="">
      <xdr:nvCxnSpPr>
        <xdr:cNvPr id="305" name="直線コネクタ 304"/>
        <xdr:cNvCxnSpPr/>
      </xdr:nvCxnSpPr>
      <xdr:spPr>
        <a:xfrm>
          <a:off x="15671800" y="608431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39133</xdr:rowOff>
    </xdr:from>
    <xdr:ext cx="762000" cy="259045"/>
    <xdr:sp macro="" textlink="">
      <xdr:nvSpPr>
        <xdr:cNvPr id="306" name="補助費等平均値テキスト"/>
        <xdr:cNvSpPr txBox="1"/>
      </xdr:nvSpPr>
      <xdr:spPr>
        <a:xfrm>
          <a:off x="16598900" y="62113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67056</xdr:rowOff>
    </xdr:from>
    <xdr:to>
      <xdr:col>82</xdr:col>
      <xdr:colOff>158750</xdr:colOff>
      <xdr:row>36</xdr:row>
      <xdr:rowOff>168656</xdr:rowOff>
    </xdr:to>
    <xdr:sp macro="" textlink="">
      <xdr:nvSpPr>
        <xdr:cNvPr id="307" name="フローチャート: 判断 306"/>
        <xdr:cNvSpPr/>
      </xdr:nvSpPr>
      <xdr:spPr>
        <a:xfrm>
          <a:off x="164592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83566</xdr:rowOff>
    </xdr:from>
    <xdr:to>
      <xdr:col>78</xdr:col>
      <xdr:colOff>69850</xdr:colOff>
      <xdr:row>35</xdr:row>
      <xdr:rowOff>92710</xdr:rowOff>
    </xdr:to>
    <xdr:cxnSp macro="">
      <xdr:nvCxnSpPr>
        <xdr:cNvPr id="308" name="直線コネクタ 307"/>
        <xdr:cNvCxnSpPr/>
      </xdr:nvCxnSpPr>
      <xdr:spPr>
        <a:xfrm flipV="1">
          <a:off x="14782800" y="608431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57912</xdr:rowOff>
    </xdr:from>
    <xdr:to>
      <xdr:col>78</xdr:col>
      <xdr:colOff>120650</xdr:colOff>
      <xdr:row>36</xdr:row>
      <xdr:rowOff>159512</xdr:rowOff>
    </xdr:to>
    <xdr:sp macro="" textlink="">
      <xdr:nvSpPr>
        <xdr:cNvPr id="309" name="フローチャート: 判断 308"/>
        <xdr:cNvSpPr/>
      </xdr:nvSpPr>
      <xdr:spPr>
        <a:xfrm>
          <a:off x="15621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144289</xdr:rowOff>
    </xdr:from>
    <xdr:ext cx="736600" cy="259045"/>
    <xdr:sp macro="" textlink="">
      <xdr:nvSpPr>
        <xdr:cNvPr id="310" name="テキスト ボックス 309"/>
        <xdr:cNvSpPr txBox="1"/>
      </xdr:nvSpPr>
      <xdr:spPr>
        <a:xfrm>
          <a:off x="15290800" y="6316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92710</xdr:rowOff>
    </xdr:from>
    <xdr:to>
      <xdr:col>73</xdr:col>
      <xdr:colOff>180975</xdr:colOff>
      <xdr:row>35</xdr:row>
      <xdr:rowOff>115570</xdr:rowOff>
    </xdr:to>
    <xdr:cxnSp macro="">
      <xdr:nvCxnSpPr>
        <xdr:cNvPr id="311" name="直線コネクタ 310"/>
        <xdr:cNvCxnSpPr/>
      </xdr:nvCxnSpPr>
      <xdr:spPr>
        <a:xfrm flipV="1">
          <a:off x="13893800" y="60934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103632</xdr:rowOff>
    </xdr:from>
    <xdr:to>
      <xdr:col>74</xdr:col>
      <xdr:colOff>31750</xdr:colOff>
      <xdr:row>37</xdr:row>
      <xdr:rowOff>33782</xdr:rowOff>
    </xdr:to>
    <xdr:sp macro="" textlink="">
      <xdr:nvSpPr>
        <xdr:cNvPr id="312" name="フローチャート: 判断 311"/>
        <xdr:cNvSpPr/>
      </xdr:nvSpPr>
      <xdr:spPr>
        <a:xfrm>
          <a:off x="14732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18559</xdr:rowOff>
    </xdr:from>
    <xdr:ext cx="762000" cy="259045"/>
    <xdr:sp macro="" textlink="">
      <xdr:nvSpPr>
        <xdr:cNvPr id="313" name="テキスト ボックス 312"/>
        <xdr:cNvSpPr txBox="1"/>
      </xdr:nvSpPr>
      <xdr:spPr>
        <a:xfrm>
          <a:off x="14401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115570</xdr:rowOff>
    </xdr:from>
    <xdr:to>
      <xdr:col>69</xdr:col>
      <xdr:colOff>92075</xdr:colOff>
      <xdr:row>35</xdr:row>
      <xdr:rowOff>129286</xdr:rowOff>
    </xdr:to>
    <xdr:cxnSp macro="">
      <xdr:nvCxnSpPr>
        <xdr:cNvPr id="314" name="直線コネクタ 313"/>
        <xdr:cNvCxnSpPr/>
      </xdr:nvCxnSpPr>
      <xdr:spPr>
        <a:xfrm flipV="1">
          <a:off x="13004800" y="611632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89916</xdr:rowOff>
    </xdr:from>
    <xdr:to>
      <xdr:col>69</xdr:col>
      <xdr:colOff>142875</xdr:colOff>
      <xdr:row>37</xdr:row>
      <xdr:rowOff>20066</xdr:rowOff>
    </xdr:to>
    <xdr:sp macro="" textlink="">
      <xdr:nvSpPr>
        <xdr:cNvPr id="315" name="フローチャート: 判断 314"/>
        <xdr:cNvSpPr/>
      </xdr:nvSpPr>
      <xdr:spPr>
        <a:xfrm>
          <a:off x="13843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4843</xdr:rowOff>
    </xdr:from>
    <xdr:ext cx="762000" cy="259045"/>
    <xdr:sp macro="" textlink="">
      <xdr:nvSpPr>
        <xdr:cNvPr id="316" name="テキスト ボックス 315"/>
        <xdr:cNvSpPr txBox="1"/>
      </xdr:nvSpPr>
      <xdr:spPr>
        <a:xfrm>
          <a:off x="135128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62484</xdr:rowOff>
    </xdr:from>
    <xdr:to>
      <xdr:col>65</xdr:col>
      <xdr:colOff>53975</xdr:colOff>
      <xdr:row>36</xdr:row>
      <xdr:rowOff>164084</xdr:rowOff>
    </xdr:to>
    <xdr:sp macro="" textlink="">
      <xdr:nvSpPr>
        <xdr:cNvPr id="317" name="フローチャート: 判断 316"/>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148861</xdr:rowOff>
    </xdr:from>
    <xdr:ext cx="762000" cy="259045"/>
    <xdr:sp macro="" textlink="">
      <xdr:nvSpPr>
        <xdr:cNvPr id="318" name="テキスト ボックス 317"/>
        <xdr:cNvSpPr txBox="1"/>
      </xdr:nvSpPr>
      <xdr:spPr>
        <a:xfrm>
          <a:off x="12623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32766</xdr:rowOff>
    </xdr:from>
    <xdr:to>
      <xdr:col>82</xdr:col>
      <xdr:colOff>158750</xdr:colOff>
      <xdr:row>35</xdr:row>
      <xdr:rowOff>134366</xdr:rowOff>
    </xdr:to>
    <xdr:sp macro="" textlink="">
      <xdr:nvSpPr>
        <xdr:cNvPr id="324" name="楕円 323"/>
        <xdr:cNvSpPr/>
      </xdr:nvSpPr>
      <xdr:spPr>
        <a:xfrm>
          <a:off x="16459200" y="6033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49293</xdr:rowOff>
    </xdr:from>
    <xdr:ext cx="762000" cy="259045"/>
    <xdr:sp macro="" textlink="">
      <xdr:nvSpPr>
        <xdr:cNvPr id="325" name="補助費等該当値テキスト"/>
        <xdr:cNvSpPr txBox="1"/>
      </xdr:nvSpPr>
      <xdr:spPr>
        <a:xfrm>
          <a:off x="16598900" y="5878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32766</xdr:rowOff>
    </xdr:from>
    <xdr:to>
      <xdr:col>78</xdr:col>
      <xdr:colOff>120650</xdr:colOff>
      <xdr:row>35</xdr:row>
      <xdr:rowOff>134366</xdr:rowOff>
    </xdr:to>
    <xdr:sp macro="" textlink="">
      <xdr:nvSpPr>
        <xdr:cNvPr id="326" name="楕円 325"/>
        <xdr:cNvSpPr/>
      </xdr:nvSpPr>
      <xdr:spPr>
        <a:xfrm>
          <a:off x="15621000" y="6033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144543</xdr:rowOff>
    </xdr:from>
    <xdr:ext cx="736600" cy="259045"/>
    <xdr:sp macro="" textlink="">
      <xdr:nvSpPr>
        <xdr:cNvPr id="327" name="テキスト ボックス 326"/>
        <xdr:cNvSpPr txBox="1"/>
      </xdr:nvSpPr>
      <xdr:spPr>
        <a:xfrm>
          <a:off x="15290800" y="58023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41910</xdr:rowOff>
    </xdr:from>
    <xdr:to>
      <xdr:col>74</xdr:col>
      <xdr:colOff>31750</xdr:colOff>
      <xdr:row>35</xdr:row>
      <xdr:rowOff>143510</xdr:rowOff>
    </xdr:to>
    <xdr:sp macro="" textlink="">
      <xdr:nvSpPr>
        <xdr:cNvPr id="328" name="楕円 327"/>
        <xdr:cNvSpPr/>
      </xdr:nvSpPr>
      <xdr:spPr>
        <a:xfrm>
          <a:off x="14732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153687</xdr:rowOff>
    </xdr:from>
    <xdr:ext cx="762000" cy="259045"/>
    <xdr:sp macro="" textlink="">
      <xdr:nvSpPr>
        <xdr:cNvPr id="329" name="テキスト ボックス 328"/>
        <xdr:cNvSpPr txBox="1"/>
      </xdr:nvSpPr>
      <xdr:spPr>
        <a:xfrm>
          <a:off x="144018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64770</xdr:rowOff>
    </xdr:from>
    <xdr:to>
      <xdr:col>69</xdr:col>
      <xdr:colOff>142875</xdr:colOff>
      <xdr:row>35</xdr:row>
      <xdr:rowOff>166370</xdr:rowOff>
    </xdr:to>
    <xdr:sp macro="" textlink="">
      <xdr:nvSpPr>
        <xdr:cNvPr id="330" name="楕円 329"/>
        <xdr:cNvSpPr/>
      </xdr:nvSpPr>
      <xdr:spPr>
        <a:xfrm>
          <a:off x="13843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5097</xdr:rowOff>
    </xdr:from>
    <xdr:ext cx="762000" cy="259045"/>
    <xdr:sp macro="" textlink="">
      <xdr:nvSpPr>
        <xdr:cNvPr id="331" name="テキスト ボックス 330"/>
        <xdr:cNvSpPr txBox="1"/>
      </xdr:nvSpPr>
      <xdr:spPr>
        <a:xfrm>
          <a:off x="13512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78486</xdr:rowOff>
    </xdr:from>
    <xdr:to>
      <xdr:col>65</xdr:col>
      <xdr:colOff>53975</xdr:colOff>
      <xdr:row>36</xdr:row>
      <xdr:rowOff>8636</xdr:rowOff>
    </xdr:to>
    <xdr:sp macro="" textlink="">
      <xdr:nvSpPr>
        <xdr:cNvPr id="332" name="楕円 331"/>
        <xdr:cNvSpPr/>
      </xdr:nvSpPr>
      <xdr:spPr>
        <a:xfrm>
          <a:off x="12954000" y="607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18813</xdr:rowOff>
    </xdr:from>
    <xdr:ext cx="762000" cy="259045"/>
    <xdr:sp macro="" textlink="">
      <xdr:nvSpPr>
        <xdr:cNvPr id="333" name="テキスト ボックス 332"/>
        <xdr:cNvSpPr txBox="1"/>
      </xdr:nvSpPr>
      <xdr:spPr>
        <a:xfrm>
          <a:off x="12623800" y="5848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阪神・淡路大震災に係る復興事業に伴う市債の借入により公債費の負担が多額になっていることから、公債費の経常収支比率が３０％以上となる厳しい状況が続いていたが、平成２５年度以降、繰上償還や借換抑制を積極的に行うことにより、改善しつつある。</a:t>
          </a:r>
        </a:p>
      </xdr:txBody>
    </xdr:sp>
    <xdr:clientData/>
  </xdr:twoCellAnchor>
  <xdr:oneCellAnchor>
    <xdr:from>
      <xdr:col>3</xdr:col>
      <xdr:colOff>123825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48" name="直線コネクタ 34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49" name="テキスト ボックス 34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0" name="直線コネクタ 34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1" name="テキスト ボックス 35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2" name="直線コネクタ 35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3" name="テキスト ボックス 35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4" name="直線コネクタ 35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5" name="テキスト ボックス 35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127000</xdr:rowOff>
    </xdr:from>
    <xdr:to>
      <xdr:col>24</xdr:col>
      <xdr:colOff>25400</xdr:colOff>
      <xdr:row>80</xdr:row>
      <xdr:rowOff>26415</xdr:rowOff>
    </xdr:to>
    <xdr:cxnSp macro="">
      <xdr:nvCxnSpPr>
        <xdr:cNvPr id="358" name="直線コネクタ 357"/>
        <xdr:cNvCxnSpPr/>
      </xdr:nvCxnSpPr>
      <xdr:spPr>
        <a:xfrm flipV="1">
          <a:off x="4826000" y="12814300"/>
          <a:ext cx="0" cy="9281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169942</xdr:rowOff>
    </xdr:from>
    <xdr:ext cx="762000" cy="259045"/>
    <xdr:sp macro="" textlink="">
      <xdr:nvSpPr>
        <xdr:cNvPr id="359" name="公債費最小値テキスト"/>
        <xdr:cNvSpPr txBox="1"/>
      </xdr:nvSpPr>
      <xdr:spPr>
        <a:xfrm>
          <a:off x="4914900" y="13714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26415</xdr:rowOff>
    </xdr:from>
    <xdr:to>
      <xdr:col>24</xdr:col>
      <xdr:colOff>114300</xdr:colOff>
      <xdr:row>80</xdr:row>
      <xdr:rowOff>26415</xdr:rowOff>
    </xdr:to>
    <xdr:cxnSp macro="">
      <xdr:nvCxnSpPr>
        <xdr:cNvPr id="360" name="直線コネクタ 359"/>
        <xdr:cNvCxnSpPr/>
      </xdr:nvCxnSpPr>
      <xdr:spPr>
        <a:xfrm>
          <a:off x="4737100" y="13742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41927</xdr:rowOff>
    </xdr:from>
    <xdr:ext cx="762000" cy="259045"/>
    <xdr:sp macro="" textlink="">
      <xdr:nvSpPr>
        <xdr:cNvPr id="361" name="公債費最大値テキスト"/>
        <xdr:cNvSpPr txBox="1"/>
      </xdr:nvSpPr>
      <xdr:spPr>
        <a:xfrm>
          <a:off x="4914900" y="1255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127000</xdr:rowOff>
    </xdr:from>
    <xdr:to>
      <xdr:col>24</xdr:col>
      <xdr:colOff>114300</xdr:colOff>
      <xdr:row>74</xdr:row>
      <xdr:rowOff>127000</xdr:rowOff>
    </xdr:to>
    <xdr:cxnSp macro="">
      <xdr:nvCxnSpPr>
        <xdr:cNvPr id="362" name="直線コネクタ 361"/>
        <xdr:cNvCxnSpPr/>
      </xdr:nvCxnSpPr>
      <xdr:spPr>
        <a:xfrm>
          <a:off x="4737100" y="1281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37846</xdr:rowOff>
    </xdr:from>
    <xdr:to>
      <xdr:col>24</xdr:col>
      <xdr:colOff>25400</xdr:colOff>
      <xdr:row>77</xdr:row>
      <xdr:rowOff>78994</xdr:rowOff>
    </xdr:to>
    <xdr:cxnSp macro="">
      <xdr:nvCxnSpPr>
        <xdr:cNvPr id="363" name="直線コネクタ 362"/>
        <xdr:cNvCxnSpPr/>
      </xdr:nvCxnSpPr>
      <xdr:spPr>
        <a:xfrm>
          <a:off x="3987800" y="13239496"/>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3573</xdr:rowOff>
    </xdr:from>
    <xdr:ext cx="762000" cy="259045"/>
    <xdr:sp macro="" textlink="">
      <xdr:nvSpPr>
        <xdr:cNvPr id="364" name="公債費平均値テキスト"/>
        <xdr:cNvSpPr txBox="1"/>
      </xdr:nvSpPr>
      <xdr:spPr>
        <a:xfrm>
          <a:off x="4914900" y="130337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158496</xdr:rowOff>
    </xdr:from>
    <xdr:to>
      <xdr:col>24</xdr:col>
      <xdr:colOff>76200</xdr:colOff>
      <xdr:row>77</xdr:row>
      <xdr:rowOff>88646</xdr:rowOff>
    </xdr:to>
    <xdr:sp macro="" textlink="">
      <xdr:nvSpPr>
        <xdr:cNvPr id="365" name="フローチャート: 判断 364"/>
        <xdr:cNvSpPr/>
      </xdr:nvSpPr>
      <xdr:spPr>
        <a:xfrm>
          <a:off x="4775200" y="13188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37846</xdr:rowOff>
    </xdr:from>
    <xdr:to>
      <xdr:col>19</xdr:col>
      <xdr:colOff>187325</xdr:colOff>
      <xdr:row>77</xdr:row>
      <xdr:rowOff>129287</xdr:rowOff>
    </xdr:to>
    <xdr:cxnSp macro="">
      <xdr:nvCxnSpPr>
        <xdr:cNvPr id="366" name="直線コネクタ 365"/>
        <xdr:cNvCxnSpPr/>
      </xdr:nvCxnSpPr>
      <xdr:spPr>
        <a:xfrm flipV="1">
          <a:off x="3098800" y="13239496"/>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140208</xdr:rowOff>
    </xdr:from>
    <xdr:to>
      <xdr:col>20</xdr:col>
      <xdr:colOff>38100</xdr:colOff>
      <xdr:row>77</xdr:row>
      <xdr:rowOff>70358</xdr:rowOff>
    </xdr:to>
    <xdr:sp macro="" textlink="">
      <xdr:nvSpPr>
        <xdr:cNvPr id="367" name="フローチャート: 判断 366"/>
        <xdr:cNvSpPr/>
      </xdr:nvSpPr>
      <xdr:spPr>
        <a:xfrm>
          <a:off x="3937000" y="13170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80535</xdr:rowOff>
    </xdr:from>
    <xdr:ext cx="736600" cy="259045"/>
    <xdr:sp macro="" textlink="">
      <xdr:nvSpPr>
        <xdr:cNvPr id="368" name="テキスト ボックス 367"/>
        <xdr:cNvSpPr txBox="1"/>
      </xdr:nvSpPr>
      <xdr:spPr>
        <a:xfrm>
          <a:off x="3606800" y="12939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129287</xdr:rowOff>
    </xdr:from>
    <xdr:to>
      <xdr:col>15</xdr:col>
      <xdr:colOff>98425</xdr:colOff>
      <xdr:row>78</xdr:row>
      <xdr:rowOff>30987</xdr:rowOff>
    </xdr:to>
    <xdr:cxnSp macro="">
      <xdr:nvCxnSpPr>
        <xdr:cNvPr id="369" name="直線コネクタ 368"/>
        <xdr:cNvCxnSpPr/>
      </xdr:nvCxnSpPr>
      <xdr:spPr>
        <a:xfrm flipV="1">
          <a:off x="2209800" y="13330937"/>
          <a:ext cx="889000" cy="73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23622</xdr:rowOff>
    </xdr:from>
    <xdr:to>
      <xdr:col>15</xdr:col>
      <xdr:colOff>149225</xdr:colOff>
      <xdr:row>77</xdr:row>
      <xdr:rowOff>125222</xdr:rowOff>
    </xdr:to>
    <xdr:sp macro="" textlink="">
      <xdr:nvSpPr>
        <xdr:cNvPr id="370" name="フローチャート: 判断 369"/>
        <xdr:cNvSpPr/>
      </xdr:nvSpPr>
      <xdr:spPr>
        <a:xfrm>
          <a:off x="3048000" y="13225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135399</xdr:rowOff>
    </xdr:from>
    <xdr:ext cx="762000" cy="259045"/>
    <xdr:sp macro="" textlink="">
      <xdr:nvSpPr>
        <xdr:cNvPr id="371" name="テキスト ボックス 370"/>
        <xdr:cNvSpPr txBox="1"/>
      </xdr:nvSpPr>
      <xdr:spPr>
        <a:xfrm>
          <a:off x="2717800" y="1299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30987</xdr:rowOff>
    </xdr:from>
    <xdr:to>
      <xdr:col>11</xdr:col>
      <xdr:colOff>9525</xdr:colOff>
      <xdr:row>79</xdr:row>
      <xdr:rowOff>37846</xdr:rowOff>
    </xdr:to>
    <xdr:cxnSp macro="">
      <xdr:nvCxnSpPr>
        <xdr:cNvPr id="372" name="直線コネクタ 371"/>
        <xdr:cNvCxnSpPr/>
      </xdr:nvCxnSpPr>
      <xdr:spPr>
        <a:xfrm flipV="1">
          <a:off x="1320800" y="13404087"/>
          <a:ext cx="889000" cy="178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23622</xdr:rowOff>
    </xdr:from>
    <xdr:to>
      <xdr:col>11</xdr:col>
      <xdr:colOff>60325</xdr:colOff>
      <xdr:row>77</xdr:row>
      <xdr:rowOff>125222</xdr:rowOff>
    </xdr:to>
    <xdr:sp macro="" textlink="">
      <xdr:nvSpPr>
        <xdr:cNvPr id="373" name="フローチャート: 判断 372"/>
        <xdr:cNvSpPr/>
      </xdr:nvSpPr>
      <xdr:spPr>
        <a:xfrm>
          <a:off x="2159000" y="13225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135399</xdr:rowOff>
    </xdr:from>
    <xdr:ext cx="762000" cy="259045"/>
    <xdr:sp macro="" textlink="">
      <xdr:nvSpPr>
        <xdr:cNvPr id="374" name="テキスト ボックス 373"/>
        <xdr:cNvSpPr txBox="1"/>
      </xdr:nvSpPr>
      <xdr:spPr>
        <a:xfrm>
          <a:off x="1828800" y="1299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32765</xdr:rowOff>
    </xdr:from>
    <xdr:to>
      <xdr:col>6</xdr:col>
      <xdr:colOff>171450</xdr:colOff>
      <xdr:row>77</xdr:row>
      <xdr:rowOff>134365</xdr:rowOff>
    </xdr:to>
    <xdr:sp macro="" textlink="">
      <xdr:nvSpPr>
        <xdr:cNvPr id="375" name="フローチャート: 判断 374"/>
        <xdr:cNvSpPr/>
      </xdr:nvSpPr>
      <xdr:spPr>
        <a:xfrm>
          <a:off x="1270000" y="132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144542</xdr:rowOff>
    </xdr:from>
    <xdr:ext cx="762000" cy="259045"/>
    <xdr:sp macro="" textlink="">
      <xdr:nvSpPr>
        <xdr:cNvPr id="376" name="テキスト ボックス 375"/>
        <xdr:cNvSpPr txBox="1"/>
      </xdr:nvSpPr>
      <xdr:spPr>
        <a:xfrm>
          <a:off x="939800" y="1300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28194</xdr:rowOff>
    </xdr:from>
    <xdr:to>
      <xdr:col>24</xdr:col>
      <xdr:colOff>76200</xdr:colOff>
      <xdr:row>77</xdr:row>
      <xdr:rowOff>129794</xdr:rowOff>
    </xdr:to>
    <xdr:sp macro="" textlink="">
      <xdr:nvSpPr>
        <xdr:cNvPr id="382" name="楕円 381"/>
        <xdr:cNvSpPr/>
      </xdr:nvSpPr>
      <xdr:spPr>
        <a:xfrm>
          <a:off x="4775200" y="132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271</xdr:rowOff>
    </xdr:from>
    <xdr:ext cx="762000" cy="259045"/>
    <xdr:sp macro="" textlink="">
      <xdr:nvSpPr>
        <xdr:cNvPr id="383" name="公債費該当値テキスト"/>
        <xdr:cNvSpPr txBox="1"/>
      </xdr:nvSpPr>
      <xdr:spPr>
        <a:xfrm>
          <a:off x="49149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158496</xdr:rowOff>
    </xdr:from>
    <xdr:to>
      <xdr:col>20</xdr:col>
      <xdr:colOff>38100</xdr:colOff>
      <xdr:row>77</xdr:row>
      <xdr:rowOff>88646</xdr:rowOff>
    </xdr:to>
    <xdr:sp macro="" textlink="">
      <xdr:nvSpPr>
        <xdr:cNvPr id="384" name="楕円 383"/>
        <xdr:cNvSpPr/>
      </xdr:nvSpPr>
      <xdr:spPr>
        <a:xfrm>
          <a:off x="3937000" y="13188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73423</xdr:rowOff>
    </xdr:from>
    <xdr:ext cx="736600" cy="259045"/>
    <xdr:sp macro="" textlink="">
      <xdr:nvSpPr>
        <xdr:cNvPr id="385" name="テキスト ボックス 384"/>
        <xdr:cNvSpPr txBox="1"/>
      </xdr:nvSpPr>
      <xdr:spPr>
        <a:xfrm>
          <a:off x="3606800" y="132750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78487</xdr:rowOff>
    </xdr:from>
    <xdr:to>
      <xdr:col>15</xdr:col>
      <xdr:colOff>149225</xdr:colOff>
      <xdr:row>78</xdr:row>
      <xdr:rowOff>8637</xdr:rowOff>
    </xdr:to>
    <xdr:sp macro="" textlink="">
      <xdr:nvSpPr>
        <xdr:cNvPr id="386" name="楕円 385"/>
        <xdr:cNvSpPr/>
      </xdr:nvSpPr>
      <xdr:spPr>
        <a:xfrm>
          <a:off x="3048000" y="1328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164864</xdr:rowOff>
    </xdr:from>
    <xdr:ext cx="762000" cy="259045"/>
    <xdr:sp macro="" textlink="">
      <xdr:nvSpPr>
        <xdr:cNvPr id="387" name="テキスト ボックス 386"/>
        <xdr:cNvSpPr txBox="1"/>
      </xdr:nvSpPr>
      <xdr:spPr>
        <a:xfrm>
          <a:off x="2717800" y="13366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151637</xdr:rowOff>
    </xdr:from>
    <xdr:to>
      <xdr:col>11</xdr:col>
      <xdr:colOff>60325</xdr:colOff>
      <xdr:row>78</xdr:row>
      <xdr:rowOff>81787</xdr:rowOff>
    </xdr:to>
    <xdr:sp macro="" textlink="">
      <xdr:nvSpPr>
        <xdr:cNvPr id="388" name="楕円 387"/>
        <xdr:cNvSpPr/>
      </xdr:nvSpPr>
      <xdr:spPr>
        <a:xfrm>
          <a:off x="2159000" y="13353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66564</xdr:rowOff>
    </xdr:from>
    <xdr:ext cx="762000" cy="259045"/>
    <xdr:sp macro="" textlink="">
      <xdr:nvSpPr>
        <xdr:cNvPr id="389" name="テキスト ボックス 388"/>
        <xdr:cNvSpPr txBox="1"/>
      </xdr:nvSpPr>
      <xdr:spPr>
        <a:xfrm>
          <a:off x="1828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158496</xdr:rowOff>
    </xdr:from>
    <xdr:to>
      <xdr:col>6</xdr:col>
      <xdr:colOff>171450</xdr:colOff>
      <xdr:row>79</xdr:row>
      <xdr:rowOff>88646</xdr:rowOff>
    </xdr:to>
    <xdr:sp macro="" textlink="">
      <xdr:nvSpPr>
        <xdr:cNvPr id="390" name="楕円 389"/>
        <xdr:cNvSpPr/>
      </xdr:nvSpPr>
      <xdr:spPr>
        <a:xfrm>
          <a:off x="1270000" y="13531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73423</xdr:rowOff>
    </xdr:from>
    <xdr:ext cx="762000" cy="259045"/>
    <xdr:sp macro="" textlink="">
      <xdr:nvSpPr>
        <xdr:cNvPr id="391" name="テキスト ボックス 390"/>
        <xdr:cNvSpPr txBox="1"/>
      </xdr:nvSpPr>
      <xdr:spPr>
        <a:xfrm>
          <a:off x="939800" y="13617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公債費以外の率について、社会保障関係経費や施設管理などの物件費が増加傾向にあるため、引き続き、経常経費の見直しを行い、適正な執行に努める。</a:t>
          </a:r>
        </a:p>
      </xdr:txBody>
    </xdr:sp>
    <xdr:clientData/>
  </xdr:twoCellAnchor>
  <xdr:oneCellAnchor>
    <xdr:from>
      <xdr:col>62</xdr:col>
      <xdr:colOff>6350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127000</xdr:rowOff>
    </xdr:from>
    <xdr:to>
      <xdr:col>85</xdr:col>
      <xdr:colOff>66675</xdr:colOff>
      <xdr:row>80</xdr:row>
      <xdr:rowOff>127000</xdr:rowOff>
    </xdr:to>
    <xdr:cxnSp macro="">
      <xdr:nvCxnSpPr>
        <xdr:cNvPr id="406" name="直線コネクタ 405"/>
        <xdr:cNvCxnSpPr/>
      </xdr:nvCxnSpPr>
      <xdr:spPr>
        <a:xfrm>
          <a:off x="12446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156227</xdr:rowOff>
    </xdr:from>
    <xdr:ext cx="508000" cy="259045"/>
    <xdr:sp macro="" textlink="">
      <xdr:nvSpPr>
        <xdr:cNvPr id="407" name="テキスト ボックス 406"/>
        <xdr:cNvSpPr txBox="1"/>
      </xdr:nvSpPr>
      <xdr:spPr>
        <a:xfrm>
          <a:off x="11938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12700</xdr:rowOff>
    </xdr:from>
    <xdr:to>
      <xdr:col>85</xdr:col>
      <xdr:colOff>66675</xdr:colOff>
      <xdr:row>74</xdr:row>
      <xdr:rowOff>12700</xdr:rowOff>
    </xdr:to>
    <xdr:cxnSp macro="">
      <xdr:nvCxnSpPr>
        <xdr:cNvPr id="410" name="直線コネクタ 409"/>
        <xdr:cNvCxnSpPr/>
      </xdr:nvCxnSpPr>
      <xdr:spPr>
        <a:xfrm>
          <a:off x="12446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41927</xdr:rowOff>
    </xdr:from>
    <xdr:ext cx="508000" cy="259045"/>
    <xdr:sp macro="" textlink="">
      <xdr:nvSpPr>
        <xdr:cNvPr id="411" name="テキスト ボックス 410"/>
        <xdr:cNvSpPr txBox="1"/>
      </xdr:nvSpPr>
      <xdr:spPr>
        <a:xfrm>
          <a:off x="11938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41275</xdr:rowOff>
    </xdr:from>
    <xdr:to>
      <xdr:col>82</xdr:col>
      <xdr:colOff>107950</xdr:colOff>
      <xdr:row>80</xdr:row>
      <xdr:rowOff>64136</xdr:rowOff>
    </xdr:to>
    <xdr:cxnSp macro="">
      <xdr:nvCxnSpPr>
        <xdr:cNvPr id="415" name="直線コネクタ 414"/>
        <xdr:cNvCxnSpPr/>
      </xdr:nvCxnSpPr>
      <xdr:spPr>
        <a:xfrm flipV="1">
          <a:off x="16510000" y="12557125"/>
          <a:ext cx="0" cy="1223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36213</xdr:rowOff>
    </xdr:from>
    <xdr:ext cx="762000" cy="259045"/>
    <xdr:sp macro="" textlink="">
      <xdr:nvSpPr>
        <xdr:cNvPr id="416" name="公債費以外最小値テキスト"/>
        <xdr:cNvSpPr txBox="1"/>
      </xdr:nvSpPr>
      <xdr:spPr>
        <a:xfrm>
          <a:off x="16598900" y="13752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64136</xdr:rowOff>
    </xdr:from>
    <xdr:to>
      <xdr:col>82</xdr:col>
      <xdr:colOff>196850</xdr:colOff>
      <xdr:row>80</xdr:row>
      <xdr:rowOff>64136</xdr:rowOff>
    </xdr:to>
    <xdr:cxnSp macro="">
      <xdr:nvCxnSpPr>
        <xdr:cNvPr id="417" name="直線コネクタ 416"/>
        <xdr:cNvCxnSpPr/>
      </xdr:nvCxnSpPr>
      <xdr:spPr>
        <a:xfrm>
          <a:off x="16421100" y="1378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127652</xdr:rowOff>
    </xdr:from>
    <xdr:ext cx="762000" cy="259045"/>
    <xdr:sp macro="" textlink="">
      <xdr:nvSpPr>
        <xdr:cNvPr id="418" name="公債費以外最大値テキスト"/>
        <xdr:cNvSpPr txBox="1"/>
      </xdr:nvSpPr>
      <xdr:spPr>
        <a:xfrm>
          <a:off x="16598900" y="12300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41275</xdr:rowOff>
    </xdr:from>
    <xdr:to>
      <xdr:col>82</xdr:col>
      <xdr:colOff>196850</xdr:colOff>
      <xdr:row>73</xdr:row>
      <xdr:rowOff>41275</xdr:rowOff>
    </xdr:to>
    <xdr:cxnSp macro="">
      <xdr:nvCxnSpPr>
        <xdr:cNvPr id="419" name="直線コネクタ 418"/>
        <xdr:cNvCxnSpPr/>
      </xdr:nvCxnSpPr>
      <xdr:spPr>
        <a:xfrm>
          <a:off x="16421100" y="12557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109855</xdr:rowOff>
    </xdr:from>
    <xdr:to>
      <xdr:col>82</xdr:col>
      <xdr:colOff>107950</xdr:colOff>
      <xdr:row>77</xdr:row>
      <xdr:rowOff>35561</xdr:rowOff>
    </xdr:to>
    <xdr:cxnSp macro="">
      <xdr:nvCxnSpPr>
        <xdr:cNvPr id="420" name="直線コネクタ 419"/>
        <xdr:cNvCxnSpPr/>
      </xdr:nvCxnSpPr>
      <xdr:spPr>
        <a:xfrm>
          <a:off x="15671800" y="13140055"/>
          <a:ext cx="838200" cy="97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81297</xdr:rowOff>
    </xdr:from>
    <xdr:ext cx="762000" cy="259045"/>
    <xdr:sp macro="" textlink="">
      <xdr:nvSpPr>
        <xdr:cNvPr id="421" name="公債費以外平均値テキスト"/>
        <xdr:cNvSpPr txBox="1"/>
      </xdr:nvSpPr>
      <xdr:spPr>
        <a:xfrm>
          <a:off x="16598900" y="129400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64770</xdr:rowOff>
    </xdr:from>
    <xdr:to>
      <xdr:col>82</xdr:col>
      <xdr:colOff>158750</xdr:colOff>
      <xdr:row>76</xdr:row>
      <xdr:rowOff>166370</xdr:rowOff>
    </xdr:to>
    <xdr:sp macro="" textlink="">
      <xdr:nvSpPr>
        <xdr:cNvPr id="422" name="フローチャート: 判断 421"/>
        <xdr:cNvSpPr/>
      </xdr:nvSpPr>
      <xdr:spPr>
        <a:xfrm>
          <a:off x="164592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109855</xdr:rowOff>
    </xdr:from>
    <xdr:to>
      <xdr:col>78</xdr:col>
      <xdr:colOff>69850</xdr:colOff>
      <xdr:row>77</xdr:row>
      <xdr:rowOff>104139</xdr:rowOff>
    </xdr:to>
    <xdr:cxnSp macro="">
      <xdr:nvCxnSpPr>
        <xdr:cNvPr id="423" name="直線コネクタ 422"/>
        <xdr:cNvCxnSpPr/>
      </xdr:nvCxnSpPr>
      <xdr:spPr>
        <a:xfrm flipV="1">
          <a:off x="14782800" y="13140055"/>
          <a:ext cx="889000" cy="165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53340</xdr:rowOff>
    </xdr:from>
    <xdr:to>
      <xdr:col>78</xdr:col>
      <xdr:colOff>120650</xdr:colOff>
      <xdr:row>75</xdr:row>
      <xdr:rowOff>154939</xdr:rowOff>
    </xdr:to>
    <xdr:sp macro="" textlink="">
      <xdr:nvSpPr>
        <xdr:cNvPr id="424" name="フローチャート: 判断 423"/>
        <xdr:cNvSpPr/>
      </xdr:nvSpPr>
      <xdr:spPr>
        <a:xfrm>
          <a:off x="15621000" y="129120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165117</xdr:rowOff>
    </xdr:from>
    <xdr:ext cx="736600" cy="259045"/>
    <xdr:sp macro="" textlink="">
      <xdr:nvSpPr>
        <xdr:cNvPr id="425" name="テキスト ボックス 424"/>
        <xdr:cNvSpPr txBox="1"/>
      </xdr:nvSpPr>
      <xdr:spPr>
        <a:xfrm>
          <a:off x="15290800" y="126809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149861</xdr:rowOff>
    </xdr:from>
    <xdr:to>
      <xdr:col>73</xdr:col>
      <xdr:colOff>180975</xdr:colOff>
      <xdr:row>77</xdr:row>
      <xdr:rowOff>104139</xdr:rowOff>
    </xdr:to>
    <xdr:cxnSp macro="">
      <xdr:nvCxnSpPr>
        <xdr:cNvPr id="426" name="直線コネクタ 425"/>
        <xdr:cNvCxnSpPr/>
      </xdr:nvCxnSpPr>
      <xdr:spPr>
        <a:xfrm>
          <a:off x="13893800" y="13180061"/>
          <a:ext cx="889000" cy="125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99061</xdr:rowOff>
    </xdr:from>
    <xdr:to>
      <xdr:col>74</xdr:col>
      <xdr:colOff>31750</xdr:colOff>
      <xdr:row>77</xdr:row>
      <xdr:rowOff>29211</xdr:rowOff>
    </xdr:to>
    <xdr:sp macro="" textlink="">
      <xdr:nvSpPr>
        <xdr:cNvPr id="427" name="フローチャート: 判断 426"/>
        <xdr:cNvSpPr/>
      </xdr:nvSpPr>
      <xdr:spPr>
        <a:xfrm>
          <a:off x="14732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39387</xdr:rowOff>
    </xdr:from>
    <xdr:ext cx="762000" cy="259045"/>
    <xdr:sp macro="" textlink="">
      <xdr:nvSpPr>
        <xdr:cNvPr id="428" name="テキスト ボックス 427"/>
        <xdr:cNvSpPr txBox="1"/>
      </xdr:nvSpPr>
      <xdr:spPr>
        <a:xfrm>
          <a:off x="14401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149861</xdr:rowOff>
    </xdr:from>
    <xdr:to>
      <xdr:col>69</xdr:col>
      <xdr:colOff>92075</xdr:colOff>
      <xdr:row>77</xdr:row>
      <xdr:rowOff>132714</xdr:rowOff>
    </xdr:to>
    <xdr:cxnSp macro="">
      <xdr:nvCxnSpPr>
        <xdr:cNvPr id="429" name="直線コネクタ 428"/>
        <xdr:cNvCxnSpPr/>
      </xdr:nvCxnSpPr>
      <xdr:spPr>
        <a:xfrm flipV="1">
          <a:off x="13004800" y="13180061"/>
          <a:ext cx="889000" cy="154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121920</xdr:rowOff>
    </xdr:from>
    <xdr:to>
      <xdr:col>69</xdr:col>
      <xdr:colOff>142875</xdr:colOff>
      <xdr:row>77</xdr:row>
      <xdr:rowOff>52070</xdr:rowOff>
    </xdr:to>
    <xdr:sp macro="" textlink="">
      <xdr:nvSpPr>
        <xdr:cNvPr id="430" name="フローチャート: 判断 429"/>
        <xdr:cNvSpPr/>
      </xdr:nvSpPr>
      <xdr:spPr>
        <a:xfrm>
          <a:off x="13843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36847</xdr:rowOff>
    </xdr:from>
    <xdr:ext cx="762000" cy="259045"/>
    <xdr:sp macro="" textlink="">
      <xdr:nvSpPr>
        <xdr:cNvPr id="431" name="テキスト ボックス 430"/>
        <xdr:cNvSpPr txBox="1"/>
      </xdr:nvSpPr>
      <xdr:spPr>
        <a:xfrm>
          <a:off x="13512800" y="1323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99061</xdr:rowOff>
    </xdr:from>
    <xdr:to>
      <xdr:col>65</xdr:col>
      <xdr:colOff>53975</xdr:colOff>
      <xdr:row>77</xdr:row>
      <xdr:rowOff>29211</xdr:rowOff>
    </xdr:to>
    <xdr:sp macro="" textlink="">
      <xdr:nvSpPr>
        <xdr:cNvPr id="432" name="フローチャート: 判断 431"/>
        <xdr:cNvSpPr/>
      </xdr:nvSpPr>
      <xdr:spPr>
        <a:xfrm>
          <a:off x="12954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39387</xdr:rowOff>
    </xdr:from>
    <xdr:ext cx="762000" cy="259045"/>
    <xdr:sp macro="" textlink="">
      <xdr:nvSpPr>
        <xdr:cNvPr id="433" name="テキスト ボックス 432"/>
        <xdr:cNvSpPr txBox="1"/>
      </xdr:nvSpPr>
      <xdr:spPr>
        <a:xfrm>
          <a:off x="12623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156211</xdr:rowOff>
    </xdr:from>
    <xdr:to>
      <xdr:col>82</xdr:col>
      <xdr:colOff>158750</xdr:colOff>
      <xdr:row>77</xdr:row>
      <xdr:rowOff>86361</xdr:rowOff>
    </xdr:to>
    <xdr:sp macro="" textlink="">
      <xdr:nvSpPr>
        <xdr:cNvPr id="439" name="楕円 438"/>
        <xdr:cNvSpPr/>
      </xdr:nvSpPr>
      <xdr:spPr>
        <a:xfrm>
          <a:off x="16459200" y="13186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128288</xdr:rowOff>
    </xdr:from>
    <xdr:ext cx="762000" cy="259045"/>
    <xdr:sp macro="" textlink="">
      <xdr:nvSpPr>
        <xdr:cNvPr id="440" name="公債費以外該当値テキスト"/>
        <xdr:cNvSpPr txBox="1"/>
      </xdr:nvSpPr>
      <xdr:spPr>
        <a:xfrm>
          <a:off x="165989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59055</xdr:rowOff>
    </xdr:from>
    <xdr:to>
      <xdr:col>78</xdr:col>
      <xdr:colOff>120650</xdr:colOff>
      <xdr:row>76</xdr:row>
      <xdr:rowOff>160655</xdr:rowOff>
    </xdr:to>
    <xdr:sp macro="" textlink="">
      <xdr:nvSpPr>
        <xdr:cNvPr id="441" name="楕円 440"/>
        <xdr:cNvSpPr/>
      </xdr:nvSpPr>
      <xdr:spPr>
        <a:xfrm>
          <a:off x="15621000" y="13089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145432</xdr:rowOff>
    </xdr:from>
    <xdr:ext cx="736600" cy="259045"/>
    <xdr:sp macro="" textlink="">
      <xdr:nvSpPr>
        <xdr:cNvPr id="442" name="テキスト ボックス 441"/>
        <xdr:cNvSpPr txBox="1"/>
      </xdr:nvSpPr>
      <xdr:spPr>
        <a:xfrm>
          <a:off x="15290800" y="131756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53339</xdr:rowOff>
    </xdr:from>
    <xdr:to>
      <xdr:col>74</xdr:col>
      <xdr:colOff>31750</xdr:colOff>
      <xdr:row>77</xdr:row>
      <xdr:rowOff>154939</xdr:rowOff>
    </xdr:to>
    <xdr:sp macro="" textlink="">
      <xdr:nvSpPr>
        <xdr:cNvPr id="443" name="楕円 442"/>
        <xdr:cNvSpPr/>
      </xdr:nvSpPr>
      <xdr:spPr>
        <a:xfrm>
          <a:off x="14732000" y="13254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139716</xdr:rowOff>
    </xdr:from>
    <xdr:ext cx="762000" cy="259045"/>
    <xdr:sp macro="" textlink="">
      <xdr:nvSpPr>
        <xdr:cNvPr id="444" name="テキスト ボックス 443"/>
        <xdr:cNvSpPr txBox="1"/>
      </xdr:nvSpPr>
      <xdr:spPr>
        <a:xfrm>
          <a:off x="14401800" y="13341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99061</xdr:rowOff>
    </xdr:from>
    <xdr:to>
      <xdr:col>69</xdr:col>
      <xdr:colOff>142875</xdr:colOff>
      <xdr:row>77</xdr:row>
      <xdr:rowOff>29211</xdr:rowOff>
    </xdr:to>
    <xdr:sp macro="" textlink="">
      <xdr:nvSpPr>
        <xdr:cNvPr id="445" name="楕円 444"/>
        <xdr:cNvSpPr/>
      </xdr:nvSpPr>
      <xdr:spPr>
        <a:xfrm>
          <a:off x="13843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39387</xdr:rowOff>
    </xdr:from>
    <xdr:ext cx="762000" cy="259045"/>
    <xdr:sp macro="" textlink="">
      <xdr:nvSpPr>
        <xdr:cNvPr id="446" name="テキスト ボックス 445"/>
        <xdr:cNvSpPr txBox="1"/>
      </xdr:nvSpPr>
      <xdr:spPr>
        <a:xfrm>
          <a:off x="13512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81914</xdr:rowOff>
    </xdr:from>
    <xdr:to>
      <xdr:col>65</xdr:col>
      <xdr:colOff>53975</xdr:colOff>
      <xdr:row>78</xdr:row>
      <xdr:rowOff>12064</xdr:rowOff>
    </xdr:to>
    <xdr:sp macro="" textlink="">
      <xdr:nvSpPr>
        <xdr:cNvPr id="447" name="楕円 446"/>
        <xdr:cNvSpPr/>
      </xdr:nvSpPr>
      <xdr:spPr>
        <a:xfrm>
          <a:off x="12954000" y="13283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168291</xdr:rowOff>
    </xdr:from>
    <xdr:ext cx="762000" cy="259045"/>
    <xdr:sp macro="" textlink="">
      <xdr:nvSpPr>
        <xdr:cNvPr id="448" name="テキスト ボックス 447"/>
        <xdr:cNvSpPr txBox="1"/>
      </xdr:nvSpPr>
      <xdr:spPr>
        <a:xfrm>
          <a:off x="12623800" y="13369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兵庫県芦屋市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4</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21</xdr:row>
      <xdr:rowOff>3175</xdr:rowOff>
    </xdr:from>
    <xdr:to>
      <xdr:col>33</xdr:col>
      <xdr:colOff>114300</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20</xdr:row>
      <xdr:rowOff>32402</xdr:rowOff>
    </xdr:from>
    <xdr:ext cx="762000" cy="259045"/>
    <xdr:sp macro="" textlink="">
      <xdr:nvSpPr>
        <xdr:cNvPr id="33" name="テキスト ボックス 32"/>
        <xdr:cNvSpPr txBox="1"/>
      </xdr:nvSpPr>
      <xdr:spPr>
        <a:xfrm>
          <a:off x="13843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19</xdr:row>
      <xdr:rowOff>60325</xdr:rowOff>
    </xdr:from>
    <xdr:to>
      <xdr:col>33</xdr:col>
      <xdr:colOff>114300</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89552</xdr:rowOff>
    </xdr:from>
    <xdr:ext cx="762000" cy="259045"/>
    <xdr:sp macro="" textlink="">
      <xdr:nvSpPr>
        <xdr:cNvPr id="35" name="テキスト ボックス 34"/>
        <xdr:cNvSpPr txBox="1"/>
      </xdr:nvSpPr>
      <xdr:spPr>
        <a:xfrm>
          <a:off x="13843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117475</xdr:rowOff>
    </xdr:from>
    <xdr:to>
      <xdr:col>33</xdr:col>
      <xdr:colOff>114300</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146702</xdr:rowOff>
    </xdr:from>
    <xdr:ext cx="762000" cy="259045"/>
    <xdr:sp macro="" textlink="">
      <xdr:nvSpPr>
        <xdr:cNvPr id="37" name="テキスト ボックス 36"/>
        <xdr:cNvSpPr txBox="1"/>
      </xdr:nvSpPr>
      <xdr:spPr>
        <a:xfrm>
          <a:off x="13843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9" name="テキスト ボックス 38"/>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60325</xdr:rowOff>
    </xdr:from>
    <xdr:to>
      <xdr:col>33</xdr:col>
      <xdr:colOff>114300</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89552</xdr:rowOff>
    </xdr:from>
    <xdr:ext cx="762000" cy="259045"/>
    <xdr:sp macro="" textlink="">
      <xdr:nvSpPr>
        <xdr:cNvPr id="41" name="テキスト ボックス 40"/>
        <xdr:cNvSpPr txBox="1"/>
      </xdr:nvSpPr>
      <xdr:spPr>
        <a:xfrm>
          <a:off x="13843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146702</xdr:rowOff>
    </xdr:from>
    <xdr:ext cx="762000" cy="259045"/>
    <xdr:sp macro="" textlink="">
      <xdr:nvSpPr>
        <xdr:cNvPr id="43" name="テキスト ボックス 42"/>
        <xdr:cNvSpPr txBox="1"/>
      </xdr:nvSpPr>
      <xdr:spPr>
        <a:xfrm>
          <a:off x="13843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3175</xdr:rowOff>
    </xdr:from>
    <xdr:to>
      <xdr:col>33</xdr:col>
      <xdr:colOff>114300</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32402</xdr:rowOff>
    </xdr:from>
    <xdr:ext cx="762000" cy="259045"/>
    <xdr:sp macro="" textlink="">
      <xdr:nvSpPr>
        <xdr:cNvPr id="45" name="テキスト ボックス 44"/>
        <xdr:cNvSpPr txBox="1"/>
      </xdr:nvSpPr>
      <xdr:spPr>
        <a:xfrm>
          <a:off x="13843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7" name="テキスト ボックス 46"/>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162481</xdr:rowOff>
    </xdr:from>
    <xdr:to>
      <xdr:col>29</xdr:col>
      <xdr:colOff>127000</xdr:colOff>
      <xdr:row>20</xdr:row>
      <xdr:rowOff>10319</xdr:rowOff>
    </xdr:to>
    <xdr:cxnSp macro="">
      <xdr:nvCxnSpPr>
        <xdr:cNvPr id="49" name="直線コネクタ 48"/>
        <xdr:cNvCxnSpPr/>
      </xdr:nvCxnSpPr>
      <xdr:spPr bwMode="auto">
        <a:xfrm flipV="1">
          <a:off x="5651500" y="2096056"/>
          <a:ext cx="0" cy="13908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153846</xdr:rowOff>
    </xdr:from>
    <xdr:ext cx="762000" cy="259045"/>
    <xdr:sp macro="" textlink="">
      <xdr:nvSpPr>
        <xdr:cNvPr id="50" name="人口1人当たり決算額の推移最小値テキスト130"/>
        <xdr:cNvSpPr txBox="1"/>
      </xdr:nvSpPr>
      <xdr:spPr>
        <a:xfrm>
          <a:off x="5740400" y="3459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51,500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10319</xdr:rowOff>
    </xdr:from>
    <xdr:to>
      <xdr:col>30</xdr:col>
      <xdr:colOff>25400</xdr:colOff>
      <xdr:row>20</xdr:row>
      <xdr:rowOff>10319</xdr:rowOff>
    </xdr:to>
    <xdr:cxnSp macro="">
      <xdr:nvCxnSpPr>
        <xdr:cNvPr id="51" name="直線コネクタ 50"/>
        <xdr:cNvCxnSpPr/>
      </xdr:nvCxnSpPr>
      <xdr:spPr bwMode="auto">
        <a:xfrm>
          <a:off x="5562600" y="348694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77408</xdr:rowOff>
    </xdr:from>
    <xdr:ext cx="762000" cy="259045"/>
    <xdr:sp macro="" textlink="">
      <xdr:nvSpPr>
        <xdr:cNvPr id="52" name="人口1人当たり決算額の推移最大値テキスト130"/>
        <xdr:cNvSpPr txBox="1"/>
      </xdr:nvSpPr>
      <xdr:spPr>
        <a:xfrm>
          <a:off x="5740400" y="183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148,850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162481</xdr:rowOff>
    </xdr:from>
    <xdr:to>
      <xdr:col>30</xdr:col>
      <xdr:colOff>25400</xdr:colOff>
      <xdr:row>11</xdr:row>
      <xdr:rowOff>162481</xdr:rowOff>
    </xdr:to>
    <xdr:cxnSp macro="">
      <xdr:nvCxnSpPr>
        <xdr:cNvPr id="53" name="直線コネクタ 52"/>
        <xdr:cNvCxnSpPr/>
      </xdr:nvCxnSpPr>
      <xdr:spPr bwMode="auto">
        <a:xfrm>
          <a:off x="5562600" y="20960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70240</xdr:rowOff>
    </xdr:from>
    <xdr:to>
      <xdr:col>29</xdr:col>
      <xdr:colOff>127000</xdr:colOff>
      <xdr:row>16</xdr:row>
      <xdr:rowOff>124847</xdr:rowOff>
    </xdr:to>
    <xdr:cxnSp macro="">
      <xdr:nvCxnSpPr>
        <xdr:cNvPr id="54" name="直線コネクタ 53"/>
        <xdr:cNvCxnSpPr/>
      </xdr:nvCxnSpPr>
      <xdr:spPr bwMode="auto">
        <a:xfrm>
          <a:off x="5003800" y="2861065"/>
          <a:ext cx="647700" cy="546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141765</xdr:rowOff>
    </xdr:from>
    <xdr:ext cx="762000" cy="259045"/>
    <xdr:sp macro="" textlink="">
      <xdr:nvSpPr>
        <xdr:cNvPr id="55" name="人口1人当たり決算額の推移平均値テキスト130"/>
        <xdr:cNvSpPr txBox="1"/>
      </xdr:nvSpPr>
      <xdr:spPr>
        <a:xfrm>
          <a:off x="5740400" y="31040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169688</xdr:rowOff>
    </xdr:from>
    <xdr:to>
      <xdr:col>29</xdr:col>
      <xdr:colOff>177800</xdr:colOff>
      <xdr:row>18</xdr:row>
      <xdr:rowOff>99838</xdr:rowOff>
    </xdr:to>
    <xdr:sp macro="" textlink="">
      <xdr:nvSpPr>
        <xdr:cNvPr id="56" name="フローチャート: 判断 55"/>
        <xdr:cNvSpPr/>
      </xdr:nvSpPr>
      <xdr:spPr bwMode="auto">
        <a:xfrm>
          <a:off x="5600700" y="31319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70240</xdr:rowOff>
    </xdr:from>
    <xdr:to>
      <xdr:col>26</xdr:col>
      <xdr:colOff>50800</xdr:colOff>
      <xdr:row>16</xdr:row>
      <xdr:rowOff>99944</xdr:rowOff>
    </xdr:to>
    <xdr:cxnSp macro="">
      <xdr:nvCxnSpPr>
        <xdr:cNvPr id="57" name="直線コネクタ 56"/>
        <xdr:cNvCxnSpPr/>
      </xdr:nvCxnSpPr>
      <xdr:spPr bwMode="auto">
        <a:xfrm flipV="1">
          <a:off x="4305300" y="2861065"/>
          <a:ext cx="698500" cy="297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18</xdr:row>
      <xdr:rowOff>738</xdr:rowOff>
    </xdr:from>
    <xdr:to>
      <xdr:col>26</xdr:col>
      <xdr:colOff>101600</xdr:colOff>
      <xdr:row>18</xdr:row>
      <xdr:rowOff>102338</xdr:rowOff>
    </xdr:to>
    <xdr:sp macro="" textlink="">
      <xdr:nvSpPr>
        <xdr:cNvPr id="58" name="フローチャート: 判断 57"/>
        <xdr:cNvSpPr/>
      </xdr:nvSpPr>
      <xdr:spPr bwMode="auto">
        <a:xfrm>
          <a:off x="4953000" y="31344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87115</xdr:rowOff>
    </xdr:from>
    <xdr:ext cx="736600" cy="259045"/>
    <xdr:sp macro="" textlink="">
      <xdr:nvSpPr>
        <xdr:cNvPr id="59" name="テキスト ボックス 58"/>
        <xdr:cNvSpPr txBox="1"/>
      </xdr:nvSpPr>
      <xdr:spPr>
        <a:xfrm>
          <a:off x="4622800" y="32208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99944</xdr:rowOff>
    </xdr:from>
    <xdr:to>
      <xdr:col>22</xdr:col>
      <xdr:colOff>114300</xdr:colOff>
      <xdr:row>16</xdr:row>
      <xdr:rowOff>153937</xdr:rowOff>
    </xdr:to>
    <xdr:cxnSp macro="">
      <xdr:nvCxnSpPr>
        <xdr:cNvPr id="60" name="直線コネクタ 59"/>
        <xdr:cNvCxnSpPr/>
      </xdr:nvCxnSpPr>
      <xdr:spPr bwMode="auto">
        <a:xfrm flipV="1">
          <a:off x="3606800" y="2890769"/>
          <a:ext cx="698500" cy="539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21698</xdr:rowOff>
    </xdr:from>
    <xdr:to>
      <xdr:col>22</xdr:col>
      <xdr:colOff>165100</xdr:colOff>
      <xdr:row>18</xdr:row>
      <xdr:rowOff>123298</xdr:rowOff>
    </xdr:to>
    <xdr:sp macro="" textlink="">
      <xdr:nvSpPr>
        <xdr:cNvPr id="61" name="フローチャート: 判断 60"/>
        <xdr:cNvSpPr/>
      </xdr:nvSpPr>
      <xdr:spPr bwMode="auto">
        <a:xfrm>
          <a:off x="4254500" y="31554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108075</xdr:rowOff>
    </xdr:from>
    <xdr:ext cx="762000" cy="259045"/>
    <xdr:sp macro="" textlink="">
      <xdr:nvSpPr>
        <xdr:cNvPr id="62" name="テキスト ボックス 61"/>
        <xdr:cNvSpPr txBox="1"/>
      </xdr:nvSpPr>
      <xdr:spPr>
        <a:xfrm>
          <a:off x="3924300" y="3241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132191</xdr:rowOff>
    </xdr:from>
    <xdr:to>
      <xdr:col>18</xdr:col>
      <xdr:colOff>177800</xdr:colOff>
      <xdr:row>16</xdr:row>
      <xdr:rowOff>153937</xdr:rowOff>
    </xdr:to>
    <xdr:cxnSp macro="">
      <xdr:nvCxnSpPr>
        <xdr:cNvPr id="63" name="直線コネクタ 62"/>
        <xdr:cNvCxnSpPr/>
      </xdr:nvCxnSpPr>
      <xdr:spPr bwMode="auto">
        <a:xfrm>
          <a:off x="2908300" y="2923016"/>
          <a:ext cx="698500" cy="217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46787</xdr:rowOff>
    </xdr:from>
    <xdr:to>
      <xdr:col>19</xdr:col>
      <xdr:colOff>38100</xdr:colOff>
      <xdr:row>18</xdr:row>
      <xdr:rowOff>148387</xdr:rowOff>
    </xdr:to>
    <xdr:sp macro="" textlink="">
      <xdr:nvSpPr>
        <xdr:cNvPr id="64" name="フローチャート: 判断 63"/>
        <xdr:cNvSpPr/>
      </xdr:nvSpPr>
      <xdr:spPr bwMode="auto">
        <a:xfrm>
          <a:off x="3556000" y="31805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133164</xdr:rowOff>
    </xdr:from>
    <xdr:ext cx="762000" cy="259045"/>
    <xdr:sp macro="" textlink="">
      <xdr:nvSpPr>
        <xdr:cNvPr id="65" name="テキスト ボックス 64"/>
        <xdr:cNvSpPr txBox="1"/>
      </xdr:nvSpPr>
      <xdr:spPr>
        <a:xfrm>
          <a:off x="3225800" y="3266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60417</xdr:rowOff>
    </xdr:from>
    <xdr:to>
      <xdr:col>15</xdr:col>
      <xdr:colOff>101600</xdr:colOff>
      <xdr:row>18</xdr:row>
      <xdr:rowOff>162017</xdr:rowOff>
    </xdr:to>
    <xdr:sp macro="" textlink="">
      <xdr:nvSpPr>
        <xdr:cNvPr id="66" name="フローチャート: 判断 65"/>
        <xdr:cNvSpPr/>
      </xdr:nvSpPr>
      <xdr:spPr bwMode="auto">
        <a:xfrm>
          <a:off x="2857500" y="31941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146794</xdr:rowOff>
    </xdr:from>
    <xdr:ext cx="762000" cy="259045"/>
    <xdr:sp macro="" textlink="">
      <xdr:nvSpPr>
        <xdr:cNvPr id="67" name="テキスト ボックス 66"/>
        <xdr:cNvSpPr txBox="1"/>
      </xdr:nvSpPr>
      <xdr:spPr>
        <a:xfrm>
          <a:off x="2527300" y="328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74047</xdr:rowOff>
    </xdr:from>
    <xdr:to>
      <xdr:col>29</xdr:col>
      <xdr:colOff>177800</xdr:colOff>
      <xdr:row>17</xdr:row>
      <xdr:rowOff>4197</xdr:rowOff>
    </xdr:to>
    <xdr:sp macro="" textlink="">
      <xdr:nvSpPr>
        <xdr:cNvPr id="73" name="楕円 72"/>
        <xdr:cNvSpPr/>
      </xdr:nvSpPr>
      <xdr:spPr bwMode="auto">
        <a:xfrm>
          <a:off x="5600700" y="28648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90574</xdr:rowOff>
    </xdr:from>
    <xdr:ext cx="762000" cy="259045"/>
    <xdr:sp macro="" textlink="">
      <xdr:nvSpPr>
        <xdr:cNvPr id="74" name="人口1人当たり決算額の推移該当値テキスト130"/>
        <xdr:cNvSpPr txBox="1"/>
      </xdr:nvSpPr>
      <xdr:spPr>
        <a:xfrm>
          <a:off x="5740400" y="2709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19440</xdr:rowOff>
    </xdr:from>
    <xdr:to>
      <xdr:col>26</xdr:col>
      <xdr:colOff>101600</xdr:colOff>
      <xdr:row>16</xdr:row>
      <xdr:rowOff>121040</xdr:rowOff>
    </xdr:to>
    <xdr:sp macro="" textlink="">
      <xdr:nvSpPr>
        <xdr:cNvPr id="75" name="楕円 74"/>
        <xdr:cNvSpPr/>
      </xdr:nvSpPr>
      <xdr:spPr bwMode="auto">
        <a:xfrm>
          <a:off x="4953000" y="28102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131217</xdr:rowOff>
    </xdr:from>
    <xdr:ext cx="736600" cy="259045"/>
    <xdr:sp macro="" textlink="">
      <xdr:nvSpPr>
        <xdr:cNvPr id="76" name="テキスト ボックス 75"/>
        <xdr:cNvSpPr txBox="1"/>
      </xdr:nvSpPr>
      <xdr:spPr>
        <a:xfrm>
          <a:off x="4622800" y="25791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49144</xdr:rowOff>
    </xdr:from>
    <xdr:to>
      <xdr:col>22</xdr:col>
      <xdr:colOff>165100</xdr:colOff>
      <xdr:row>16</xdr:row>
      <xdr:rowOff>150744</xdr:rowOff>
    </xdr:to>
    <xdr:sp macro="" textlink="">
      <xdr:nvSpPr>
        <xdr:cNvPr id="77" name="楕円 76"/>
        <xdr:cNvSpPr/>
      </xdr:nvSpPr>
      <xdr:spPr bwMode="auto">
        <a:xfrm>
          <a:off x="4254500" y="28399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160921</xdr:rowOff>
    </xdr:from>
    <xdr:ext cx="762000" cy="259045"/>
    <xdr:sp macro="" textlink="">
      <xdr:nvSpPr>
        <xdr:cNvPr id="78" name="テキスト ボックス 77"/>
        <xdr:cNvSpPr txBox="1"/>
      </xdr:nvSpPr>
      <xdr:spPr>
        <a:xfrm>
          <a:off x="3924300" y="2608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103137</xdr:rowOff>
    </xdr:from>
    <xdr:to>
      <xdr:col>19</xdr:col>
      <xdr:colOff>38100</xdr:colOff>
      <xdr:row>17</xdr:row>
      <xdr:rowOff>33287</xdr:rowOff>
    </xdr:to>
    <xdr:sp macro="" textlink="">
      <xdr:nvSpPr>
        <xdr:cNvPr id="79" name="楕円 78"/>
        <xdr:cNvSpPr/>
      </xdr:nvSpPr>
      <xdr:spPr bwMode="auto">
        <a:xfrm>
          <a:off x="3556000" y="28939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43464</xdr:rowOff>
    </xdr:from>
    <xdr:ext cx="762000" cy="259045"/>
    <xdr:sp macro="" textlink="">
      <xdr:nvSpPr>
        <xdr:cNvPr id="80" name="テキスト ボックス 79"/>
        <xdr:cNvSpPr txBox="1"/>
      </xdr:nvSpPr>
      <xdr:spPr>
        <a:xfrm>
          <a:off x="3225800" y="2662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81391</xdr:rowOff>
    </xdr:from>
    <xdr:to>
      <xdr:col>15</xdr:col>
      <xdr:colOff>101600</xdr:colOff>
      <xdr:row>17</xdr:row>
      <xdr:rowOff>11541</xdr:rowOff>
    </xdr:to>
    <xdr:sp macro="" textlink="">
      <xdr:nvSpPr>
        <xdr:cNvPr id="81" name="楕円 80"/>
        <xdr:cNvSpPr/>
      </xdr:nvSpPr>
      <xdr:spPr bwMode="auto">
        <a:xfrm>
          <a:off x="2857500" y="28722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21718</xdr:rowOff>
    </xdr:from>
    <xdr:ext cx="762000" cy="259045"/>
    <xdr:sp macro="" textlink="">
      <xdr:nvSpPr>
        <xdr:cNvPr id="82" name="テキスト ボックス 81"/>
        <xdr:cNvSpPr txBox="1"/>
      </xdr:nvSpPr>
      <xdr:spPr>
        <a:xfrm>
          <a:off x="2527300" y="2641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3" name="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4" name="フローチャート: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8" name="直線コネクタ 97"/>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159657</xdr:rowOff>
    </xdr:from>
    <xdr:to>
      <xdr:col>33</xdr:col>
      <xdr:colOff>114300</xdr:colOff>
      <xdr:row>37</xdr:row>
      <xdr:rowOff>159657</xdr:rowOff>
    </xdr:to>
    <xdr:cxnSp macro="">
      <xdr:nvCxnSpPr>
        <xdr:cNvPr id="99" name="直線コネクタ 98"/>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100" name="テキスト ボックス 99"/>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101" name="直線コネクタ 100"/>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2" name="テキスト ボックス 101"/>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3" name="直線コネクタ 102"/>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4" name="テキスト ボックス 103"/>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5" name="直線コネクタ 104"/>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6" name="テキスト ボックス 105"/>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7" name="直線コネクタ 106"/>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8" name="テキスト ボックス 107"/>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9" name="直線コネクタ 108"/>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10" name="テキスト ボックス 109"/>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11"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88007</xdr:rowOff>
    </xdr:from>
    <xdr:to>
      <xdr:col>29</xdr:col>
      <xdr:colOff>127000</xdr:colOff>
      <xdr:row>38</xdr:row>
      <xdr:rowOff>3164</xdr:rowOff>
    </xdr:to>
    <xdr:cxnSp macro="">
      <xdr:nvCxnSpPr>
        <xdr:cNvPr id="112" name="直線コネクタ 111"/>
        <xdr:cNvCxnSpPr/>
      </xdr:nvCxnSpPr>
      <xdr:spPr bwMode="auto">
        <a:xfrm flipV="1">
          <a:off x="5651500" y="6012557"/>
          <a:ext cx="0" cy="145820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318141</xdr:rowOff>
    </xdr:from>
    <xdr:ext cx="762000" cy="259045"/>
    <xdr:sp macro="" textlink="">
      <xdr:nvSpPr>
        <xdr:cNvPr id="113" name="人口1人当たり決算額の推移最小値テキスト445"/>
        <xdr:cNvSpPr txBox="1"/>
      </xdr:nvSpPr>
      <xdr:spPr>
        <a:xfrm>
          <a:off x="5740400" y="7442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3164</xdr:rowOff>
    </xdr:from>
    <xdr:to>
      <xdr:col>30</xdr:col>
      <xdr:colOff>25400</xdr:colOff>
      <xdr:row>38</xdr:row>
      <xdr:rowOff>3164</xdr:rowOff>
    </xdr:to>
    <xdr:cxnSp macro="">
      <xdr:nvCxnSpPr>
        <xdr:cNvPr id="114" name="直線コネクタ 113"/>
        <xdr:cNvCxnSpPr/>
      </xdr:nvCxnSpPr>
      <xdr:spPr bwMode="auto">
        <a:xfrm>
          <a:off x="5562600" y="74707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2934</xdr:rowOff>
    </xdr:from>
    <xdr:ext cx="762000" cy="259045"/>
    <xdr:sp macro="" textlink="">
      <xdr:nvSpPr>
        <xdr:cNvPr id="115" name="人口1人当たり決算額の推移最大値テキスト445"/>
        <xdr:cNvSpPr txBox="1"/>
      </xdr:nvSpPr>
      <xdr:spPr>
        <a:xfrm>
          <a:off x="5740400" y="575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38,944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88007</xdr:rowOff>
    </xdr:from>
    <xdr:to>
      <xdr:col>30</xdr:col>
      <xdr:colOff>25400</xdr:colOff>
      <xdr:row>33</xdr:row>
      <xdr:rowOff>88007</xdr:rowOff>
    </xdr:to>
    <xdr:cxnSp macro="">
      <xdr:nvCxnSpPr>
        <xdr:cNvPr id="116" name="直線コネクタ 115"/>
        <xdr:cNvCxnSpPr/>
      </xdr:nvCxnSpPr>
      <xdr:spPr bwMode="auto">
        <a:xfrm>
          <a:off x="5562600" y="601255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333850</xdr:rowOff>
    </xdr:from>
    <xdr:to>
      <xdr:col>29</xdr:col>
      <xdr:colOff>127000</xdr:colOff>
      <xdr:row>35</xdr:row>
      <xdr:rowOff>227747</xdr:rowOff>
    </xdr:to>
    <xdr:cxnSp macro="">
      <xdr:nvCxnSpPr>
        <xdr:cNvPr id="117" name="直線コネクタ 116"/>
        <xdr:cNvCxnSpPr/>
      </xdr:nvCxnSpPr>
      <xdr:spPr bwMode="auto">
        <a:xfrm flipV="1">
          <a:off x="5003800" y="6601300"/>
          <a:ext cx="647700" cy="2367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191936</xdr:rowOff>
    </xdr:from>
    <xdr:ext cx="762000" cy="259045"/>
    <xdr:sp macro="" textlink="">
      <xdr:nvSpPr>
        <xdr:cNvPr id="118" name="人口1人当たり決算額の推移平均値テキスト445"/>
        <xdr:cNvSpPr txBox="1"/>
      </xdr:nvSpPr>
      <xdr:spPr>
        <a:xfrm>
          <a:off x="5740400" y="6802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219859</xdr:rowOff>
    </xdr:from>
    <xdr:to>
      <xdr:col>29</xdr:col>
      <xdr:colOff>177800</xdr:colOff>
      <xdr:row>35</xdr:row>
      <xdr:rowOff>321459</xdr:rowOff>
    </xdr:to>
    <xdr:sp macro="" textlink="">
      <xdr:nvSpPr>
        <xdr:cNvPr id="119" name="フローチャート: 判断 118"/>
        <xdr:cNvSpPr/>
      </xdr:nvSpPr>
      <xdr:spPr bwMode="auto">
        <a:xfrm>
          <a:off x="5600700" y="68302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227747</xdr:rowOff>
    </xdr:from>
    <xdr:to>
      <xdr:col>26</xdr:col>
      <xdr:colOff>50800</xdr:colOff>
      <xdr:row>35</xdr:row>
      <xdr:rowOff>248844</xdr:rowOff>
    </xdr:to>
    <xdr:cxnSp macro="">
      <xdr:nvCxnSpPr>
        <xdr:cNvPr id="120" name="直線コネクタ 119"/>
        <xdr:cNvCxnSpPr/>
      </xdr:nvCxnSpPr>
      <xdr:spPr bwMode="auto">
        <a:xfrm flipV="1">
          <a:off x="4305300" y="6838097"/>
          <a:ext cx="698500" cy="210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234000</xdr:rowOff>
    </xdr:from>
    <xdr:to>
      <xdr:col>26</xdr:col>
      <xdr:colOff>101600</xdr:colOff>
      <xdr:row>35</xdr:row>
      <xdr:rowOff>335600</xdr:rowOff>
    </xdr:to>
    <xdr:sp macro="" textlink="">
      <xdr:nvSpPr>
        <xdr:cNvPr id="121" name="フローチャート: 判断 120"/>
        <xdr:cNvSpPr/>
      </xdr:nvSpPr>
      <xdr:spPr bwMode="auto">
        <a:xfrm>
          <a:off x="4953000" y="68443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320377</xdr:rowOff>
    </xdr:from>
    <xdr:ext cx="736600" cy="259045"/>
    <xdr:sp macro="" textlink="">
      <xdr:nvSpPr>
        <xdr:cNvPr id="122" name="テキスト ボックス 121"/>
        <xdr:cNvSpPr txBox="1"/>
      </xdr:nvSpPr>
      <xdr:spPr>
        <a:xfrm>
          <a:off x="4622800" y="6930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179611</xdr:rowOff>
    </xdr:from>
    <xdr:to>
      <xdr:col>22</xdr:col>
      <xdr:colOff>114300</xdr:colOff>
      <xdr:row>35</xdr:row>
      <xdr:rowOff>248844</xdr:rowOff>
    </xdr:to>
    <xdr:cxnSp macro="">
      <xdr:nvCxnSpPr>
        <xdr:cNvPr id="123" name="直線コネクタ 122"/>
        <xdr:cNvCxnSpPr/>
      </xdr:nvCxnSpPr>
      <xdr:spPr bwMode="auto">
        <a:xfrm>
          <a:off x="3606800" y="6789961"/>
          <a:ext cx="698500" cy="692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238768</xdr:rowOff>
    </xdr:from>
    <xdr:to>
      <xdr:col>22</xdr:col>
      <xdr:colOff>165100</xdr:colOff>
      <xdr:row>35</xdr:row>
      <xdr:rowOff>340368</xdr:rowOff>
    </xdr:to>
    <xdr:sp macro="" textlink="">
      <xdr:nvSpPr>
        <xdr:cNvPr id="124" name="フローチャート: 判断 123"/>
        <xdr:cNvSpPr/>
      </xdr:nvSpPr>
      <xdr:spPr bwMode="auto">
        <a:xfrm>
          <a:off x="4254500" y="68491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325145</xdr:rowOff>
    </xdr:from>
    <xdr:ext cx="762000" cy="259045"/>
    <xdr:sp macro="" textlink="">
      <xdr:nvSpPr>
        <xdr:cNvPr id="125" name="テキスト ボックス 124"/>
        <xdr:cNvSpPr txBox="1"/>
      </xdr:nvSpPr>
      <xdr:spPr>
        <a:xfrm>
          <a:off x="3924300" y="6935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47349</xdr:rowOff>
    </xdr:from>
    <xdr:to>
      <xdr:col>18</xdr:col>
      <xdr:colOff>177800</xdr:colOff>
      <xdr:row>35</xdr:row>
      <xdr:rowOff>179611</xdr:rowOff>
    </xdr:to>
    <xdr:cxnSp macro="">
      <xdr:nvCxnSpPr>
        <xdr:cNvPr id="126" name="直線コネクタ 125"/>
        <xdr:cNvCxnSpPr/>
      </xdr:nvCxnSpPr>
      <xdr:spPr bwMode="auto">
        <a:xfrm>
          <a:off x="2908300" y="6657699"/>
          <a:ext cx="698500" cy="1322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247650</xdr:rowOff>
    </xdr:from>
    <xdr:to>
      <xdr:col>19</xdr:col>
      <xdr:colOff>38100</xdr:colOff>
      <xdr:row>36</xdr:row>
      <xdr:rowOff>6350</xdr:rowOff>
    </xdr:to>
    <xdr:sp macro="" textlink="">
      <xdr:nvSpPr>
        <xdr:cNvPr id="127" name="フローチャート: 判断 126"/>
        <xdr:cNvSpPr/>
      </xdr:nvSpPr>
      <xdr:spPr bwMode="auto">
        <a:xfrm>
          <a:off x="3556000" y="68580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334027</xdr:rowOff>
    </xdr:from>
    <xdr:ext cx="762000" cy="259045"/>
    <xdr:sp macro="" textlink="">
      <xdr:nvSpPr>
        <xdr:cNvPr id="128" name="テキスト ボックス 127"/>
        <xdr:cNvSpPr txBox="1"/>
      </xdr:nvSpPr>
      <xdr:spPr>
        <a:xfrm>
          <a:off x="3225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253136</xdr:rowOff>
    </xdr:from>
    <xdr:to>
      <xdr:col>15</xdr:col>
      <xdr:colOff>101600</xdr:colOff>
      <xdr:row>36</xdr:row>
      <xdr:rowOff>11836</xdr:rowOff>
    </xdr:to>
    <xdr:sp macro="" textlink="">
      <xdr:nvSpPr>
        <xdr:cNvPr id="129" name="フローチャート: 判断 128"/>
        <xdr:cNvSpPr/>
      </xdr:nvSpPr>
      <xdr:spPr bwMode="auto">
        <a:xfrm>
          <a:off x="2857500" y="68634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339513</xdr:rowOff>
    </xdr:from>
    <xdr:ext cx="762000" cy="259045"/>
    <xdr:sp macro="" textlink="">
      <xdr:nvSpPr>
        <xdr:cNvPr id="130" name="テキスト ボックス 129"/>
        <xdr:cNvSpPr txBox="1"/>
      </xdr:nvSpPr>
      <xdr:spPr>
        <a:xfrm>
          <a:off x="2527300" y="6949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31" name="テキスト ボックス 130"/>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2" name="テキスト ボックス 131"/>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3" name="テキスト ボックス 132"/>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4" name="テキスト ボックス 133"/>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5" name="テキスト ボックス 134"/>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283050</xdr:rowOff>
    </xdr:from>
    <xdr:to>
      <xdr:col>29</xdr:col>
      <xdr:colOff>177800</xdr:colOff>
      <xdr:row>35</xdr:row>
      <xdr:rowOff>41750</xdr:rowOff>
    </xdr:to>
    <xdr:sp macro="" textlink="">
      <xdr:nvSpPr>
        <xdr:cNvPr id="136" name="楕円 135"/>
        <xdr:cNvSpPr/>
      </xdr:nvSpPr>
      <xdr:spPr bwMode="auto">
        <a:xfrm>
          <a:off x="5600700" y="6550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128127</xdr:rowOff>
    </xdr:from>
    <xdr:ext cx="762000" cy="259045"/>
    <xdr:sp macro="" textlink="">
      <xdr:nvSpPr>
        <xdr:cNvPr id="137" name="人口1人当たり決算額の推移該当値テキスト445"/>
        <xdr:cNvSpPr txBox="1"/>
      </xdr:nvSpPr>
      <xdr:spPr>
        <a:xfrm>
          <a:off x="5740400" y="639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176947</xdr:rowOff>
    </xdr:from>
    <xdr:to>
      <xdr:col>26</xdr:col>
      <xdr:colOff>101600</xdr:colOff>
      <xdr:row>35</xdr:row>
      <xdr:rowOff>278547</xdr:rowOff>
    </xdr:to>
    <xdr:sp macro="" textlink="">
      <xdr:nvSpPr>
        <xdr:cNvPr id="138" name="楕円 137"/>
        <xdr:cNvSpPr/>
      </xdr:nvSpPr>
      <xdr:spPr bwMode="auto">
        <a:xfrm>
          <a:off x="4953000" y="67872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288724</xdr:rowOff>
    </xdr:from>
    <xdr:ext cx="736600" cy="259045"/>
    <xdr:sp macro="" textlink="">
      <xdr:nvSpPr>
        <xdr:cNvPr id="139" name="テキスト ボックス 138"/>
        <xdr:cNvSpPr txBox="1"/>
      </xdr:nvSpPr>
      <xdr:spPr>
        <a:xfrm>
          <a:off x="4622800" y="6556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198044</xdr:rowOff>
    </xdr:from>
    <xdr:to>
      <xdr:col>22</xdr:col>
      <xdr:colOff>165100</xdr:colOff>
      <xdr:row>35</xdr:row>
      <xdr:rowOff>299644</xdr:rowOff>
    </xdr:to>
    <xdr:sp macro="" textlink="">
      <xdr:nvSpPr>
        <xdr:cNvPr id="140" name="楕円 139"/>
        <xdr:cNvSpPr/>
      </xdr:nvSpPr>
      <xdr:spPr bwMode="auto">
        <a:xfrm>
          <a:off x="4254500" y="68083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309821</xdr:rowOff>
    </xdr:from>
    <xdr:ext cx="762000" cy="259045"/>
    <xdr:sp macro="" textlink="">
      <xdr:nvSpPr>
        <xdr:cNvPr id="141" name="テキスト ボックス 140"/>
        <xdr:cNvSpPr txBox="1"/>
      </xdr:nvSpPr>
      <xdr:spPr>
        <a:xfrm>
          <a:off x="3924300" y="6577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128811</xdr:rowOff>
    </xdr:from>
    <xdr:to>
      <xdr:col>19</xdr:col>
      <xdr:colOff>38100</xdr:colOff>
      <xdr:row>35</xdr:row>
      <xdr:rowOff>230411</xdr:rowOff>
    </xdr:to>
    <xdr:sp macro="" textlink="">
      <xdr:nvSpPr>
        <xdr:cNvPr id="142" name="楕円 141"/>
        <xdr:cNvSpPr/>
      </xdr:nvSpPr>
      <xdr:spPr bwMode="auto">
        <a:xfrm>
          <a:off x="3556000" y="67391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240588</xdr:rowOff>
    </xdr:from>
    <xdr:ext cx="762000" cy="259045"/>
    <xdr:sp macro="" textlink="">
      <xdr:nvSpPr>
        <xdr:cNvPr id="143" name="テキスト ボックス 142"/>
        <xdr:cNvSpPr txBox="1"/>
      </xdr:nvSpPr>
      <xdr:spPr>
        <a:xfrm>
          <a:off x="3225800" y="650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339449</xdr:rowOff>
    </xdr:from>
    <xdr:to>
      <xdr:col>15</xdr:col>
      <xdr:colOff>101600</xdr:colOff>
      <xdr:row>35</xdr:row>
      <xdr:rowOff>98149</xdr:rowOff>
    </xdr:to>
    <xdr:sp macro="" textlink="">
      <xdr:nvSpPr>
        <xdr:cNvPr id="144" name="楕円 143"/>
        <xdr:cNvSpPr/>
      </xdr:nvSpPr>
      <xdr:spPr bwMode="auto">
        <a:xfrm>
          <a:off x="2857500" y="66068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108326</xdr:rowOff>
    </xdr:from>
    <xdr:ext cx="762000" cy="259045"/>
    <xdr:sp macro="" textlink="">
      <xdr:nvSpPr>
        <xdr:cNvPr id="145" name="テキスト ボックス 144"/>
        <xdr:cNvSpPr txBox="1"/>
      </xdr:nvSpPr>
      <xdr:spPr>
        <a:xfrm>
          <a:off x="2527300" y="6375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兵庫県芦屋市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95,378
93,552
18.47
48,302,957
45,686,492
2,374,719
24,848,512
50,264,068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6.9
67.8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88,365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105753</xdr:rowOff>
    </xdr:from>
    <xdr:to>
      <xdr:col>24</xdr:col>
      <xdr:colOff>62865</xdr:colOff>
      <xdr:row>38</xdr:row>
      <xdr:rowOff>154483</xdr:rowOff>
    </xdr:to>
    <xdr:cxnSp macro="">
      <xdr:nvCxnSpPr>
        <xdr:cNvPr id="56" name="直線コネクタ 55"/>
        <xdr:cNvCxnSpPr/>
      </xdr:nvCxnSpPr>
      <xdr:spPr>
        <a:xfrm flipV="1">
          <a:off x="4633595" y="5249253"/>
          <a:ext cx="1270" cy="1420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158310</xdr:rowOff>
    </xdr:from>
    <xdr:ext cx="534377" cy="259045"/>
    <xdr:sp macro="" textlink="">
      <xdr:nvSpPr>
        <xdr:cNvPr id="57" name="人件費最小値テキスト"/>
        <xdr:cNvSpPr txBox="1"/>
      </xdr:nvSpPr>
      <xdr:spPr>
        <a:xfrm>
          <a:off x="4686300" y="6673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43,224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154483</xdr:rowOff>
    </xdr:from>
    <xdr:to>
      <xdr:col>24</xdr:col>
      <xdr:colOff>152400</xdr:colOff>
      <xdr:row>38</xdr:row>
      <xdr:rowOff>154483</xdr:rowOff>
    </xdr:to>
    <xdr:cxnSp macro="">
      <xdr:nvCxnSpPr>
        <xdr:cNvPr id="58" name="直線コネクタ 57"/>
        <xdr:cNvCxnSpPr/>
      </xdr:nvCxnSpPr>
      <xdr:spPr>
        <a:xfrm>
          <a:off x="4546600" y="66695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52430</xdr:rowOff>
    </xdr:from>
    <xdr:ext cx="599010" cy="259045"/>
    <xdr:sp macro="" textlink="">
      <xdr:nvSpPr>
        <xdr:cNvPr id="59" name="人件費最大値テキスト"/>
        <xdr:cNvSpPr txBox="1"/>
      </xdr:nvSpPr>
      <xdr:spPr>
        <a:xfrm>
          <a:off x="4686300" y="50244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117,782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105753</xdr:rowOff>
    </xdr:from>
    <xdr:to>
      <xdr:col>24</xdr:col>
      <xdr:colOff>152400</xdr:colOff>
      <xdr:row>30</xdr:row>
      <xdr:rowOff>105753</xdr:rowOff>
    </xdr:to>
    <xdr:cxnSp macro="">
      <xdr:nvCxnSpPr>
        <xdr:cNvPr id="60" name="直線コネクタ 59"/>
        <xdr:cNvCxnSpPr/>
      </xdr:nvCxnSpPr>
      <xdr:spPr>
        <a:xfrm>
          <a:off x="4546600" y="5249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111316</xdr:rowOff>
    </xdr:from>
    <xdr:to>
      <xdr:col>24</xdr:col>
      <xdr:colOff>63500</xdr:colOff>
      <xdr:row>33</xdr:row>
      <xdr:rowOff>163856</xdr:rowOff>
    </xdr:to>
    <xdr:cxnSp macro="">
      <xdr:nvCxnSpPr>
        <xdr:cNvPr id="61" name="直線コネクタ 60"/>
        <xdr:cNvCxnSpPr/>
      </xdr:nvCxnSpPr>
      <xdr:spPr>
        <a:xfrm>
          <a:off x="3797300" y="5769166"/>
          <a:ext cx="838200" cy="52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4157</xdr:rowOff>
    </xdr:from>
    <xdr:ext cx="534377" cy="259045"/>
    <xdr:sp macro="" textlink="">
      <xdr:nvSpPr>
        <xdr:cNvPr id="62" name="人件費平均値テキスト"/>
        <xdr:cNvSpPr txBox="1"/>
      </xdr:nvSpPr>
      <xdr:spPr>
        <a:xfrm>
          <a:off x="4686300" y="61763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25730</xdr:rowOff>
    </xdr:from>
    <xdr:to>
      <xdr:col>24</xdr:col>
      <xdr:colOff>114300</xdr:colOff>
      <xdr:row>36</xdr:row>
      <xdr:rowOff>127330</xdr:rowOff>
    </xdr:to>
    <xdr:sp macro="" textlink="">
      <xdr:nvSpPr>
        <xdr:cNvPr id="63" name="フローチャート: 判断 62"/>
        <xdr:cNvSpPr/>
      </xdr:nvSpPr>
      <xdr:spPr>
        <a:xfrm>
          <a:off x="4584700" y="6197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111316</xdr:rowOff>
    </xdr:from>
    <xdr:to>
      <xdr:col>19</xdr:col>
      <xdr:colOff>177800</xdr:colOff>
      <xdr:row>33</xdr:row>
      <xdr:rowOff>129775</xdr:rowOff>
    </xdr:to>
    <xdr:cxnSp macro="">
      <xdr:nvCxnSpPr>
        <xdr:cNvPr id="64" name="直線コネクタ 63"/>
        <xdr:cNvCxnSpPr/>
      </xdr:nvCxnSpPr>
      <xdr:spPr>
        <a:xfrm flipV="1">
          <a:off x="2908300" y="5769166"/>
          <a:ext cx="889000" cy="18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31274</xdr:rowOff>
    </xdr:from>
    <xdr:to>
      <xdr:col>20</xdr:col>
      <xdr:colOff>38100</xdr:colOff>
      <xdr:row>36</xdr:row>
      <xdr:rowOff>132874</xdr:rowOff>
    </xdr:to>
    <xdr:sp macro="" textlink="">
      <xdr:nvSpPr>
        <xdr:cNvPr id="65" name="フローチャート: 判断 64"/>
        <xdr:cNvSpPr/>
      </xdr:nvSpPr>
      <xdr:spPr>
        <a:xfrm>
          <a:off x="3746500" y="6203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124001</xdr:rowOff>
    </xdr:from>
    <xdr:ext cx="534377" cy="259045"/>
    <xdr:sp macro="" textlink="">
      <xdr:nvSpPr>
        <xdr:cNvPr id="66" name="テキスト ボックス 65"/>
        <xdr:cNvSpPr txBox="1"/>
      </xdr:nvSpPr>
      <xdr:spPr>
        <a:xfrm>
          <a:off x="3530111" y="6296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33</xdr:row>
      <xdr:rowOff>129775</xdr:rowOff>
    </xdr:from>
    <xdr:to>
      <xdr:col>15</xdr:col>
      <xdr:colOff>50800</xdr:colOff>
      <xdr:row>34</xdr:row>
      <xdr:rowOff>168351</xdr:rowOff>
    </xdr:to>
    <xdr:cxnSp macro="">
      <xdr:nvCxnSpPr>
        <xdr:cNvPr id="67" name="直線コネクタ 66"/>
        <xdr:cNvCxnSpPr/>
      </xdr:nvCxnSpPr>
      <xdr:spPr>
        <a:xfrm flipV="1">
          <a:off x="2019300" y="5787625"/>
          <a:ext cx="889000" cy="210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63868</xdr:rowOff>
    </xdr:from>
    <xdr:to>
      <xdr:col>15</xdr:col>
      <xdr:colOff>101600</xdr:colOff>
      <xdr:row>36</xdr:row>
      <xdr:rowOff>165468</xdr:rowOff>
    </xdr:to>
    <xdr:sp macro="" textlink="">
      <xdr:nvSpPr>
        <xdr:cNvPr id="68" name="フローチャート: 判断 67"/>
        <xdr:cNvSpPr/>
      </xdr:nvSpPr>
      <xdr:spPr>
        <a:xfrm>
          <a:off x="2857500" y="6236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156595</xdr:rowOff>
    </xdr:from>
    <xdr:ext cx="534377" cy="259045"/>
    <xdr:sp macro="" textlink="">
      <xdr:nvSpPr>
        <xdr:cNvPr id="69" name="テキスト ボックス 68"/>
        <xdr:cNvSpPr txBox="1"/>
      </xdr:nvSpPr>
      <xdr:spPr>
        <a:xfrm>
          <a:off x="2641111" y="6328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118326</xdr:rowOff>
    </xdr:from>
    <xdr:to>
      <xdr:col>10</xdr:col>
      <xdr:colOff>114300</xdr:colOff>
      <xdr:row>34</xdr:row>
      <xdr:rowOff>168351</xdr:rowOff>
    </xdr:to>
    <xdr:cxnSp macro="">
      <xdr:nvCxnSpPr>
        <xdr:cNvPr id="70" name="直線コネクタ 69"/>
        <xdr:cNvCxnSpPr/>
      </xdr:nvCxnSpPr>
      <xdr:spPr>
        <a:xfrm>
          <a:off x="1130300" y="5947626"/>
          <a:ext cx="889000" cy="50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169786</xdr:rowOff>
    </xdr:from>
    <xdr:to>
      <xdr:col>10</xdr:col>
      <xdr:colOff>165100</xdr:colOff>
      <xdr:row>37</xdr:row>
      <xdr:rowOff>99936</xdr:rowOff>
    </xdr:to>
    <xdr:sp macro="" textlink="">
      <xdr:nvSpPr>
        <xdr:cNvPr id="71" name="フローチャート: 判断 70"/>
        <xdr:cNvSpPr/>
      </xdr:nvSpPr>
      <xdr:spPr>
        <a:xfrm>
          <a:off x="1968500" y="6341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91063</xdr:rowOff>
    </xdr:from>
    <xdr:ext cx="534377" cy="259045"/>
    <xdr:sp macro="" textlink="">
      <xdr:nvSpPr>
        <xdr:cNvPr id="72" name="テキスト ボックス 71"/>
        <xdr:cNvSpPr txBox="1"/>
      </xdr:nvSpPr>
      <xdr:spPr>
        <a:xfrm>
          <a:off x="1752111" y="6434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9938</xdr:rowOff>
    </xdr:from>
    <xdr:to>
      <xdr:col>6</xdr:col>
      <xdr:colOff>38100</xdr:colOff>
      <xdr:row>37</xdr:row>
      <xdr:rowOff>111538</xdr:rowOff>
    </xdr:to>
    <xdr:sp macro="" textlink="">
      <xdr:nvSpPr>
        <xdr:cNvPr id="73" name="フローチャート: 判断 72"/>
        <xdr:cNvSpPr/>
      </xdr:nvSpPr>
      <xdr:spPr>
        <a:xfrm>
          <a:off x="1079500" y="6353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102665</xdr:rowOff>
    </xdr:from>
    <xdr:ext cx="534377" cy="259045"/>
    <xdr:sp macro="" textlink="">
      <xdr:nvSpPr>
        <xdr:cNvPr id="74" name="テキスト ボックス 73"/>
        <xdr:cNvSpPr txBox="1"/>
      </xdr:nvSpPr>
      <xdr:spPr>
        <a:xfrm>
          <a:off x="863111" y="6446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113056</xdr:rowOff>
    </xdr:from>
    <xdr:to>
      <xdr:col>24</xdr:col>
      <xdr:colOff>114300</xdr:colOff>
      <xdr:row>34</xdr:row>
      <xdr:rowOff>43206</xdr:rowOff>
    </xdr:to>
    <xdr:sp macro="" textlink="">
      <xdr:nvSpPr>
        <xdr:cNvPr id="80" name="楕円 79"/>
        <xdr:cNvSpPr/>
      </xdr:nvSpPr>
      <xdr:spPr>
        <a:xfrm>
          <a:off x="4584700" y="5770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135933</xdr:rowOff>
    </xdr:from>
    <xdr:ext cx="534377" cy="259045"/>
    <xdr:sp macro="" textlink="">
      <xdr:nvSpPr>
        <xdr:cNvPr id="81" name="人件費該当値テキスト"/>
        <xdr:cNvSpPr txBox="1"/>
      </xdr:nvSpPr>
      <xdr:spPr>
        <a:xfrm>
          <a:off x="4686300" y="5622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60516</xdr:rowOff>
    </xdr:from>
    <xdr:to>
      <xdr:col>20</xdr:col>
      <xdr:colOff>38100</xdr:colOff>
      <xdr:row>33</xdr:row>
      <xdr:rowOff>162116</xdr:rowOff>
    </xdr:to>
    <xdr:sp macro="" textlink="">
      <xdr:nvSpPr>
        <xdr:cNvPr id="82" name="楕円 81"/>
        <xdr:cNvSpPr/>
      </xdr:nvSpPr>
      <xdr:spPr>
        <a:xfrm>
          <a:off x="3746500" y="5718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32</xdr:row>
      <xdr:rowOff>7193</xdr:rowOff>
    </xdr:from>
    <xdr:ext cx="534377" cy="259045"/>
    <xdr:sp macro="" textlink="">
      <xdr:nvSpPr>
        <xdr:cNvPr id="83" name="テキスト ボックス 82"/>
        <xdr:cNvSpPr txBox="1"/>
      </xdr:nvSpPr>
      <xdr:spPr>
        <a:xfrm>
          <a:off x="3530111" y="5493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78975</xdr:rowOff>
    </xdr:from>
    <xdr:to>
      <xdr:col>15</xdr:col>
      <xdr:colOff>101600</xdr:colOff>
      <xdr:row>34</xdr:row>
      <xdr:rowOff>9125</xdr:rowOff>
    </xdr:to>
    <xdr:sp macro="" textlink="">
      <xdr:nvSpPr>
        <xdr:cNvPr id="84" name="楕円 83"/>
        <xdr:cNvSpPr/>
      </xdr:nvSpPr>
      <xdr:spPr>
        <a:xfrm>
          <a:off x="2857500" y="5736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32</xdr:row>
      <xdr:rowOff>25652</xdr:rowOff>
    </xdr:from>
    <xdr:ext cx="534377" cy="259045"/>
    <xdr:sp macro="" textlink="">
      <xdr:nvSpPr>
        <xdr:cNvPr id="85" name="テキスト ボックス 84"/>
        <xdr:cNvSpPr txBox="1"/>
      </xdr:nvSpPr>
      <xdr:spPr>
        <a:xfrm>
          <a:off x="2641111" y="5512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117551</xdr:rowOff>
    </xdr:from>
    <xdr:to>
      <xdr:col>10</xdr:col>
      <xdr:colOff>165100</xdr:colOff>
      <xdr:row>35</xdr:row>
      <xdr:rowOff>47701</xdr:rowOff>
    </xdr:to>
    <xdr:sp macro="" textlink="">
      <xdr:nvSpPr>
        <xdr:cNvPr id="86" name="楕円 85"/>
        <xdr:cNvSpPr/>
      </xdr:nvSpPr>
      <xdr:spPr>
        <a:xfrm>
          <a:off x="1968500" y="5946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33</xdr:row>
      <xdr:rowOff>64228</xdr:rowOff>
    </xdr:from>
    <xdr:ext cx="534377" cy="259045"/>
    <xdr:sp macro="" textlink="">
      <xdr:nvSpPr>
        <xdr:cNvPr id="87" name="テキスト ボックス 86"/>
        <xdr:cNvSpPr txBox="1"/>
      </xdr:nvSpPr>
      <xdr:spPr>
        <a:xfrm>
          <a:off x="1752111" y="5722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67526</xdr:rowOff>
    </xdr:from>
    <xdr:to>
      <xdr:col>6</xdr:col>
      <xdr:colOff>38100</xdr:colOff>
      <xdr:row>34</xdr:row>
      <xdr:rowOff>169126</xdr:rowOff>
    </xdr:to>
    <xdr:sp macro="" textlink="">
      <xdr:nvSpPr>
        <xdr:cNvPr id="88" name="楕円 87"/>
        <xdr:cNvSpPr/>
      </xdr:nvSpPr>
      <xdr:spPr>
        <a:xfrm>
          <a:off x="1079500" y="5896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33</xdr:row>
      <xdr:rowOff>14203</xdr:rowOff>
    </xdr:from>
    <xdr:ext cx="534377" cy="259045"/>
    <xdr:sp macro="" textlink="">
      <xdr:nvSpPr>
        <xdr:cNvPr id="89" name="テキスト ボックス 88"/>
        <xdr:cNvSpPr txBox="1"/>
      </xdr:nvSpPr>
      <xdr:spPr>
        <a:xfrm>
          <a:off x="863111" y="5672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70,996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1" name="直線コネクタ 100"/>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2" name="テキスト ボックス 101"/>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3" name="直線コネクタ 102"/>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4" name="テキスト ボックス 103"/>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5" name="直線コネクタ 104"/>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6" name="テキスト ボックス 105"/>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7" name="直線コネクタ 106"/>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8" name="テキスト ボックス 107"/>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9" name="直線コネクタ 108"/>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0" name="テキスト ボックス 109"/>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1" name="直線コネクタ 110"/>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2" name="テキスト ボックス 111"/>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41783</xdr:rowOff>
    </xdr:from>
    <xdr:to>
      <xdr:col>24</xdr:col>
      <xdr:colOff>62865</xdr:colOff>
      <xdr:row>58</xdr:row>
      <xdr:rowOff>105508</xdr:rowOff>
    </xdr:to>
    <xdr:cxnSp macro="">
      <xdr:nvCxnSpPr>
        <xdr:cNvPr id="116" name="直線コネクタ 115"/>
        <xdr:cNvCxnSpPr/>
      </xdr:nvCxnSpPr>
      <xdr:spPr>
        <a:xfrm flipV="1">
          <a:off x="4633595" y="8785733"/>
          <a:ext cx="1270" cy="12638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109335</xdr:rowOff>
    </xdr:from>
    <xdr:ext cx="534377" cy="259045"/>
    <xdr:sp macro="" textlink="">
      <xdr:nvSpPr>
        <xdr:cNvPr id="117" name="物件費最小値テキスト"/>
        <xdr:cNvSpPr txBox="1"/>
      </xdr:nvSpPr>
      <xdr:spPr>
        <a:xfrm>
          <a:off x="4686300" y="10053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45,141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105508</xdr:rowOff>
    </xdr:from>
    <xdr:to>
      <xdr:col>24</xdr:col>
      <xdr:colOff>152400</xdr:colOff>
      <xdr:row>58</xdr:row>
      <xdr:rowOff>105508</xdr:rowOff>
    </xdr:to>
    <xdr:cxnSp macro="">
      <xdr:nvCxnSpPr>
        <xdr:cNvPr id="118" name="直線コネクタ 117"/>
        <xdr:cNvCxnSpPr/>
      </xdr:nvCxnSpPr>
      <xdr:spPr>
        <a:xfrm>
          <a:off x="4546600" y="100496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159910</xdr:rowOff>
    </xdr:from>
    <xdr:ext cx="599010" cy="259045"/>
    <xdr:sp macro="" textlink="">
      <xdr:nvSpPr>
        <xdr:cNvPr id="119" name="物件費最大値テキスト"/>
        <xdr:cNvSpPr txBox="1"/>
      </xdr:nvSpPr>
      <xdr:spPr>
        <a:xfrm>
          <a:off x="4686300" y="85609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41783</xdr:rowOff>
    </xdr:from>
    <xdr:to>
      <xdr:col>24</xdr:col>
      <xdr:colOff>152400</xdr:colOff>
      <xdr:row>51</xdr:row>
      <xdr:rowOff>41783</xdr:rowOff>
    </xdr:to>
    <xdr:cxnSp macro="">
      <xdr:nvCxnSpPr>
        <xdr:cNvPr id="120" name="直線コネクタ 119"/>
        <xdr:cNvCxnSpPr/>
      </xdr:nvCxnSpPr>
      <xdr:spPr>
        <a:xfrm>
          <a:off x="4546600" y="8785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87068</xdr:rowOff>
    </xdr:from>
    <xdr:to>
      <xdr:col>24</xdr:col>
      <xdr:colOff>63500</xdr:colOff>
      <xdr:row>56</xdr:row>
      <xdr:rowOff>133898</xdr:rowOff>
    </xdr:to>
    <xdr:cxnSp macro="">
      <xdr:nvCxnSpPr>
        <xdr:cNvPr id="121" name="直線コネクタ 120"/>
        <xdr:cNvCxnSpPr/>
      </xdr:nvCxnSpPr>
      <xdr:spPr>
        <a:xfrm flipV="1">
          <a:off x="3797300" y="9688268"/>
          <a:ext cx="838200" cy="46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109879</xdr:rowOff>
    </xdr:from>
    <xdr:ext cx="534377" cy="259045"/>
    <xdr:sp macro="" textlink="">
      <xdr:nvSpPr>
        <xdr:cNvPr id="122" name="物件費平均値テキスト"/>
        <xdr:cNvSpPr txBox="1"/>
      </xdr:nvSpPr>
      <xdr:spPr>
        <a:xfrm>
          <a:off x="4686300" y="97110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131452</xdr:rowOff>
    </xdr:from>
    <xdr:to>
      <xdr:col>24</xdr:col>
      <xdr:colOff>114300</xdr:colOff>
      <xdr:row>57</xdr:row>
      <xdr:rowOff>61602</xdr:rowOff>
    </xdr:to>
    <xdr:sp macro="" textlink="">
      <xdr:nvSpPr>
        <xdr:cNvPr id="123" name="フローチャート: 判断 122"/>
        <xdr:cNvSpPr/>
      </xdr:nvSpPr>
      <xdr:spPr>
        <a:xfrm>
          <a:off x="4584700" y="9732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133898</xdr:rowOff>
    </xdr:from>
    <xdr:to>
      <xdr:col>19</xdr:col>
      <xdr:colOff>177800</xdr:colOff>
      <xdr:row>57</xdr:row>
      <xdr:rowOff>59407</xdr:rowOff>
    </xdr:to>
    <xdr:cxnSp macro="">
      <xdr:nvCxnSpPr>
        <xdr:cNvPr id="124" name="直線コネクタ 123"/>
        <xdr:cNvCxnSpPr/>
      </xdr:nvCxnSpPr>
      <xdr:spPr>
        <a:xfrm flipV="1">
          <a:off x="2908300" y="9735098"/>
          <a:ext cx="889000" cy="96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846</xdr:rowOff>
    </xdr:from>
    <xdr:to>
      <xdr:col>20</xdr:col>
      <xdr:colOff>38100</xdr:colOff>
      <xdr:row>57</xdr:row>
      <xdr:rowOff>102446</xdr:rowOff>
    </xdr:to>
    <xdr:sp macro="" textlink="">
      <xdr:nvSpPr>
        <xdr:cNvPr id="125" name="フローチャート: 判断 124"/>
        <xdr:cNvSpPr/>
      </xdr:nvSpPr>
      <xdr:spPr>
        <a:xfrm>
          <a:off x="3746500" y="9773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93573</xdr:rowOff>
    </xdr:from>
    <xdr:ext cx="534377" cy="259045"/>
    <xdr:sp macro="" textlink="">
      <xdr:nvSpPr>
        <xdr:cNvPr id="126" name="テキスト ボックス 125"/>
        <xdr:cNvSpPr txBox="1"/>
      </xdr:nvSpPr>
      <xdr:spPr>
        <a:xfrm>
          <a:off x="3530111" y="9866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160481</xdr:rowOff>
    </xdr:from>
    <xdr:to>
      <xdr:col>15</xdr:col>
      <xdr:colOff>50800</xdr:colOff>
      <xdr:row>57</xdr:row>
      <xdr:rowOff>59407</xdr:rowOff>
    </xdr:to>
    <xdr:cxnSp macro="">
      <xdr:nvCxnSpPr>
        <xdr:cNvPr id="127" name="直線コネクタ 126"/>
        <xdr:cNvCxnSpPr/>
      </xdr:nvCxnSpPr>
      <xdr:spPr>
        <a:xfrm>
          <a:off x="2019300" y="9761681"/>
          <a:ext cx="889000" cy="70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72299</xdr:rowOff>
    </xdr:from>
    <xdr:to>
      <xdr:col>15</xdr:col>
      <xdr:colOff>101600</xdr:colOff>
      <xdr:row>58</xdr:row>
      <xdr:rowOff>2449</xdr:rowOff>
    </xdr:to>
    <xdr:sp macro="" textlink="">
      <xdr:nvSpPr>
        <xdr:cNvPr id="128" name="フローチャート: 判断 127"/>
        <xdr:cNvSpPr/>
      </xdr:nvSpPr>
      <xdr:spPr>
        <a:xfrm>
          <a:off x="2857500" y="9844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165026</xdr:rowOff>
    </xdr:from>
    <xdr:ext cx="534377" cy="259045"/>
    <xdr:sp macro="" textlink="">
      <xdr:nvSpPr>
        <xdr:cNvPr id="129" name="テキスト ボックス 128"/>
        <xdr:cNvSpPr txBox="1"/>
      </xdr:nvSpPr>
      <xdr:spPr>
        <a:xfrm>
          <a:off x="2641111" y="9937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160481</xdr:rowOff>
    </xdr:from>
    <xdr:to>
      <xdr:col>10</xdr:col>
      <xdr:colOff>114300</xdr:colOff>
      <xdr:row>57</xdr:row>
      <xdr:rowOff>25357</xdr:rowOff>
    </xdr:to>
    <xdr:cxnSp macro="">
      <xdr:nvCxnSpPr>
        <xdr:cNvPr id="130" name="直線コネクタ 129"/>
        <xdr:cNvCxnSpPr/>
      </xdr:nvCxnSpPr>
      <xdr:spPr>
        <a:xfrm flipV="1">
          <a:off x="1130300" y="9761681"/>
          <a:ext cx="889000" cy="36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124692</xdr:rowOff>
    </xdr:from>
    <xdr:to>
      <xdr:col>10</xdr:col>
      <xdr:colOff>165100</xdr:colOff>
      <xdr:row>58</xdr:row>
      <xdr:rowOff>54842</xdr:rowOff>
    </xdr:to>
    <xdr:sp macro="" textlink="">
      <xdr:nvSpPr>
        <xdr:cNvPr id="131" name="フローチャート: 判断 130"/>
        <xdr:cNvSpPr/>
      </xdr:nvSpPr>
      <xdr:spPr>
        <a:xfrm>
          <a:off x="1968500" y="9897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45969</xdr:rowOff>
    </xdr:from>
    <xdr:ext cx="534377" cy="259045"/>
    <xdr:sp macro="" textlink="">
      <xdr:nvSpPr>
        <xdr:cNvPr id="132" name="テキスト ボックス 131"/>
        <xdr:cNvSpPr txBox="1"/>
      </xdr:nvSpPr>
      <xdr:spPr>
        <a:xfrm>
          <a:off x="1752111" y="9990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157197</xdr:rowOff>
    </xdr:from>
    <xdr:to>
      <xdr:col>6</xdr:col>
      <xdr:colOff>38100</xdr:colOff>
      <xdr:row>58</xdr:row>
      <xdr:rowOff>87347</xdr:rowOff>
    </xdr:to>
    <xdr:sp macro="" textlink="">
      <xdr:nvSpPr>
        <xdr:cNvPr id="133" name="フローチャート: 判断 132"/>
        <xdr:cNvSpPr/>
      </xdr:nvSpPr>
      <xdr:spPr>
        <a:xfrm>
          <a:off x="1079500" y="9929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78474</xdr:rowOff>
    </xdr:from>
    <xdr:ext cx="534377" cy="259045"/>
    <xdr:sp macro="" textlink="">
      <xdr:nvSpPr>
        <xdr:cNvPr id="134" name="テキスト ボックス 133"/>
        <xdr:cNvSpPr txBox="1"/>
      </xdr:nvSpPr>
      <xdr:spPr>
        <a:xfrm>
          <a:off x="863111" y="10022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36268</xdr:rowOff>
    </xdr:from>
    <xdr:to>
      <xdr:col>24</xdr:col>
      <xdr:colOff>114300</xdr:colOff>
      <xdr:row>56</xdr:row>
      <xdr:rowOff>137868</xdr:rowOff>
    </xdr:to>
    <xdr:sp macro="" textlink="">
      <xdr:nvSpPr>
        <xdr:cNvPr id="140" name="楕円 139"/>
        <xdr:cNvSpPr/>
      </xdr:nvSpPr>
      <xdr:spPr>
        <a:xfrm>
          <a:off x="4584700" y="9637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59145</xdr:rowOff>
    </xdr:from>
    <xdr:ext cx="534377" cy="259045"/>
    <xdr:sp macro="" textlink="">
      <xdr:nvSpPr>
        <xdr:cNvPr id="141" name="物件費該当値テキスト"/>
        <xdr:cNvSpPr txBox="1"/>
      </xdr:nvSpPr>
      <xdr:spPr>
        <a:xfrm>
          <a:off x="4686300" y="9488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83098</xdr:rowOff>
    </xdr:from>
    <xdr:to>
      <xdr:col>20</xdr:col>
      <xdr:colOff>38100</xdr:colOff>
      <xdr:row>57</xdr:row>
      <xdr:rowOff>13248</xdr:rowOff>
    </xdr:to>
    <xdr:sp macro="" textlink="">
      <xdr:nvSpPr>
        <xdr:cNvPr id="142" name="楕円 141"/>
        <xdr:cNvSpPr/>
      </xdr:nvSpPr>
      <xdr:spPr>
        <a:xfrm>
          <a:off x="3746500" y="9684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29775</xdr:rowOff>
    </xdr:from>
    <xdr:ext cx="534377" cy="259045"/>
    <xdr:sp macro="" textlink="">
      <xdr:nvSpPr>
        <xdr:cNvPr id="143" name="テキスト ボックス 142"/>
        <xdr:cNvSpPr txBox="1"/>
      </xdr:nvSpPr>
      <xdr:spPr>
        <a:xfrm>
          <a:off x="3530111" y="9459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8607</xdr:rowOff>
    </xdr:from>
    <xdr:to>
      <xdr:col>15</xdr:col>
      <xdr:colOff>101600</xdr:colOff>
      <xdr:row>57</xdr:row>
      <xdr:rowOff>110207</xdr:rowOff>
    </xdr:to>
    <xdr:sp macro="" textlink="">
      <xdr:nvSpPr>
        <xdr:cNvPr id="144" name="楕円 143"/>
        <xdr:cNvSpPr/>
      </xdr:nvSpPr>
      <xdr:spPr>
        <a:xfrm>
          <a:off x="2857500" y="9781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126734</xdr:rowOff>
    </xdr:from>
    <xdr:ext cx="534377" cy="259045"/>
    <xdr:sp macro="" textlink="">
      <xdr:nvSpPr>
        <xdr:cNvPr id="145" name="テキスト ボックス 144"/>
        <xdr:cNvSpPr txBox="1"/>
      </xdr:nvSpPr>
      <xdr:spPr>
        <a:xfrm>
          <a:off x="2641111" y="9556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109681</xdr:rowOff>
    </xdr:from>
    <xdr:to>
      <xdr:col>10</xdr:col>
      <xdr:colOff>165100</xdr:colOff>
      <xdr:row>57</xdr:row>
      <xdr:rowOff>39831</xdr:rowOff>
    </xdr:to>
    <xdr:sp macro="" textlink="">
      <xdr:nvSpPr>
        <xdr:cNvPr id="146" name="楕円 145"/>
        <xdr:cNvSpPr/>
      </xdr:nvSpPr>
      <xdr:spPr>
        <a:xfrm>
          <a:off x="1968500" y="9710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56358</xdr:rowOff>
    </xdr:from>
    <xdr:ext cx="534377" cy="259045"/>
    <xdr:sp macro="" textlink="">
      <xdr:nvSpPr>
        <xdr:cNvPr id="147" name="テキスト ボックス 146"/>
        <xdr:cNvSpPr txBox="1"/>
      </xdr:nvSpPr>
      <xdr:spPr>
        <a:xfrm>
          <a:off x="1752111" y="9486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146007</xdr:rowOff>
    </xdr:from>
    <xdr:to>
      <xdr:col>6</xdr:col>
      <xdr:colOff>38100</xdr:colOff>
      <xdr:row>57</xdr:row>
      <xdr:rowOff>76157</xdr:rowOff>
    </xdr:to>
    <xdr:sp macro="" textlink="">
      <xdr:nvSpPr>
        <xdr:cNvPr id="148" name="楕円 147"/>
        <xdr:cNvSpPr/>
      </xdr:nvSpPr>
      <xdr:spPr>
        <a:xfrm>
          <a:off x="1079500" y="974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92684</xdr:rowOff>
    </xdr:from>
    <xdr:ext cx="534377" cy="259045"/>
    <xdr:sp macro="" textlink="">
      <xdr:nvSpPr>
        <xdr:cNvPr id="149" name="テキスト ボックス 148"/>
        <xdr:cNvSpPr txBox="1"/>
      </xdr:nvSpPr>
      <xdr:spPr>
        <a:xfrm>
          <a:off x="863111" y="9522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60" name="直線コネクタ 159"/>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61" name="テキスト ボックス 160"/>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2" name="直線コネクタ 161"/>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3" name="テキスト ボックス 162"/>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4" name="直線コネクタ 163"/>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5" name="テキスト ボックス 164"/>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6" name="直線コネクタ 165"/>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7" name="テキスト ボックス 166"/>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8" name="直線コネクタ 167"/>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9" name="テキスト ボックス 168"/>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1" name="テキスト ボックス 170"/>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148196</xdr:rowOff>
    </xdr:from>
    <xdr:to>
      <xdr:col>24</xdr:col>
      <xdr:colOff>62865</xdr:colOff>
      <xdr:row>79</xdr:row>
      <xdr:rowOff>27115</xdr:rowOff>
    </xdr:to>
    <xdr:cxnSp macro="">
      <xdr:nvCxnSpPr>
        <xdr:cNvPr id="173" name="直線コネクタ 172"/>
        <xdr:cNvCxnSpPr/>
      </xdr:nvCxnSpPr>
      <xdr:spPr>
        <a:xfrm flipV="1">
          <a:off x="4633595" y="12149696"/>
          <a:ext cx="1270" cy="14219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30942</xdr:rowOff>
    </xdr:from>
    <xdr:ext cx="378565" cy="259045"/>
    <xdr:sp macro="" textlink="">
      <xdr:nvSpPr>
        <xdr:cNvPr id="174" name="維持補修費最小値テキスト"/>
        <xdr:cNvSpPr txBox="1"/>
      </xdr:nvSpPr>
      <xdr:spPr>
        <a:xfrm>
          <a:off x="4686300" y="135754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27115</xdr:rowOff>
    </xdr:from>
    <xdr:to>
      <xdr:col>24</xdr:col>
      <xdr:colOff>152400</xdr:colOff>
      <xdr:row>79</xdr:row>
      <xdr:rowOff>27115</xdr:rowOff>
    </xdr:to>
    <xdr:cxnSp macro="">
      <xdr:nvCxnSpPr>
        <xdr:cNvPr id="175" name="直線コネクタ 174"/>
        <xdr:cNvCxnSpPr/>
      </xdr:nvCxnSpPr>
      <xdr:spPr>
        <a:xfrm>
          <a:off x="4546600" y="13571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94873</xdr:rowOff>
    </xdr:from>
    <xdr:ext cx="534377" cy="259045"/>
    <xdr:sp macro="" textlink="">
      <xdr:nvSpPr>
        <xdr:cNvPr id="176" name="維持補修費最大値テキスト"/>
        <xdr:cNvSpPr txBox="1"/>
      </xdr:nvSpPr>
      <xdr:spPr>
        <a:xfrm>
          <a:off x="4686300" y="11924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37,777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148196</xdr:rowOff>
    </xdr:from>
    <xdr:to>
      <xdr:col>24</xdr:col>
      <xdr:colOff>152400</xdr:colOff>
      <xdr:row>70</xdr:row>
      <xdr:rowOff>148196</xdr:rowOff>
    </xdr:to>
    <xdr:cxnSp macro="">
      <xdr:nvCxnSpPr>
        <xdr:cNvPr id="177" name="直線コネクタ 176"/>
        <xdr:cNvCxnSpPr/>
      </xdr:nvCxnSpPr>
      <xdr:spPr>
        <a:xfrm>
          <a:off x="4546600" y="12149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59004</xdr:rowOff>
    </xdr:from>
    <xdr:to>
      <xdr:col>24</xdr:col>
      <xdr:colOff>63500</xdr:colOff>
      <xdr:row>78</xdr:row>
      <xdr:rowOff>111086</xdr:rowOff>
    </xdr:to>
    <xdr:cxnSp macro="">
      <xdr:nvCxnSpPr>
        <xdr:cNvPr id="178" name="直線コネクタ 177"/>
        <xdr:cNvCxnSpPr/>
      </xdr:nvCxnSpPr>
      <xdr:spPr>
        <a:xfrm flipV="1">
          <a:off x="3797300" y="13432104"/>
          <a:ext cx="838200" cy="52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23310</xdr:rowOff>
    </xdr:from>
    <xdr:ext cx="469744" cy="259045"/>
    <xdr:sp macro="" textlink="">
      <xdr:nvSpPr>
        <xdr:cNvPr id="179" name="維持補修費平均値テキスト"/>
        <xdr:cNvSpPr txBox="1"/>
      </xdr:nvSpPr>
      <xdr:spPr>
        <a:xfrm>
          <a:off x="4686300" y="1322496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433</xdr:rowOff>
    </xdr:from>
    <xdr:to>
      <xdr:col>24</xdr:col>
      <xdr:colOff>114300</xdr:colOff>
      <xdr:row>78</xdr:row>
      <xdr:rowOff>102033</xdr:rowOff>
    </xdr:to>
    <xdr:sp macro="" textlink="">
      <xdr:nvSpPr>
        <xdr:cNvPr id="180" name="フローチャート: 判断 179"/>
        <xdr:cNvSpPr/>
      </xdr:nvSpPr>
      <xdr:spPr>
        <a:xfrm>
          <a:off x="4584700" y="13373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76188</xdr:rowOff>
    </xdr:from>
    <xdr:to>
      <xdr:col>19</xdr:col>
      <xdr:colOff>177800</xdr:colOff>
      <xdr:row>78</xdr:row>
      <xdr:rowOff>111086</xdr:rowOff>
    </xdr:to>
    <xdr:cxnSp macro="">
      <xdr:nvCxnSpPr>
        <xdr:cNvPr id="181" name="直線コネクタ 180"/>
        <xdr:cNvCxnSpPr/>
      </xdr:nvCxnSpPr>
      <xdr:spPr>
        <a:xfrm>
          <a:off x="2908300" y="13449288"/>
          <a:ext cx="889000" cy="34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171386</xdr:rowOff>
    </xdr:from>
    <xdr:to>
      <xdr:col>20</xdr:col>
      <xdr:colOff>38100</xdr:colOff>
      <xdr:row>78</xdr:row>
      <xdr:rowOff>101536</xdr:rowOff>
    </xdr:to>
    <xdr:sp macro="" textlink="">
      <xdr:nvSpPr>
        <xdr:cNvPr id="182" name="フローチャート: 判断 181"/>
        <xdr:cNvSpPr/>
      </xdr:nvSpPr>
      <xdr:spPr>
        <a:xfrm>
          <a:off x="3746500" y="13373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118063</xdr:rowOff>
    </xdr:from>
    <xdr:ext cx="469744" cy="259045"/>
    <xdr:sp macro="" textlink="">
      <xdr:nvSpPr>
        <xdr:cNvPr id="183" name="テキスト ボックス 182"/>
        <xdr:cNvSpPr txBox="1"/>
      </xdr:nvSpPr>
      <xdr:spPr>
        <a:xfrm>
          <a:off x="3562428" y="13148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73216</xdr:rowOff>
    </xdr:from>
    <xdr:to>
      <xdr:col>15</xdr:col>
      <xdr:colOff>50800</xdr:colOff>
      <xdr:row>78</xdr:row>
      <xdr:rowOff>76188</xdr:rowOff>
    </xdr:to>
    <xdr:cxnSp macro="">
      <xdr:nvCxnSpPr>
        <xdr:cNvPr id="184" name="直線コネクタ 183"/>
        <xdr:cNvCxnSpPr/>
      </xdr:nvCxnSpPr>
      <xdr:spPr>
        <a:xfrm>
          <a:off x="2019300" y="13446316"/>
          <a:ext cx="889000" cy="2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167920</xdr:rowOff>
    </xdr:from>
    <xdr:to>
      <xdr:col>15</xdr:col>
      <xdr:colOff>101600</xdr:colOff>
      <xdr:row>78</xdr:row>
      <xdr:rowOff>98070</xdr:rowOff>
    </xdr:to>
    <xdr:sp macro="" textlink="">
      <xdr:nvSpPr>
        <xdr:cNvPr id="185" name="フローチャート: 判断 184"/>
        <xdr:cNvSpPr/>
      </xdr:nvSpPr>
      <xdr:spPr>
        <a:xfrm>
          <a:off x="2857500" y="13369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114597</xdr:rowOff>
    </xdr:from>
    <xdr:ext cx="469744" cy="259045"/>
    <xdr:sp macro="" textlink="">
      <xdr:nvSpPr>
        <xdr:cNvPr id="186" name="テキスト ボックス 185"/>
        <xdr:cNvSpPr txBox="1"/>
      </xdr:nvSpPr>
      <xdr:spPr>
        <a:xfrm>
          <a:off x="2673428" y="13144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54966</xdr:rowOff>
    </xdr:from>
    <xdr:to>
      <xdr:col>10</xdr:col>
      <xdr:colOff>114300</xdr:colOff>
      <xdr:row>78</xdr:row>
      <xdr:rowOff>73216</xdr:rowOff>
    </xdr:to>
    <xdr:cxnSp macro="">
      <xdr:nvCxnSpPr>
        <xdr:cNvPr id="187" name="直線コネクタ 186"/>
        <xdr:cNvCxnSpPr/>
      </xdr:nvCxnSpPr>
      <xdr:spPr>
        <a:xfrm>
          <a:off x="1130300" y="13428066"/>
          <a:ext cx="889000" cy="18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24168</xdr:rowOff>
    </xdr:from>
    <xdr:to>
      <xdr:col>10</xdr:col>
      <xdr:colOff>165100</xdr:colOff>
      <xdr:row>78</xdr:row>
      <xdr:rowOff>125768</xdr:rowOff>
    </xdr:to>
    <xdr:sp macro="" textlink="">
      <xdr:nvSpPr>
        <xdr:cNvPr id="188" name="フローチャート: 判断 187"/>
        <xdr:cNvSpPr/>
      </xdr:nvSpPr>
      <xdr:spPr>
        <a:xfrm>
          <a:off x="1968500" y="13397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116895</xdr:rowOff>
    </xdr:from>
    <xdr:ext cx="469744" cy="259045"/>
    <xdr:sp macro="" textlink="">
      <xdr:nvSpPr>
        <xdr:cNvPr id="189" name="テキスト ボックス 188"/>
        <xdr:cNvSpPr txBox="1"/>
      </xdr:nvSpPr>
      <xdr:spPr>
        <a:xfrm>
          <a:off x="1784428" y="13489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23177</xdr:rowOff>
    </xdr:from>
    <xdr:to>
      <xdr:col>6</xdr:col>
      <xdr:colOff>38100</xdr:colOff>
      <xdr:row>78</xdr:row>
      <xdr:rowOff>124777</xdr:rowOff>
    </xdr:to>
    <xdr:sp macro="" textlink="">
      <xdr:nvSpPr>
        <xdr:cNvPr id="190" name="フローチャート: 判断 189"/>
        <xdr:cNvSpPr/>
      </xdr:nvSpPr>
      <xdr:spPr>
        <a:xfrm>
          <a:off x="1079500" y="13396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115904</xdr:rowOff>
    </xdr:from>
    <xdr:ext cx="469744" cy="259045"/>
    <xdr:sp macro="" textlink="">
      <xdr:nvSpPr>
        <xdr:cNvPr id="191" name="テキスト ボックス 190"/>
        <xdr:cNvSpPr txBox="1"/>
      </xdr:nvSpPr>
      <xdr:spPr>
        <a:xfrm>
          <a:off x="895428" y="13489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8204</xdr:rowOff>
    </xdr:from>
    <xdr:to>
      <xdr:col>24</xdr:col>
      <xdr:colOff>114300</xdr:colOff>
      <xdr:row>78</xdr:row>
      <xdr:rowOff>109804</xdr:rowOff>
    </xdr:to>
    <xdr:sp macro="" textlink="">
      <xdr:nvSpPr>
        <xdr:cNvPr id="197" name="楕円 196"/>
        <xdr:cNvSpPr/>
      </xdr:nvSpPr>
      <xdr:spPr>
        <a:xfrm>
          <a:off x="4584700" y="1338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158081</xdr:rowOff>
    </xdr:from>
    <xdr:ext cx="469744" cy="259045"/>
    <xdr:sp macro="" textlink="">
      <xdr:nvSpPr>
        <xdr:cNvPr id="198" name="維持補修費該当値テキスト"/>
        <xdr:cNvSpPr txBox="1"/>
      </xdr:nvSpPr>
      <xdr:spPr>
        <a:xfrm>
          <a:off x="4686300" y="133597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60286</xdr:rowOff>
    </xdr:from>
    <xdr:to>
      <xdr:col>20</xdr:col>
      <xdr:colOff>38100</xdr:colOff>
      <xdr:row>78</xdr:row>
      <xdr:rowOff>161886</xdr:rowOff>
    </xdr:to>
    <xdr:sp macro="" textlink="">
      <xdr:nvSpPr>
        <xdr:cNvPr id="199" name="楕円 198"/>
        <xdr:cNvSpPr/>
      </xdr:nvSpPr>
      <xdr:spPr>
        <a:xfrm>
          <a:off x="3746500" y="13433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153013</xdr:rowOff>
    </xdr:from>
    <xdr:ext cx="469744" cy="259045"/>
    <xdr:sp macro="" textlink="">
      <xdr:nvSpPr>
        <xdr:cNvPr id="200" name="テキスト ボックス 199"/>
        <xdr:cNvSpPr txBox="1"/>
      </xdr:nvSpPr>
      <xdr:spPr>
        <a:xfrm>
          <a:off x="3562428" y="13526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25388</xdr:rowOff>
    </xdr:from>
    <xdr:to>
      <xdr:col>15</xdr:col>
      <xdr:colOff>101600</xdr:colOff>
      <xdr:row>78</xdr:row>
      <xdr:rowOff>126988</xdr:rowOff>
    </xdr:to>
    <xdr:sp macro="" textlink="">
      <xdr:nvSpPr>
        <xdr:cNvPr id="201" name="楕円 200"/>
        <xdr:cNvSpPr/>
      </xdr:nvSpPr>
      <xdr:spPr>
        <a:xfrm>
          <a:off x="2857500" y="13398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118115</xdr:rowOff>
    </xdr:from>
    <xdr:ext cx="469744" cy="259045"/>
    <xdr:sp macro="" textlink="">
      <xdr:nvSpPr>
        <xdr:cNvPr id="202" name="テキスト ボックス 201"/>
        <xdr:cNvSpPr txBox="1"/>
      </xdr:nvSpPr>
      <xdr:spPr>
        <a:xfrm>
          <a:off x="2673428" y="134912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22416</xdr:rowOff>
    </xdr:from>
    <xdr:to>
      <xdr:col>10</xdr:col>
      <xdr:colOff>165100</xdr:colOff>
      <xdr:row>78</xdr:row>
      <xdr:rowOff>124016</xdr:rowOff>
    </xdr:to>
    <xdr:sp macro="" textlink="">
      <xdr:nvSpPr>
        <xdr:cNvPr id="203" name="楕円 202"/>
        <xdr:cNvSpPr/>
      </xdr:nvSpPr>
      <xdr:spPr>
        <a:xfrm>
          <a:off x="1968500" y="13395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140543</xdr:rowOff>
    </xdr:from>
    <xdr:ext cx="469744" cy="259045"/>
    <xdr:sp macro="" textlink="">
      <xdr:nvSpPr>
        <xdr:cNvPr id="204" name="テキスト ボックス 203"/>
        <xdr:cNvSpPr txBox="1"/>
      </xdr:nvSpPr>
      <xdr:spPr>
        <a:xfrm>
          <a:off x="1784428" y="131707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4166</xdr:rowOff>
    </xdr:from>
    <xdr:to>
      <xdr:col>6</xdr:col>
      <xdr:colOff>38100</xdr:colOff>
      <xdr:row>78</xdr:row>
      <xdr:rowOff>105766</xdr:rowOff>
    </xdr:to>
    <xdr:sp macro="" textlink="">
      <xdr:nvSpPr>
        <xdr:cNvPr id="205" name="楕円 204"/>
        <xdr:cNvSpPr/>
      </xdr:nvSpPr>
      <xdr:spPr>
        <a:xfrm>
          <a:off x="1079500" y="13377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122293</xdr:rowOff>
    </xdr:from>
    <xdr:ext cx="469744" cy="259045"/>
    <xdr:sp macro="" textlink="">
      <xdr:nvSpPr>
        <xdr:cNvPr id="206" name="テキスト ボックス 205"/>
        <xdr:cNvSpPr txBox="1"/>
      </xdr:nvSpPr>
      <xdr:spPr>
        <a:xfrm>
          <a:off x="895428" y="131524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127,834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131,685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7" name="テキスト ボックス 216"/>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8" name="直線コネクタ 217"/>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9" name="テキスト ボックス 218"/>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0" name="直線コネクタ 219"/>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21" name="テキスト ボックス 220"/>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2" name="直線コネクタ 221"/>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3" name="テキスト ボックス 222"/>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4" name="直線コネクタ 223"/>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5" name="テキスト ボックス 224"/>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6" name="直線コネクタ 225"/>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7" name="テキスト ボックス 226"/>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8" name="直線コネクタ 227"/>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9" name="テキスト ボックス 228"/>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0" name="直線コネクタ 22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2"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56762</xdr:rowOff>
    </xdr:from>
    <xdr:to>
      <xdr:col>24</xdr:col>
      <xdr:colOff>62865</xdr:colOff>
      <xdr:row>98</xdr:row>
      <xdr:rowOff>92337</xdr:rowOff>
    </xdr:to>
    <xdr:cxnSp macro="">
      <xdr:nvCxnSpPr>
        <xdr:cNvPr id="233" name="直線コネクタ 232"/>
        <xdr:cNvCxnSpPr/>
      </xdr:nvCxnSpPr>
      <xdr:spPr>
        <a:xfrm flipV="1">
          <a:off x="4633595" y="15487262"/>
          <a:ext cx="1270" cy="1407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96164</xdr:rowOff>
    </xdr:from>
    <xdr:ext cx="534377" cy="259045"/>
    <xdr:sp macro="" textlink="">
      <xdr:nvSpPr>
        <xdr:cNvPr id="234" name="扶助費最小値テキスト"/>
        <xdr:cNvSpPr txBox="1"/>
      </xdr:nvSpPr>
      <xdr:spPr>
        <a:xfrm>
          <a:off x="4686300" y="16898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76,351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92337</xdr:rowOff>
    </xdr:from>
    <xdr:to>
      <xdr:col>24</xdr:col>
      <xdr:colOff>152400</xdr:colOff>
      <xdr:row>98</xdr:row>
      <xdr:rowOff>92337</xdr:rowOff>
    </xdr:to>
    <xdr:cxnSp macro="">
      <xdr:nvCxnSpPr>
        <xdr:cNvPr id="235" name="直線コネクタ 234"/>
        <xdr:cNvCxnSpPr/>
      </xdr:nvCxnSpPr>
      <xdr:spPr>
        <a:xfrm>
          <a:off x="4546600" y="168944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3439</xdr:rowOff>
    </xdr:from>
    <xdr:ext cx="599010" cy="259045"/>
    <xdr:sp macro="" textlink="">
      <xdr:nvSpPr>
        <xdr:cNvPr id="236" name="扶助費最大値テキスト"/>
        <xdr:cNvSpPr txBox="1"/>
      </xdr:nvSpPr>
      <xdr:spPr>
        <a:xfrm>
          <a:off x="4686300" y="152624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205,619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56762</xdr:rowOff>
    </xdr:from>
    <xdr:to>
      <xdr:col>24</xdr:col>
      <xdr:colOff>152400</xdr:colOff>
      <xdr:row>90</xdr:row>
      <xdr:rowOff>56762</xdr:rowOff>
    </xdr:to>
    <xdr:cxnSp macro="">
      <xdr:nvCxnSpPr>
        <xdr:cNvPr id="237" name="直線コネクタ 236"/>
        <xdr:cNvCxnSpPr/>
      </xdr:nvCxnSpPr>
      <xdr:spPr>
        <a:xfrm>
          <a:off x="4546600" y="154872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33651</xdr:rowOff>
    </xdr:from>
    <xdr:to>
      <xdr:col>24</xdr:col>
      <xdr:colOff>63500</xdr:colOff>
      <xdr:row>97</xdr:row>
      <xdr:rowOff>71055</xdr:rowOff>
    </xdr:to>
    <xdr:cxnSp macro="">
      <xdr:nvCxnSpPr>
        <xdr:cNvPr id="238" name="直線コネクタ 237"/>
        <xdr:cNvCxnSpPr/>
      </xdr:nvCxnSpPr>
      <xdr:spPr>
        <a:xfrm>
          <a:off x="3797300" y="16664301"/>
          <a:ext cx="838200" cy="37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169950</xdr:rowOff>
    </xdr:from>
    <xdr:ext cx="599010" cy="259045"/>
    <xdr:sp macro="" textlink="">
      <xdr:nvSpPr>
        <xdr:cNvPr id="239" name="扶助費平均値テキスト"/>
        <xdr:cNvSpPr txBox="1"/>
      </xdr:nvSpPr>
      <xdr:spPr>
        <a:xfrm>
          <a:off x="4686300" y="1628625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113,906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147073</xdr:rowOff>
    </xdr:from>
    <xdr:to>
      <xdr:col>24</xdr:col>
      <xdr:colOff>114300</xdr:colOff>
      <xdr:row>96</xdr:row>
      <xdr:rowOff>77223</xdr:rowOff>
    </xdr:to>
    <xdr:sp macro="" textlink="">
      <xdr:nvSpPr>
        <xdr:cNvPr id="240" name="フローチャート: 判断 239"/>
        <xdr:cNvSpPr/>
      </xdr:nvSpPr>
      <xdr:spPr>
        <a:xfrm>
          <a:off x="4584700" y="16434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33651</xdr:rowOff>
    </xdr:from>
    <xdr:to>
      <xdr:col>19</xdr:col>
      <xdr:colOff>177800</xdr:colOff>
      <xdr:row>98</xdr:row>
      <xdr:rowOff>59048</xdr:rowOff>
    </xdr:to>
    <xdr:cxnSp macro="">
      <xdr:nvCxnSpPr>
        <xdr:cNvPr id="241" name="直線コネクタ 240"/>
        <xdr:cNvCxnSpPr/>
      </xdr:nvCxnSpPr>
      <xdr:spPr>
        <a:xfrm flipV="1">
          <a:off x="2908300" y="16664301"/>
          <a:ext cx="889000" cy="196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9685</xdr:rowOff>
    </xdr:from>
    <xdr:to>
      <xdr:col>20</xdr:col>
      <xdr:colOff>38100</xdr:colOff>
      <xdr:row>95</xdr:row>
      <xdr:rowOff>111285</xdr:rowOff>
    </xdr:to>
    <xdr:sp macro="" textlink="">
      <xdr:nvSpPr>
        <xdr:cNvPr id="242" name="フローチャート: 判断 241"/>
        <xdr:cNvSpPr/>
      </xdr:nvSpPr>
      <xdr:spPr>
        <a:xfrm>
          <a:off x="3746500" y="16297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127812</xdr:rowOff>
    </xdr:from>
    <xdr:ext cx="599010" cy="259045"/>
    <xdr:sp macro="" textlink="">
      <xdr:nvSpPr>
        <xdr:cNvPr id="243" name="テキスト ボックス 242"/>
        <xdr:cNvSpPr txBox="1"/>
      </xdr:nvSpPr>
      <xdr:spPr>
        <a:xfrm>
          <a:off x="3497795" y="160726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59048</xdr:rowOff>
    </xdr:from>
    <xdr:to>
      <xdr:col>15</xdr:col>
      <xdr:colOff>50800</xdr:colOff>
      <xdr:row>98</xdr:row>
      <xdr:rowOff>92814</xdr:rowOff>
    </xdr:to>
    <xdr:cxnSp macro="">
      <xdr:nvCxnSpPr>
        <xdr:cNvPr id="244" name="直線コネクタ 243"/>
        <xdr:cNvCxnSpPr/>
      </xdr:nvCxnSpPr>
      <xdr:spPr>
        <a:xfrm flipV="1">
          <a:off x="2019300" y="16861148"/>
          <a:ext cx="889000" cy="33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120969</xdr:rowOff>
    </xdr:from>
    <xdr:to>
      <xdr:col>15</xdr:col>
      <xdr:colOff>101600</xdr:colOff>
      <xdr:row>97</xdr:row>
      <xdr:rowOff>51119</xdr:rowOff>
    </xdr:to>
    <xdr:sp macro="" textlink="">
      <xdr:nvSpPr>
        <xdr:cNvPr id="245" name="フローチャート: 判断 244"/>
        <xdr:cNvSpPr/>
      </xdr:nvSpPr>
      <xdr:spPr>
        <a:xfrm>
          <a:off x="2857500" y="16580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67646</xdr:rowOff>
    </xdr:from>
    <xdr:ext cx="599010" cy="259045"/>
    <xdr:sp macro="" textlink="">
      <xdr:nvSpPr>
        <xdr:cNvPr id="246" name="テキスト ボックス 245"/>
        <xdr:cNvSpPr txBox="1"/>
      </xdr:nvSpPr>
      <xdr:spPr>
        <a:xfrm>
          <a:off x="2608795" y="163553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92814</xdr:rowOff>
    </xdr:from>
    <xdr:to>
      <xdr:col>10</xdr:col>
      <xdr:colOff>114300</xdr:colOff>
      <xdr:row>98</xdr:row>
      <xdr:rowOff>138241</xdr:rowOff>
    </xdr:to>
    <xdr:cxnSp macro="">
      <xdr:nvCxnSpPr>
        <xdr:cNvPr id="247" name="直線コネクタ 246"/>
        <xdr:cNvCxnSpPr/>
      </xdr:nvCxnSpPr>
      <xdr:spPr>
        <a:xfrm flipV="1">
          <a:off x="1130300" y="16894914"/>
          <a:ext cx="889000" cy="45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322</xdr:rowOff>
    </xdr:from>
    <xdr:to>
      <xdr:col>10</xdr:col>
      <xdr:colOff>165100</xdr:colOff>
      <xdr:row>97</xdr:row>
      <xdr:rowOff>101922</xdr:rowOff>
    </xdr:to>
    <xdr:sp macro="" textlink="">
      <xdr:nvSpPr>
        <xdr:cNvPr id="248" name="フローチャート: 判断 247"/>
        <xdr:cNvSpPr/>
      </xdr:nvSpPr>
      <xdr:spPr>
        <a:xfrm>
          <a:off x="1968500" y="1663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118449</xdr:rowOff>
    </xdr:from>
    <xdr:ext cx="534377" cy="259045"/>
    <xdr:sp macro="" textlink="">
      <xdr:nvSpPr>
        <xdr:cNvPr id="249" name="テキスト ボックス 248"/>
        <xdr:cNvSpPr txBox="1"/>
      </xdr:nvSpPr>
      <xdr:spPr>
        <a:xfrm>
          <a:off x="1752111" y="16406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54110</xdr:rowOff>
    </xdr:from>
    <xdr:to>
      <xdr:col>6</xdr:col>
      <xdr:colOff>38100</xdr:colOff>
      <xdr:row>97</xdr:row>
      <xdr:rowOff>155710</xdr:rowOff>
    </xdr:to>
    <xdr:sp macro="" textlink="">
      <xdr:nvSpPr>
        <xdr:cNvPr id="250" name="フローチャート: 判断 249"/>
        <xdr:cNvSpPr/>
      </xdr:nvSpPr>
      <xdr:spPr>
        <a:xfrm>
          <a:off x="1079500" y="16684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787</xdr:rowOff>
    </xdr:from>
    <xdr:ext cx="534377" cy="259045"/>
    <xdr:sp macro="" textlink="">
      <xdr:nvSpPr>
        <xdr:cNvPr id="251" name="テキスト ボックス 250"/>
        <xdr:cNvSpPr txBox="1"/>
      </xdr:nvSpPr>
      <xdr:spPr>
        <a:xfrm>
          <a:off x="863111" y="16459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2" name="テキスト ボックス 25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3" name="テキスト ボックス 25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4" name="テキスト ボックス 25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5" name="テキスト ボックス 25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6" name="テキスト ボックス 25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20255</xdr:rowOff>
    </xdr:from>
    <xdr:to>
      <xdr:col>24</xdr:col>
      <xdr:colOff>114300</xdr:colOff>
      <xdr:row>97</xdr:row>
      <xdr:rowOff>121855</xdr:rowOff>
    </xdr:to>
    <xdr:sp macro="" textlink="">
      <xdr:nvSpPr>
        <xdr:cNvPr id="257" name="楕円 256"/>
        <xdr:cNvSpPr/>
      </xdr:nvSpPr>
      <xdr:spPr>
        <a:xfrm>
          <a:off x="4584700" y="16650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170132</xdr:rowOff>
    </xdr:from>
    <xdr:ext cx="534377" cy="259045"/>
    <xdr:sp macro="" textlink="">
      <xdr:nvSpPr>
        <xdr:cNvPr id="258" name="扶助費該当値テキスト"/>
        <xdr:cNvSpPr txBox="1"/>
      </xdr:nvSpPr>
      <xdr:spPr>
        <a:xfrm>
          <a:off x="4686300" y="16629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154301</xdr:rowOff>
    </xdr:from>
    <xdr:to>
      <xdr:col>20</xdr:col>
      <xdr:colOff>38100</xdr:colOff>
      <xdr:row>97</xdr:row>
      <xdr:rowOff>84451</xdr:rowOff>
    </xdr:to>
    <xdr:sp macro="" textlink="">
      <xdr:nvSpPr>
        <xdr:cNvPr id="259" name="楕円 258"/>
        <xdr:cNvSpPr/>
      </xdr:nvSpPr>
      <xdr:spPr>
        <a:xfrm>
          <a:off x="3746500" y="16613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75578</xdr:rowOff>
    </xdr:from>
    <xdr:ext cx="534377" cy="259045"/>
    <xdr:sp macro="" textlink="">
      <xdr:nvSpPr>
        <xdr:cNvPr id="260" name="テキスト ボックス 259"/>
        <xdr:cNvSpPr txBox="1"/>
      </xdr:nvSpPr>
      <xdr:spPr>
        <a:xfrm>
          <a:off x="3530111" y="16706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8248</xdr:rowOff>
    </xdr:from>
    <xdr:to>
      <xdr:col>15</xdr:col>
      <xdr:colOff>101600</xdr:colOff>
      <xdr:row>98</xdr:row>
      <xdr:rowOff>109848</xdr:rowOff>
    </xdr:to>
    <xdr:sp macro="" textlink="">
      <xdr:nvSpPr>
        <xdr:cNvPr id="261" name="楕円 260"/>
        <xdr:cNvSpPr/>
      </xdr:nvSpPr>
      <xdr:spPr>
        <a:xfrm>
          <a:off x="2857500" y="16810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100975</xdr:rowOff>
    </xdr:from>
    <xdr:ext cx="534377" cy="259045"/>
    <xdr:sp macro="" textlink="">
      <xdr:nvSpPr>
        <xdr:cNvPr id="262" name="テキスト ボックス 261"/>
        <xdr:cNvSpPr txBox="1"/>
      </xdr:nvSpPr>
      <xdr:spPr>
        <a:xfrm>
          <a:off x="2641111" y="16903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42014</xdr:rowOff>
    </xdr:from>
    <xdr:to>
      <xdr:col>10</xdr:col>
      <xdr:colOff>165100</xdr:colOff>
      <xdr:row>98</xdr:row>
      <xdr:rowOff>143614</xdr:rowOff>
    </xdr:to>
    <xdr:sp macro="" textlink="">
      <xdr:nvSpPr>
        <xdr:cNvPr id="263" name="楕円 262"/>
        <xdr:cNvSpPr/>
      </xdr:nvSpPr>
      <xdr:spPr>
        <a:xfrm>
          <a:off x="1968500" y="16844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134741</xdr:rowOff>
    </xdr:from>
    <xdr:ext cx="534377" cy="259045"/>
    <xdr:sp macro="" textlink="">
      <xdr:nvSpPr>
        <xdr:cNvPr id="264" name="テキスト ボックス 263"/>
        <xdr:cNvSpPr txBox="1"/>
      </xdr:nvSpPr>
      <xdr:spPr>
        <a:xfrm>
          <a:off x="1752111" y="16936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87441</xdr:rowOff>
    </xdr:from>
    <xdr:to>
      <xdr:col>6</xdr:col>
      <xdr:colOff>38100</xdr:colOff>
      <xdr:row>99</xdr:row>
      <xdr:rowOff>17591</xdr:rowOff>
    </xdr:to>
    <xdr:sp macro="" textlink="">
      <xdr:nvSpPr>
        <xdr:cNvPr id="265" name="楕円 264"/>
        <xdr:cNvSpPr/>
      </xdr:nvSpPr>
      <xdr:spPr>
        <a:xfrm>
          <a:off x="1079500" y="16889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8718</xdr:rowOff>
    </xdr:from>
    <xdr:ext cx="534377" cy="259045"/>
    <xdr:sp macro="" textlink="">
      <xdr:nvSpPr>
        <xdr:cNvPr id="266" name="テキスト ボックス 265"/>
        <xdr:cNvSpPr txBox="1"/>
      </xdr:nvSpPr>
      <xdr:spPr>
        <a:xfrm>
          <a:off x="863111" y="16982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7" name="正方形/長方形 26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8" name="正方形/長方形 26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9" name="正方形/長方形 26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0" name="正方形/長方形 26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1" name="正方形/長方形 27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2" name="正方形/長方形 27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3" name="正方形/長方形 27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4" name="正方形/長方形 27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5" name="テキスト ボックス 27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6" name="直線コネクタ 27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7" name="テキスト ボックス 276"/>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44450</xdr:rowOff>
    </xdr:from>
    <xdr:to>
      <xdr:col>59</xdr:col>
      <xdr:colOff>50800</xdr:colOff>
      <xdr:row>39</xdr:row>
      <xdr:rowOff>44450</xdr:rowOff>
    </xdr:to>
    <xdr:cxnSp macro="">
      <xdr:nvCxnSpPr>
        <xdr:cNvPr id="278" name="直線コネクタ 277"/>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73677</xdr:rowOff>
    </xdr:from>
    <xdr:ext cx="531299" cy="259045"/>
    <xdr:sp macro="" textlink="">
      <xdr:nvSpPr>
        <xdr:cNvPr id="279" name="テキスト ボックス 278"/>
        <xdr:cNvSpPr txBox="1"/>
      </xdr:nvSpPr>
      <xdr:spPr>
        <a:xfrm>
          <a:off x="6072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80" name="直線コネクタ 279"/>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81" name="テキスト ボックス 280"/>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2" name="直線コネクタ 281"/>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83" name="テキスト ボックス 282"/>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4" name="直線コネクタ 283"/>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5" name="テキスト ボックス 284"/>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6" name="直線コネクタ 285"/>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7" name="テキスト ボックス 286"/>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9" name="テキスト ボックス 288"/>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2451</xdr:rowOff>
    </xdr:from>
    <xdr:to>
      <xdr:col>54</xdr:col>
      <xdr:colOff>189865</xdr:colOff>
      <xdr:row>39</xdr:row>
      <xdr:rowOff>103035</xdr:rowOff>
    </xdr:to>
    <xdr:cxnSp macro="">
      <xdr:nvCxnSpPr>
        <xdr:cNvPr id="291" name="直線コネクタ 290"/>
        <xdr:cNvCxnSpPr/>
      </xdr:nvCxnSpPr>
      <xdr:spPr>
        <a:xfrm flipV="1">
          <a:off x="10475595" y="5145951"/>
          <a:ext cx="1270" cy="16436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106862</xdr:rowOff>
    </xdr:from>
    <xdr:ext cx="534377" cy="259045"/>
    <xdr:sp macro="" textlink="">
      <xdr:nvSpPr>
        <xdr:cNvPr id="292" name="補助費等最小値テキスト"/>
        <xdr:cNvSpPr txBox="1"/>
      </xdr:nvSpPr>
      <xdr:spPr>
        <a:xfrm>
          <a:off x="10528300" y="6793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25,387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103035</xdr:rowOff>
    </xdr:from>
    <xdr:to>
      <xdr:col>55</xdr:col>
      <xdr:colOff>88900</xdr:colOff>
      <xdr:row>39</xdr:row>
      <xdr:rowOff>103035</xdr:rowOff>
    </xdr:to>
    <xdr:cxnSp macro="">
      <xdr:nvCxnSpPr>
        <xdr:cNvPr id="293" name="直線コネクタ 292"/>
        <xdr:cNvCxnSpPr/>
      </xdr:nvCxnSpPr>
      <xdr:spPr>
        <a:xfrm>
          <a:off x="10388600" y="6789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120578</xdr:rowOff>
    </xdr:from>
    <xdr:ext cx="599010" cy="259045"/>
    <xdr:sp macro="" textlink="">
      <xdr:nvSpPr>
        <xdr:cNvPr id="294" name="補助費等最大値テキスト"/>
        <xdr:cNvSpPr txBox="1"/>
      </xdr:nvSpPr>
      <xdr:spPr>
        <a:xfrm>
          <a:off x="10528300" y="49211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154,807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2451</xdr:rowOff>
    </xdr:from>
    <xdr:to>
      <xdr:col>55</xdr:col>
      <xdr:colOff>88900</xdr:colOff>
      <xdr:row>30</xdr:row>
      <xdr:rowOff>2451</xdr:rowOff>
    </xdr:to>
    <xdr:cxnSp macro="">
      <xdr:nvCxnSpPr>
        <xdr:cNvPr id="295" name="直線コネクタ 294"/>
        <xdr:cNvCxnSpPr/>
      </xdr:nvCxnSpPr>
      <xdr:spPr>
        <a:xfrm>
          <a:off x="10388600" y="51459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128168</xdr:rowOff>
    </xdr:from>
    <xdr:to>
      <xdr:col>55</xdr:col>
      <xdr:colOff>0</xdr:colOff>
      <xdr:row>39</xdr:row>
      <xdr:rowOff>53378</xdr:rowOff>
    </xdr:to>
    <xdr:cxnSp macro="">
      <xdr:nvCxnSpPr>
        <xdr:cNvPr id="296" name="直線コネクタ 295"/>
        <xdr:cNvCxnSpPr/>
      </xdr:nvCxnSpPr>
      <xdr:spPr>
        <a:xfrm flipV="1">
          <a:off x="9639300" y="6643268"/>
          <a:ext cx="838200" cy="96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16476</xdr:rowOff>
    </xdr:from>
    <xdr:ext cx="534377" cy="259045"/>
    <xdr:sp macro="" textlink="">
      <xdr:nvSpPr>
        <xdr:cNvPr id="297" name="補助費等平均値テキスト"/>
        <xdr:cNvSpPr txBox="1"/>
      </xdr:nvSpPr>
      <xdr:spPr>
        <a:xfrm>
          <a:off x="10528300" y="618867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165049</xdr:rowOff>
    </xdr:from>
    <xdr:to>
      <xdr:col>55</xdr:col>
      <xdr:colOff>50800</xdr:colOff>
      <xdr:row>37</xdr:row>
      <xdr:rowOff>95199</xdr:rowOff>
    </xdr:to>
    <xdr:sp macro="" textlink="">
      <xdr:nvSpPr>
        <xdr:cNvPr id="298" name="フローチャート: 判断 297"/>
        <xdr:cNvSpPr/>
      </xdr:nvSpPr>
      <xdr:spPr>
        <a:xfrm>
          <a:off x="10426700" y="6337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31</xdr:row>
      <xdr:rowOff>14351</xdr:rowOff>
    </xdr:from>
    <xdr:to>
      <xdr:col>50</xdr:col>
      <xdr:colOff>114300</xdr:colOff>
      <xdr:row>39</xdr:row>
      <xdr:rowOff>53378</xdr:rowOff>
    </xdr:to>
    <xdr:cxnSp macro="">
      <xdr:nvCxnSpPr>
        <xdr:cNvPr id="299" name="直線コネクタ 298"/>
        <xdr:cNvCxnSpPr/>
      </xdr:nvCxnSpPr>
      <xdr:spPr>
        <a:xfrm>
          <a:off x="8750300" y="5329301"/>
          <a:ext cx="889000" cy="14106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59868</xdr:rowOff>
    </xdr:from>
    <xdr:to>
      <xdr:col>50</xdr:col>
      <xdr:colOff>165100</xdr:colOff>
      <xdr:row>37</xdr:row>
      <xdr:rowOff>161468</xdr:rowOff>
    </xdr:to>
    <xdr:sp macro="" textlink="">
      <xdr:nvSpPr>
        <xdr:cNvPr id="300" name="フローチャート: 判断 299"/>
        <xdr:cNvSpPr/>
      </xdr:nvSpPr>
      <xdr:spPr>
        <a:xfrm>
          <a:off x="9588500" y="6403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6545</xdr:rowOff>
    </xdr:from>
    <xdr:ext cx="534377" cy="259045"/>
    <xdr:sp macro="" textlink="">
      <xdr:nvSpPr>
        <xdr:cNvPr id="301" name="テキスト ボックス 300"/>
        <xdr:cNvSpPr txBox="1"/>
      </xdr:nvSpPr>
      <xdr:spPr>
        <a:xfrm>
          <a:off x="9372111" y="6178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31</xdr:row>
      <xdr:rowOff>14351</xdr:rowOff>
    </xdr:from>
    <xdr:to>
      <xdr:col>45</xdr:col>
      <xdr:colOff>177800</xdr:colOff>
      <xdr:row>39</xdr:row>
      <xdr:rowOff>33172</xdr:rowOff>
    </xdr:to>
    <xdr:cxnSp macro="">
      <xdr:nvCxnSpPr>
        <xdr:cNvPr id="302" name="直線コネクタ 301"/>
        <xdr:cNvCxnSpPr/>
      </xdr:nvCxnSpPr>
      <xdr:spPr>
        <a:xfrm flipV="1">
          <a:off x="7861300" y="5329301"/>
          <a:ext cx="889000" cy="1390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29</xdr:row>
      <xdr:rowOff>126238</xdr:rowOff>
    </xdr:from>
    <xdr:to>
      <xdr:col>46</xdr:col>
      <xdr:colOff>38100</xdr:colOff>
      <xdr:row>30</xdr:row>
      <xdr:rowOff>56388</xdr:rowOff>
    </xdr:to>
    <xdr:sp macro="" textlink="">
      <xdr:nvSpPr>
        <xdr:cNvPr id="303" name="フローチャート: 判断 302"/>
        <xdr:cNvSpPr/>
      </xdr:nvSpPr>
      <xdr:spPr>
        <a:xfrm>
          <a:off x="8699500" y="5098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28</xdr:row>
      <xdr:rowOff>72915</xdr:rowOff>
    </xdr:from>
    <xdr:ext cx="599010" cy="259045"/>
    <xdr:sp macro="" textlink="">
      <xdr:nvSpPr>
        <xdr:cNvPr id="304" name="テキスト ボックス 303"/>
        <xdr:cNvSpPr txBox="1"/>
      </xdr:nvSpPr>
      <xdr:spPr>
        <a:xfrm>
          <a:off x="8450795" y="48735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33172</xdr:rowOff>
    </xdr:from>
    <xdr:to>
      <xdr:col>41</xdr:col>
      <xdr:colOff>50800</xdr:colOff>
      <xdr:row>39</xdr:row>
      <xdr:rowOff>68783</xdr:rowOff>
    </xdr:to>
    <xdr:cxnSp macro="">
      <xdr:nvCxnSpPr>
        <xdr:cNvPr id="305" name="直線コネクタ 304"/>
        <xdr:cNvCxnSpPr/>
      </xdr:nvCxnSpPr>
      <xdr:spPr>
        <a:xfrm flipV="1">
          <a:off x="6972300" y="6719722"/>
          <a:ext cx="889000" cy="35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157531</xdr:rowOff>
    </xdr:from>
    <xdr:to>
      <xdr:col>41</xdr:col>
      <xdr:colOff>101600</xdr:colOff>
      <xdr:row>38</xdr:row>
      <xdr:rowOff>87681</xdr:rowOff>
    </xdr:to>
    <xdr:sp macro="" textlink="">
      <xdr:nvSpPr>
        <xdr:cNvPr id="306" name="フローチャート: 判断 305"/>
        <xdr:cNvSpPr/>
      </xdr:nvSpPr>
      <xdr:spPr>
        <a:xfrm>
          <a:off x="7810500" y="6501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104208</xdr:rowOff>
    </xdr:from>
    <xdr:ext cx="534377" cy="259045"/>
    <xdr:sp macro="" textlink="">
      <xdr:nvSpPr>
        <xdr:cNvPr id="307" name="テキスト ボックス 306"/>
        <xdr:cNvSpPr txBox="1"/>
      </xdr:nvSpPr>
      <xdr:spPr>
        <a:xfrm>
          <a:off x="7594111" y="6276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37656</xdr:rowOff>
    </xdr:from>
    <xdr:to>
      <xdr:col>36</xdr:col>
      <xdr:colOff>165100</xdr:colOff>
      <xdr:row>38</xdr:row>
      <xdr:rowOff>139256</xdr:rowOff>
    </xdr:to>
    <xdr:sp macro="" textlink="">
      <xdr:nvSpPr>
        <xdr:cNvPr id="308" name="フローチャート: 判断 307"/>
        <xdr:cNvSpPr/>
      </xdr:nvSpPr>
      <xdr:spPr>
        <a:xfrm>
          <a:off x="6921500" y="6552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36</xdr:row>
      <xdr:rowOff>155782</xdr:rowOff>
    </xdr:from>
    <xdr:ext cx="534377" cy="259045"/>
    <xdr:sp macro="" textlink="">
      <xdr:nvSpPr>
        <xdr:cNvPr id="309" name="テキスト ボックス 308"/>
        <xdr:cNvSpPr txBox="1"/>
      </xdr:nvSpPr>
      <xdr:spPr>
        <a:xfrm>
          <a:off x="6705111" y="6327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77368</xdr:rowOff>
    </xdr:from>
    <xdr:to>
      <xdr:col>55</xdr:col>
      <xdr:colOff>50800</xdr:colOff>
      <xdr:row>39</xdr:row>
      <xdr:rowOff>7518</xdr:rowOff>
    </xdr:to>
    <xdr:sp macro="" textlink="">
      <xdr:nvSpPr>
        <xdr:cNvPr id="315" name="楕円 314"/>
        <xdr:cNvSpPr/>
      </xdr:nvSpPr>
      <xdr:spPr>
        <a:xfrm>
          <a:off x="10426700" y="6592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55795</xdr:rowOff>
    </xdr:from>
    <xdr:ext cx="534377" cy="259045"/>
    <xdr:sp macro="" textlink="">
      <xdr:nvSpPr>
        <xdr:cNvPr id="316" name="補助費等該当値テキスト"/>
        <xdr:cNvSpPr txBox="1"/>
      </xdr:nvSpPr>
      <xdr:spPr>
        <a:xfrm>
          <a:off x="10528300" y="6570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2578</xdr:rowOff>
    </xdr:from>
    <xdr:to>
      <xdr:col>50</xdr:col>
      <xdr:colOff>165100</xdr:colOff>
      <xdr:row>39</xdr:row>
      <xdr:rowOff>104178</xdr:rowOff>
    </xdr:to>
    <xdr:sp macro="" textlink="">
      <xdr:nvSpPr>
        <xdr:cNvPr id="317" name="楕円 316"/>
        <xdr:cNvSpPr/>
      </xdr:nvSpPr>
      <xdr:spPr>
        <a:xfrm>
          <a:off x="9588500" y="6689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39</xdr:row>
      <xdr:rowOff>95305</xdr:rowOff>
    </xdr:from>
    <xdr:ext cx="534377" cy="259045"/>
    <xdr:sp macro="" textlink="">
      <xdr:nvSpPr>
        <xdr:cNvPr id="318" name="テキスト ボックス 317"/>
        <xdr:cNvSpPr txBox="1"/>
      </xdr:nvSpPr>
      <xdr:spPr>
        <a:xfrm>
          <a:off x="9372111" y="67818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30</xdr:row>
      <xdr:rowOff>135001</xdr:rowOff>
    </xdr:from>
    <xdr:to>
      <xdr:col>46</xdr:col>
      <xdr:colOff>38100</xdr:colOff>
      <xdr:row>31</xdr:row>
      <xdr:rowOff>65151</xdr:rowOff>
    </xdr:to>
    <xdr:sp macro="" textlink="">
      <xdr:nvSpPr>
        <xdr:cNvPr id="319" name="楕円 318"/>
        <xdr:cNvSpPr/>
      </xdr:nvSpPr>
      <xdr:spPr>
        <a:xfrm>
          <a:off x="8699500" y="5278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31</xdr:row>
      <xdr:rowOff>56278</xdr:rowOff>
    </xdr:from>
    <xdr:ext cx="599010" cy="259045"/>
    <xdr:sp macro="" textlink="">
      <xdr:nvSpPr>
        <xdr:cNvPr id="320" name="テキスト ボックス 319"/>
        <xdr:cNvSpPr txBox="1"/>
      </xdr:nvSpPr>
      <xdr:spPr>
        <a:xfrm>
          <a:off x="8450795" y="53712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153822</xdr:rowOff>
    </xdr:from>
    <xdr:to>
      <xdr:col>41</xdr:col>
      <xdr:colOff>101600</xdr:colOff>
      <xdr:row>39</xdr:row>
      <xdr:rowOff>83972</xdr:rowOff>
    </xdr:to>
    <xdr:sp macro="" textlink="">
      <xdr:nvSpPr>
        <xdr:cNvPr id="321" name="楕円 320"/>
        <xdr:cNvSpPr/>
      </xdr:nvSpPr>
      <xdr:spPr>
        <a:xfrm>
          <a:off x="7810500" y="6668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39</xdr:row>
      <xdr:rowOff>75099</xdr:rowOff>
    </xdr:from>
    <xdr:ext cx="534377" cy="259045"/>
    <xdr:sp macro="" textlink="">
      <xdr:nvSpPr>
        <xdr:cNvPr id="322" name="テキスト ボックス 321"/>
        <xdr:cNvSpPr txBox="1"/>
      </xdr:nvSpPr>
      <xdr:spPr>
        <a:xfrm>
          <a:off x="7594111" y="6761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39</xdr:row>
      <xdr:rowOff>17983</xdr:rowOff>
    </xdr:from>
    <xdr:to>
      <xdr:col>36</xdr:col>
      <xdr:colOff>165100</xdr:colOff>
      <xdr:row>39</xdr:row>
      <xdr:rowOff>119583</xdr:rowOff>
    </xdr:to>
    <xdr:sp macro="" textlink="">
      <xdr:nvSpPr>
        <xdr:cNvPr id="323" name="楕円 322"/>
        <xdr:cNvSpPr/>
      </xdr:nvSpPr>
      <xdr:spPr>
        <a:xfrm>
          <a:off x="6921500" y="6704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39</xdr:row>
      <xdr:rowOff>110710</xdr:rowOff>
    </xdr:from>
    <xdr:ext cx="534377" cy="259045"/>
    <xdr:sp macro="" textlink="">
      <xdr:nvSpPr>
        <xdr:cNvPr id="324" name="テキスト ボックス 323"/>
        <xdr:cNvSpPr txBox="1"/>
      </xdr:nvSpPr>
      <xdr:spPr>
        <a:xfrm>
          <a:off x="6705111" y="6797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5" name="直線コネクタ 334"/>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6" name="テキスト ボックス 335"/>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7" name="直線コネクタ 336"/>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8" name="テキスト ボックス 337"/>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9" name="直線コネクタ 338"/>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40" name="テキスト ボックス 339"/>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1" name="直線コネクタ 340"/>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42" name="テキスト ボックス 341"/>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3" name="直線コネクタ 342"/>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4" name="テキスト ボックス 343"/>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5" name="直線コネクタ 34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6" name="テキスト ボックス 345"/>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7"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137247</xdr:rowOff>
    </xdr:from>
    <xdr:to>
      <xdr:col>54</xdr:col>
      <xdr:colOff>189865</xdr:colOff>
      <xdr:row>59</xdr:row>
      <xdr:rowOff>14930</xdr:rowOff>
    </xdr:to>
    <xdr:cxnSp macro="">
      <xdr:nvCxnSpPr>
        <xdr:cNvPr id="348" name="直線コネクタ 347"/>
        <xdr:cNvCxnSpPr/>
      </xdr:nvCxnSpPr>
      <xdr:spPr>
        <a:xfrm flipV="1">
          <a:off x="10475595" y="8881197"/>
          <a:ext cx="1270" cy="12492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18757</xdr:rowOff>
    </xdr:from>
    <xdr:ext cx="469744" cy="259045"/>
    <xdr:sp macro="" textlink="">
      <xdr:nvSpPr>
        <xdr:cNvPr id="349" name="普通建設事業費最小値テキスト"/>
        <xdr:cNvSpPr txBox="1"/>
      </xdr:nvSpPr>
      <xdr:spPr>
        <a:xfrm>
          <a:off x="10528300" y="10134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14930</xdr:rowOff>
    </xdr:from>
    <xdr:to>
      <xdr:col>55</xdr:col>
      <xdr:colOff>88900</xdr:colOff>
      <xdr:row>59</xdr:row>
      <xdr:rowOff>14930</xdr:rowOff>
    </xdr:to>
    <xdr:cxnSp macro="">
      <xdr:nvCxnSpPr>
        <xdr:cNvPr id="350" name="直線コネクタ 349"/>
        <xdr:cNvCxnSpPr/>
      </xdr:nvCxnSpPr>
      <xdr:spPr>
        <a:xfrm>
          <a:off x="10388600" y="10130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83924</xdr:rowOff>
    </xdr:from>
    <xdr:ext cx="599010" cy="259045"/>
    <xdr:sp macro="" textlink="">
      <xdr:nvSpPr>
        <xdr:cNvPr id="351" name="普通建設事業費最大値テキスト"/>
        <xdr:cNvSpPr txBox="1"/>
      </xdr:nvSpPr>
      <xdr:spPr>
        <a:xfrm>
          <a:off x="10528300" y="86564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167,822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137247</xdr:rowOff>
    </xdr:from>
    <xdr:to>
      <xdr:col>55</xdr:col>
      <xdr:colOff>88900</xdr:colOff>
      <xdr:row>51</xdr:row>
      <xdr:rowOff>137247</xdr:rowOff>
    </xdr:to>
    <xdr:cxnSp macro="">
      <xdr:nvCxnSpPr>
        <xdr:cNvPr id="352" name="直線コネクタ 351"/>
        <xdr:cNvCxnSpPr/>
      </xdr:nvCxnSpPr>
      <xdr:spPr>
        <a:xfrm>
          <a:off x="10388600" y="88811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78115</xdr:rowOff>
    </xdr:from>
    <xdr:to>
      <xdr:col>55</xdr:col>
      <xdr:colOff>0</xdr:colOff>
      <xdr:row>57</xdr:row>
      <xdr:rowOff>6030</xdr:rowOff>
    </xdr:to>
    <xdr:cxnSp macro="">
      <xdr:nvCxnSpPr>
        <xdr:cNvPr id="353" name="直線コネクタ 352"/>
        <xdr:cNvCxnSpPr/>
      </xdr:nvCxnSpPr>
      <xdr:spPr>
        <a:xfrm>
          <a:off x="9639300" y="9679315"/>
          <a:ext cx="838200" cy="99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147528</xdr:rowOff>
    </xdr:from>
    <xdr:ext cx="534377" cy="259045"/>
    <xdr:sp macro="" textlink="">
      <xdr:nvSpPr>
        <xdr:cNvPr id="354" name="普通建設事業費平均値テキスト"/>
        <xdr:cNvSpPr txBox="1"/>
      </xdr:nvSpPr>
      <xdr:spPr>
        <a:xfrm>
          <a:off x="10528300" y="97487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169101</xdr:rowOff>
    </xdr:from>
    <xdr:to>
      <xdr:col>55</xdr:col>
      <xdr:colOff>50800</xdr:colOff>
      <xdr:row>57</xdr:row>
      <xdr:rowOff>99251</xdr:rowOff>
    </xdr:to>
    <xdr:sp macro="" textlink="">
      <xdr:nvSpPr>
        <xdr:cNvPr id="355" name="フローチャート: 判断 354"/>
        <xdr:cNvSpPr/>
      </xdr:nvSpPr>
      <xdr:spPr>
        <a:xfrm>
          <a:off x="10426700" y="9770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134862</xdr:rowOff>
    </xdr:from>
    <xdr:to>
      <xdr:col>50</xdr:col>
      <xdr:colOff>114300</xdr:colOff>
      <xdr:row>56</xdr:row>
      <xdr:rowOff>78115</xdr:rowOff>
    </xdr:to>
    <xdr:cxnSp macro="">
      <xdr:nvCxnSpPr>
        <xdr:cNvPr id="356" name="直線コネクタ 355"/>
        <xdr:cNvCxnSpPr/>
      </xdr:nvCxnSpPr>
      <xdr:spPr>
        <a:xfrm>
          <a:off x="8750300" y="9393162"/>
          <a:ext cx="889000" cy="286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157899</xdr:rowOff>
    </xdr:from>
    <xdr:to>
      <xdr:col>50</xdr:col>
      <xdr:colOff>165100</xdr:colOff>
      <xdr:row>57</xdr:row>
      <xdr:rowOff>88049</xdr:rowOff>
    </xdr:to>
    <xdr:sp macro="" textlink="">
      <xdr:nvSpPr>
        <xdr:cNvPr id="357" name="フローチャート: 判断 356"/>
        <xdr:cNvSpPr/>
      </xdr:nvSpPr>
      <xdr:spPr>
        <a:xfrm>
          <a:off x="9588500" y="9759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79176</xdr:rowOff>
    </xdr:from>
    <xdr:ext cx="534377" cy="259045"/>
    <xdr:sp macro="" textlink="">
      <xdr:nvSpPr>
        <xdr:cNvPr id="358" name="テキスト ボックス 357"/>
        <xdr:cNvSpPr txBox="1"/>
      </xdr:nvSpPr>
      <xdr:spPr>
        <a:xfrm>
          <a:off x="9372111" y="9851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134862</xdr:rowOff>
    </xdr:from>
    <xdr:to>
      <xdr:col>45</xdr:col>
      <xdr:colOff>177800</xdr:colOff>
      <xdr:row>56</xdr:row>
      <xdr:rowOff>96731</xdr:rowOff>
    </xdr:to>
    <xdr:cxnSp macro="">
      <xdr:nvCxnSpPr>
        <xdr:cNvPr id="359" name="直線コネクタ 358"/>
        <xdr:cNvCxnSpPr/>
      </xdr:nvCxnSpPr>
      <xdr:spPr>
        <a:xfrm flipV="1">
          <a:off x="7861300" y="9393162"/>
          <a:ext cx="889000" cy="304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161420</xdr:rowOff>
    </xdr:from>
    <xdr:to>
      <xdr:col>46</xdr:col>
      <xdr:colOff>38100</xdr:colOff>
      <xdr:row>57</xdr:row>
      <xdr:rowOff>91570</xdr:rowOff>
    </xdr:to>
    <xdr:sp macro="" textlink="">
      <xdr:nvSpPr>
        <xdr:cNvPr id="360" name="フローチャート: 判断 359"/>
        <xdr:cNvSpPr/>
      </xdr:nvSpPr>
      <xdr:spPr>
        <a:xfrm>
          <a:off x="8699500" y="976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82697</xdr:rowOff>
    </xdr:from>
    <xdr:ext cx="534377" cy="259045"/>
    <xdr:sp macro="" textlink="">
      <xdr:nvSpPr>
        <xdr:cNvPr id="361" name="テキスト ボックス 360"/>
        <xdr:cNvSpPr txBox="1"/>
      </xdr:nvSpPr>
      <xdr:spPr>
        <a:xfrm>
          <a:off x="8483111" y="9855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42194</xdr:rowOff>
    </xdr:from>
    <xdr:to>
      <xdr:col>41</xdr:col>
      <xdr:colOff>50800</xdr:colOff>
      <xdr:row>56</xdr:row>
      <xdr:rowOff>96731</xdr:rowOff>
    </xdr:to>
    <xdr:cxnSp macro="">
      <xdr:nvCxnSpPr>
        <xdr:cNvPr id="362" name="直線コネクタ 361"/>
        <xdr:cNvCxnSpPr/>
      </xdr:nvCxnSpPr>
      <xdr:spPr>
        <a:xfrm>
          <a:off x="6972300" y="9471944"/>
          <a:ext cx="889000" cy="225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160620</xdr:rowOff>
    </xdr:from>
    <xdr:to>
      <xdr:col>41</xdr:col>
      <xdr:colOff>101600</xdr:colOff>
      <xdr:row>57</xdr:row>
      <xdr:rowOff>90770</xdr:rowOff>
    </xdr:to>
    <xdr:sp macro="" textlink="">
      <xdr:nvSpPr>
        <xdr:cNvPr id="363" name="フローチャート: 判断 362"/>
        <xdr:cNvSpPr/>
      </xdr:nvSpPr>
      <xdr:spPr>
        <a:xfrm>
          <a:off x="7810500" y="9761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81897</xdr:rowOff>
    </xdr:from>
    <xdr:ext cx="534377" cy="259045"/>
    <xdr:sp macro="" textlink="">
      <xdr:nvSpPr>
        <xdr:cNvPr id="364" name="テキスト ボックス 363"/>
        <xdr:cNvSpPr txBox="1"/>
      </xdr:nvSpPr>
      <xdr:spPr>
        <a:xfrm>
          <a:off x="7594111" y="9854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17013</xdr:rowOff>
    </xdr:from>
    <xdr:to>
      <xdr:col>36</xdr:col>
      <xdr:colOff>165100</xdr:colOff>
      <xdr:row>57</xdr:row>
      <xdr:rowOff>118613</xdr:rowOff>
    </xdr:to>
    <xdr:sp macro="" textlink="">
      <xdr:nvSpPr>
        <xdr:cNvPr id="365" name="フローチャート: 判断 364"/>
        <xdr:cNvSpPr/>
      </xdr:nvSpPr>
      <xdr:spPr>
        <a:xfrm>
          <a:off x="6921500" y="9789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109740</xdr:rowOff>
    </xdr:from>
    <xdr:ext cx="534377" cy="259045"/>
    <xdr:sp macro="" textlink="">
      <xdr:nvSpPr>
        <xdr:cNvPr id="366" name="テキスト ボックス 365"/>
        <xdr:cNvSpPr txBox="1"/>
      </xdr:nvSpPr>
      <xdr:spPr>
        <a:xfrm>
          <a:off x="6705111" y="9882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7" name="テキスト ボックス 36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8" name="テキスト ボックス 36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9" name="テキスト ボックス 36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0" name="テキスト ボックス 36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1" name="テキスト ボックス 37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126680</xdr:rowOff>
    </xdr:from>
    <xdr:to>
      <xdr:col>55</xdr:col>
      <xdr:colOff>50800</xdr:colOff>
      <xdr:row>57</xdr:row>
      <xdr:rowOff>56830</xdr:rowOff>
    </xdr:to>
    <xdr:sp macro="" textlink="">
      <xdr:nvSpPr>
        <xdr:cNvPr id="372" name="楕円 371"/>
        <xdr:cNvSpPr/>
      </xdr:nvSpPr>
      <xdr:spPr>
        <a:xfrm>
          <a:off x="10426700" y="972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149557</xdr:rowOff>
    </xdr:from>
    <xdr:ext cx="534377" cy="259045"/>
    <xdr:sp macro="" textlink="">
      <xdr:nvSpPr>
        <xdr:cNvPr id="373" name="普通建設事業費該当値テキスト"/>
        <xdr:cNvSpPr txBox="1"/>
      </xdr:nvSpPr>
      <xdr:spPr>
        <a:xfrm>
          <a:off x="10528300" y="9579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27315</xdr:rowOff>
    </xdr:from>
    <xdr:to>
      <xdr:col>50</xdr:col>
      <xdr:colOff>165100</xdr:colOff>
      <xdr:row>56</xdr:row>
      <xdr:rowOff>128915</xdr:rowOff>
    </xdr:to>
    <xdr:sp macro="" textlink="">
      <xdr:nvSpPr>
        <xdr:cNvPr id="374" name="楕円 373"/>
        <xdr:cNvSpPr/>
      </xdr:nvSpPr>
      <xdr:spPr>
        <a:xfrm>
          <a:off x="9588500" y="9628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145442</xdr:rowOff>
    </xdr:from>
    <xdr:ext cx="534377" cy="259045"/>
    <xdr:sp macro="" textlink="">
      <xdr:nvSpPr>
        <xdr:cNvPr id="375" name="テキスト ボックス 374"/>
        <xdr:cNvSpPr txBox="1"/>
      </xdr:nvSpPr>
      <xdr:spPr>
        <a:xfrm>
          <a:off x="9372111" y="9403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84062</xdr:rowOff>
    </xdr:from>
    <xdr:to>
      <xdr:col>46</xdr:col>
      <xdr:colOff>38100</xdr:colOff>
      <xdr:row>55</xdr:row>
      <xdr:rowOff>14212</xdr:rowOff>
    </xdr:to>
    <xdr:sp macro="" textlink="">
      <xdr:nvSpPr>
        <xdr:cNvPr id="376" name="楕円 375"/>
        <xdr:cNvSpPr/>
      </xdr:nvSpPr>
      <xdr:spPr>
        <a:xfrm>
          <a:off x="8699500" y="9342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53</xdr:row>
      <xdr:rowOff>30739</xdr:rowOff>
    </xdr:from>
    <xdr:ext cx="599010" cy="259045"/>
    <xdr:sp macro="" textlink="">
      <xdr:nvSpPr>
        <xdr:cNvPr id="377" name="テキスト ボックス 376"/>
        <xdr:cNvSpPr txBox="1"/>
      </xdr:nvSpPr>
      <xdr:spPr>
        <a:xfrm>
          <a:off x="8450795" y="91175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45931</xdr:rowOff>
    </xdr:from>
    <xdr:to>
      <xdr:col>41</xdr:col>
      <xdr:colOff>101600</xdr:colOff>
      <xdr:row>56</xdr:row>
      <xdr:rowOff>147531</xdr:rowOff>
    </xdr:to>
    <xdr:sp macro="" textlink="">
      <xdr:nvSpPr>
        <xdr:cNvPr id="378" name="楕円 377"/>
        <xdr:cNvSpPr/>
      </xdr:nvSpPr>
      <xdr:spPr>
        <a:xfrm>
          <a:off x="7810500" y="9647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164058</xdr:rowOff>
    </xdr:from>
    <xdr:ext cx="534377" cy="259045"/>
    <xdr:sp macro="" textlink="">
      <xdr:nvSpPr>
        <xdr:cNvPr id="379" name="テキスト ボックス 378"/>
        <xdr:cNvSpPr txBox="1"/>
      </xdr:nvSpPr>
      <xdr:spPr>
        <a:xfrm>
          <a:off x="7594111" y="9422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162844</xdr:rowOff>
    </xdr:from>
    <xdr:to>
      <xdr:col>36</xdr:col>
      <xdr:colOff>165100</xdr:colOff>
      <xdr:row>55</xdr:row>
      <xdr:rowOff>92994</xdr:rowOff>
    </xdr:to>
    <xdr:sp macro="" textlink="">
      <xdr:nvSpPr>
        <xdr:cNvPr id="380" name="楕円 379"/>
        <xdr:cNvSpPr/>
      </xdr:nvSpPr>
      <xdr:spPr>
        <a:xfrm>
          <a:off x="6921500" y="9421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109521</xdr:rowOff>
    </xdr:from>
    <xdr:ext cx="534377" cy="259045"/>
    <xdr:sp macro="" textlink="">
      <xdr:nvSpPr>
        <xdr:cNvPr id="381" name="テキスト ボックス 380"/>
        <xdr:cNvSpPr txBox="1"/>
      </xdr:nvSpPr>
      <xdr:spPr>
        <a:xfrm>
          <a:off x="6705111" y="9196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2" name="正方形/長方形 38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3" name="正方形/長方形 38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4" name="正方形/長方形 38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5" name="正方形/長方形 38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6" name="正方形/長方形 38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7" name="正方形/長方形 38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8" name="正方形/長方形 38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9" name="正方形/長方形 38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0" name="テキスト ボックス 38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1" name="直線コネクタ 39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2" name="直線コネクタ 391"/>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3" name="テキスト ボックス 392"/>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4" name="直線コネクタ 393"/>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5" name="テキスト ボックス 394"/>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6" name="直線コネクタ 395"/>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7" name="テキスト ボックス 396"/>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8" name="直線コネクタ 397"/>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9" name="テキスト ボックス 398"/>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0" name="直線コネクタ 399"/>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401" name="テキスト ボックス 400"/>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2" name="直線コネクタ 40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3" name="テキスト ボックス 402"/>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4"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29731</xdr:rowOff>
    </xdr:from>
    <xdr:to>
      <xdr:col>54</xdr:col>
      <xdr:colOff>189865</xdr:colOff>
      <xdr:row>79</xdr:row>
      <xdr:rowOff>44450</xdr:rowOff>
    </xdr:to>
    <xdr:cxnSp macro="">
      <xdr:nvCxnSpPr>
        <xdr:cNvPr id="405" name="直線コネクタ 404"/>
        <xdr:cNvCxnSpPr/>
      </xdr:nvCxnSpPr>
      <xdr:spPr>
        <a:xfrm flipV="1">
          <a:off x="10475595" y="12202681"/>
          <a:ext cx="1270" cy="13863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6"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7" name="直線コネクタ 406"/>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147858</xdr:rowOff>
    </xdr:from>
    <xdr:ext cx="599010" cy="259045"/>
    <xdr:sp macro="" textlink="">
      <xdr:nvSpPr>
        <xdr:cNvPr id="408" name="普通建設事業費 （ うち新規整備　）最大値テキスト"/>
        <xdr:cNvSpPr txBox="1"/>
      </xdr:nvSpPr>
      <xdr:spPr>
        <a:xfrm>
          <a:off x="10528300" y="119779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29731</xdr:rowOff>
    </xdr:from>
    <xdr:to>
      <xdr:col>55</xdr:col>
      <xdr:colOff>88900</xdr:colOff>
      <xdr:row>71</xdr:row>
      <xdr:rowOff>29731</xdr:rowOff>
    </xdr:to>
    <xdr:cxnSp macro="">
      <xdr:nvCxnSpPr>
        <xdr:cNvPr id="409" name="直線コネクタ 408"/>
        <xdr:cNvCxnSpPr/>
      </xdr:nvCxnSpPr>
      <xdr:spPr>
        <a:xfrm>
          <a:off x="10388600" y="122026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123889</xdr:rowOff>
    </xdr:from>
    <xdr:to>
      <xdr:col>55</xdr:col>
      <xdr:colOff>0</xdr:colOff>
      <xdr:row>78</xdr:row>
      <xdr:rowOff>99327</xdr:rowOff>
    </xdr:to>
    <xdr:cxnSp macro="">
      <xdr:nvCxnSpPr>
        <xdr:cNvPr id="410" name="直線コネクタ 409"/>
        <xdr:cNvCxnSpPr/>
      </xdr:nvCxnSpPr>
      <xdr:spPr>
        <a:xfrm>
          <a:off x="9639300" y="13325539"/>
          <a:ext cx="838200" cy="146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59301</xdr:rowOff>
    </xdr:from>
    <xdr:ext cx="534377" cy="259045"/>
    <xdr:sp macro="" textlink="">
      <xdr:nvSpPr>
        <xdr:cNvPr id="411" name="普通建設事業費 （ うち新規整備　）平均値テキスト"/>
        <xdr:cNvSpPr txBox="1"/>
      </xdr:nvSpPr>
      <xdr:spPr>
        <a:xfrm>
          <a:off x="10528300" y="1326095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36424</xdr:rowOff>
    </xdr:from>
    <xdr:to>
      <xdr:col>55</xdr:col>
      <xdr:colOff>50800</xdr:colOff>
      <xdr:row>78</xdr:row>
      <xdr:rowOff>138024</xdr:rowOff>
    </xdr:to>
    <xdr:sp macro="" textlink="">
      <xdr:nvSpPr>
        <xdr:cNvPr id="412" name="フローチャート: 判断 411"/>
        <xdr:cNvSpPr/>
      </xdr:nvSpPr>
      <xdr:spPr>
        <a:xfrm>
          <a:off x="10426700" y="13409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99161</xdr:rowOff>
    </xdr:from>
    <xdr:to>
      <xdr:col>50</xdr:col>
      <xdr:colOff>114300</xdr:colOff>
      <xdr:row>77</xdr:row>
      <xdr:rowOff>123889</xdr:rowOff>
    </xdr:to>
    <xdr:cxnSp macro="">
      <xdr:nvCxnSpPr>
        <xdr:cNvPr id="413" name="直線コネクタ 412"/>
        <xdr:cNvCxnSpPr/>
      </xdr:nvCxnSpPr>
      <xdr:spPr>
        <a:xfrm>
          <a:off x="8750300" y="13129361"/>
          <a:ext cx="889000" cy="196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21692</xdr:rowOff>
    </xdr:from>
    <xdr:to>
      <xdr:col>50</xdr:col>
      <xdr:colOff>165100</xdr:colOff>
      <xdr:row>78</xdr:row>
      <xdr:rowOff>123292</xdr:rowOff>
    </xdr:to>
    <xdr:sp macro="" textlink="">
      <xdr:nvSpPr>
        <xdr:cNvPr id="414" name="フローチャート: 判断 413"/>
        <xdr:cNvSpPr/>
      </xdr:nvSpPr>
      <xdr:spPr>
        <a:xfrm>
          <a:off x="9588500" y="13394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114419</xdr:rowOff>
    </xdr:from>
    <xdr:ext cx="534377" cy="259045"/>
    <xdr:sp macro="" textlink="">
      <xdr:nvSpPr>
        <xdr:cNvPr id="415" name="テキスト ボックス 414"/>
        <xdr:cNvSpPr txBox="1"/>
      </xdr:nvSpPr>
      <xdr:spPr>
        <a:xfrm>
          <a:off x="9372111" y="13487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99161</xdr:rowOff>
    </xdr:from>
    <xdr:to>
      <xdr:col>45</xdr:col>
      <xdr:colOff>177800</xdr:colOff>
      <xdr:row>78</xdr:row>
      <xdr:rowOff>148171</xdr:rowOff>
    </xdr:to>
    <xdr:cxnSp macro="">
      <xdr:nvCxnSpPr>
        <xdr:cNvPr id="416" name="直線コネクタ 415"/>
        <xdr:cNvCxnSpPr/>
      </xdr:nvCxnSpPr>
      <xdr:spPr>
        <a:xfrm flipV="1">
          <a:off x="7861300" y="13129361"/>
          <a:ext cx="889000" cy="39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27381</xdr:rowOff>
    </xdr:from>
    <xdr:to>
      <xdr:col>46</xdr:col>
      <xdr:colOff>38100</xdr:colOff>
      <xdr:row>78</xdr:row>
      <xdr:rowOff>128981</xdr:rowOff>
    </xdr:to>
    <xdr:sp macro="" textlink="">
      <xdr:nvSpPr>
        <xdr:cNvPr id="417" name="フローチャート: 判断 416"/>
        <xdr:cNvSpPr/>
      </xdr:nvSpPr>
      <xdr:spPr>
        <a:xfrm>
          <a:off x="8699500" y="13400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120108</xdr:rowOff>
    </xdr:from>
    <xdr:ext cx="534377" cy="259045"/>
    <xdr:sp macro="" textlink="">
      <xdr:nvSpPr>
        <xdr:cNvPr id="418" name="テキスト ボックス 417"/>
        <xdr:cNvSpPr txBox="1"/>
      </xdr:nvSpPr>
      <xdr:spPr>
        <a:xfrm>
          <a:off x="8483111" y="13493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148171</xdr:rowOff>
    </xdr:from>
    <xdr:to>
      <xdr:col>41</xdr:col>
      <xdr:colOff>50800</xdr:colOff>
      <xdr:row>79</xdr:row>
      <xdr:rowOff>17171</xdr:rowOff>
    </xdr:to>
    <xdr:cxnSp macro="">
      <xdr:nvCxnSpPr>
        <xdr:cNvPr id="419" name="直線コネクタ 418"/>
        <xdr:cNvCxnSpPr/>
      </xdr:nvCxnSpPr>
      <xdr:spPr>
        <a:xfrm flipV="1">
          <a:off x="6972300" y="13521271"/>
          <a:ext cx="889000" cy="40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163615</xdr:rowOff>
    </xdr:from>
    <xdr:to>
      <xdr:col>41</xdr:col>
      <xdr:colOff>101600</xdr:colOff>
      <xdr:row>78</xdr:row>
      <xdr:rowOff>93765</xdr:rowOff>
    </xdr:to>
    <xdr:sp macro="" textlink="">
      <xdr:nvSpPr>
        <xdr:cNvPr id="420" name="フローチャート: 判断 419"/>
        <xdr:cNvSpPr/>
      </xdr:nvSpPr>
      <xdr:spPr>
        <a:xfrm>
          <a:off x="7810500" y="1336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110292</xdr:rowOff>
    </xdr:from>
    <xdr:ext cx="534377" cy="259045"/>
    <xdr:sp macro="" textlink="">
      <xdr:nvSpPr>
        <xdr:cNvPr id="421" name="テキスト ボックス 420"/>
        <xdr:cNvSpPr txBox="1"/>
      </xdr:nvSpPr>
      <xdr:spPr>
        <a:xfrm>
          <a:off x="7594111" y="13140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10719</xdr:rowOff>
    </xdr:from>
    <xdr:to>
      <xdr:col>36</xdr:col>
      <xdr:colOff>165100</xdr:colOff>
      <xdr:row>78</xdr:row>
      <xdr:rowOff>112319</xdr:rowOff>
    </xdr:to>
    <xdr:sp macro="" textlink="">
      <xdr:nvSpPr>
        <xdr:cNvPr id="422" name="フローチャート: 判断 421"/>
        <xdr:cNvSpPr/>
      </xdr:nvSpPr>
      <xdr:spPr>
        <a:xfrm>
          <a:off x="6921500" y="1338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128846</xdr:rowOff>
    </xdr:from>
    <xdr:ext cx="534377" cy="259045"/>
    <xdr:sp macro="" textlink="">
      <xdr:nvSpPr>
        <xdr:cNvPr id="423" name="テキスト ボックス 422"/>
        <xdr:cNvSpPr txBox="1"/>
      </xdr:nvSpPr>
      <xdr:spPr>
        <a:xfrm>
          <a:off x="6705111" y="13159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4" name="テキスト ボックス 42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5" name="テキスト ボックス 42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6" name="テキスト ボックス 42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7" name="テキスト ボックス 42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8" name="テキスト ボックス 42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48527</xdr:rowOff>
    </xdr:from>
    <xdr:to>
      <xdr:col>55</xdr:col>
      <xdr:colOff>50800</xdr:colOff>
      <xdr:row>78</xdr:row>
      <xdr:rowOff>150127</xdr:rowOff>
    </xdr:to>
    <xdr:sp macro="" textlink="">
      <xdr:nvSpPr>
        <xdr:cNvPr id="429" name="楕円 428"/>
        <xdr:cNvSpPr/>
      </xdr:nvSpPr>
      <xdr:spPr>
        <a:xfrm>
          <a:off x="10426700" y="13421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14851</xdr:rowOff>
    </xdr:from>
    <xdr:ext cx="469744" cy="259045"/>
    <xdr:sp macro="" textlink="">
      <xdr:nvSpPr>
        <xdr:cNvPr id="430" name="普通建設事業費 （ うち新規整備　）該当値テキスト"/>
        <xdr:cNvSpPr txBox="1"/>
      </xdr:nvSpPr>
      <xdr:spPr>
        <a:xfrm>
          <a:off x="10528300" y="133879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73089</xdr:rowOff>
    </xdr:from>
    <xdr:to>
      <xdr:col>50</xdr:col>
      <xdr:colOff>165100</xdr:colOff>
      <xdr:row>78</xdr:row>
      <xdr:rowOff>3239</xdr:rowOff>
    </xdr:to>
    <xdr:sp macro="" textlink="">
      <xdr:nvSpPr>
        <xdr:cNvPr id="431" name="楕円 430"/>
        <xdr:cNvSpPr/>
      </xdr:nvSpPr>
      <xdr:spPr>
        <a:xfrm>
          <a:off x="9588500" y="13274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19766</xdr:rowOff>
    </xdr:from>
    <xdr:ext cx="534377" cy="259045"/>
    <xdr:sp macro="" textlink="">
      <xdr:nvSpPr>
        <xdr:cNvPr id="432" name="テキスト ボックス 431"/>
        <xdr:cNvSpPr txBox="1"/>
      </xdr:nvSpPr>
      <xdr:spPr>
        <a:xfrm>
          <a:off x="9372111" y="13049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48361</xdr:rowOff>
    </xdr:from>
    <xdr:to>
      <xdr:col>46</xdr:col>
      <xdr:colOff>38100</xdr:colOff>
      <xdr:row>76</xdr:row>
      <xdr:rowOff>149961</xdr:rowOff>
    </xdr:to>
    <xdr:sp macro="" textlink="">
      <xdr:nvSpPr>
        <xdr:cNvPr id="433" name="楕円 432"/>
        <xdr:cNvSpPr/>
      </xdr:nvSpPr>
      <xdr:spPr>
        <a:xfrm>
          <a:off x="8699500" y="13078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166488</xdr:rowOff>
    </xdr:from>
    <xdr:ext cx="534377" cy="259045"/>
    <xdr:sp macro="" textlink="">
      <xdr:nvSpPr>
        <xdr:cNvPr id="434" name="テキスト ボックス 433"/>
        <xdr:cNvSpPr txBox="1"/>
      </xdr:nvSpPr>
      <xdr:spPr>
        <a:xfrm>
          <a:off x="8483111" y="12853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97371</xdr:rowOff>
    </xdr:from>
    <xdr:to>
      <xdr:col>41</xdr:col>
      <xdr:colOff>101600</xdr:colOff>
      <xdr:row>79</xdr:row>
      <xdr:rowOff>27521</xdr:rowOff>
    </xdr:to>
    <xdr:sp macro="" textlink="">
      <xdr:nvSpPr>
        <xdr:cNvPr id="435" name="楕円 434"/>
        <xdr:cNvSpPr/>
      </xdr:nvSpPr>
      <xdr:spPr>
        <a:xfrm>
          <a:off x="7810500" y="13470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18648</xdr:rowOff>
    </xdr:from>
    <xdr:ext cx="469744" cy="259045"/>
    <xdr:sp macro="" textlink="">
      <xdr:nvSpPr>
        <xdr:cNvPr id="436" name="テキスト ボックス 435"/>
        <xdr:cNvSpPr txBox="1"/>
      </xdr:nvSpPr>
      <xdr:spPr>
        <a:xfrm>
          <a:off x="7626428" y="135631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137821</xdr:rowOff>
    </xdr:from>
    <xdr:to>
      <xdr:col>36</xdr:col>
      <xdr:colOff>165100</xdr:colOff>
      <xdr:row>79</xdr:row>
      <xdr:rowOff>67971</xdr:rowOff>
    </xdr:to>
    <xdr:sp macro="" textlink="">
      <xdr:nvSpPr>
        <xdr:cNvPr id="437" name="楕円 436"/>
        <xdr:cNvSpPr/>
      </xdr:nvSpPr>
      <xdr:spPr>
        <a:xfrm>
          <a:off x="6921500" y="13510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59098</xdr:rowOff>
    </xdr:from>
    <xdr:ext cx="469744" cy="259045"/>
    <xdr:sp macro="" textlink="">
      <xdr:nvSpPr>
        <xdr:cNvPr id="438" name="テキスト ボックス 437"/>
        <xdr:cNvSpPr txBox="1"/>
      </xdr:nvSpPr>
      <xdr:spPr>
        <a:xfrm>
          <a:off x="6737428" y="136036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9" name="正方形/長方形 43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0" name="正方形/長方形 43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1" name="正方形/長方形 44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2" name="正方形/長方形 44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3" name="正方形/長方形 44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4" name="正方形/長方形 44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5" name="正方形/長方形 44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36,083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6" name="正方形/長方形 44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7" name="テキスト ボックス 44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8" name="直線コネクタ 44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9" name="直線コネクタ 448"/>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50" name="テキスト ボックス 449"/>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1" name="直線コネクタ 450"/>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2" name="テキスト ボックス 451"/>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3" name="直線コネクタ 452"/>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4" name="テキスト ボックス 453"/>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5" name="直線コネクタ 454"/>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6" name="テキスト ボックス 455"/>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7" name="直線コネクタ 456"/>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8" name="テキスト ボックス 457"/>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9" name="直線コネクタ 45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0" name="テキスト ボックス 459"/>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1"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45859</xdr:rowOff>
    </xdr:from>
    <xdr:to>
      <xdr:col>54</xdr:col>
      <xdr:colOff>189865</xdr:colOff>
      <xdr:row>99</xdr:row>
      <xdr:rowOff>13195</xdr:rowOff>
    </xdr:to>
    <xdr:cxnSp macro="">
      <xdr:nvCxnSpPr>
        <xdr:cNvPr id="462" name="直線コネクタ 461"/>
        <xdr:cNvCxnSpPr/>
      </xdr:nvCxnSpPr>
      <xdr:spPr>
        <a:xfrm flipV="1">
          <a:off x="10475595" y="15647809"/>
          <a:ext cx="1270" cy="13389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17022</xdr:rowOff>
    </xdr:from>
    <xdr:ext cx="469744" cy="259045"/>
    <xdr:sp macro="" textlink="">
      <xdr:nvSpPr>
        <xdr:cNvPr id="463" name="普通建設事業費 （ うち更新整備　）最小値テキスト"/>
        <xdr:cNvSpPr txBox="1"/>
      </xdr:nvSpPr>
      <xdr:spPr>
        <a:xfrm>
          <a:off x="10528300" y="16990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13195</xdr:rowOff>
    </xdr:from>
    <xdr:to>
      <xdr:col>55</xdr:col>
      <xdr:colOff>88900</xdr:colOff>
      <xdr:row>99</xdr:row>
      <xdr:rowOff>13195</xdr:rowOff>
    </xdr:to>
    <xdr:cxnSp macro="">
      <xdr:nvCxnSpPr>
        <xdr:cNvPr id="464" name="直線コネクタ 463"/>
        <xdr:cNvCxnSpPr/>
      </xdr:nvCxnSpPr>
      <xdr:spPr>
        <a:xfrm>
          <a:off x="10388600" y="16986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163986</xdr:rowOff>
    </xdr:from>
    <xdr:ext cx="599010" cy="259045"/>
    <xdr:sp macro="" textlink="">
      <xdr:nvSpPr>
        <xdr:cNvPr id="465" name="普通建設事業費 （ うち更新整備　）最大値テキスト"/>
        <xdr:cNvSpPr txBox="1"/>
      </xdr:nvSpPr>
      <xdr:spPr>
        <a:xfrm>
          <a:off x="10528300" y="154230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107,889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45859</xdr:rowOff>
    </xdr:from>
    <xdr:to>
      <xdr:col>55</xdr:col>
      <xdr:colOff>88900</xdr:colOff>
      <xdr:row>91</xdr:row>
      <xdr:rowOff>45859</xdr:rowOff>
    </xdr:to>
    <xdr:cxnSp macro="">
      <xdr:nvCxnSpPr>
        <xdr:cNvPr id="466" name="直線コネクタ 465"/>
        <xdr:cNvCxnSpPr/>
      </xdr:nvCxnSpPr>
      <xdr:spPr>
        <a:xfrm>
          <a:off x="10388600" y="15647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152833</xdr:rowOff>
    </xdr:from>
    <xdr:to>
      <xdr:col>55</xdr:col>
      <xdr:colOff>0</xdr:colOff>
      <xdr:row>97</xdr:row>
      <xdr:rowOff>51270</xdr:rowOff>
    </xdr:to>
    <xdr:cxnSp macro="">
      <xdr:nvCxnSpPr>
        <xdr:cNvPr id="467" name="直線コネクタ 466"/>
        <xdr:cNvCxnSpPr/>
      </xdr:nvCxnSpPr>
      <xdr:spPr>
        <a:xfrm flipV="1">
          <a:off x="9639300" y="16612033"/>
          <a:ext cx="838200" cy="69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152633</xdr:rowOff>
    </xdr:from>
    <xdr:ext cx="534377" cy="259045"/>
    <xdr:sp macro="" textlink="">
      <xdr:nvSpPr>
        <xdr:cNvPr id="468" name="普通建設事業費 （ うち更新整備　）平均値テキスト"/>
        <xdr:cNvSpPr txBox="1"/>
      </xdr:nvSpPr>
      <xdr:spPr>
        <a:xfrm>
          <a:off x="10528300" y="166118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2756</xdr:rowOff>
    </xdr:from>
    <xdr:to>
      <xdr:col>55</xdr:col>
      <xdr:colOff>50800</xdr:colOff>
      <xdr:row>97</xdr:row>
      <xdr:rowOff>104356</xdr:rowOff>
    </xdr:to>
    <xdr:sp macro="" textlink="">
      <xdr:nvSpPr>
        <xdr:cNvPr id="469" name="フローチャート: 判断 468"/>
        <xdr:cNvSpPr/>
      </xdr:nvSpPr>
      <xdr:spPr>
        <a:xfrm>
          <a:off x="10426700" y="16633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94</xdr:row>
      <xdr:rowOff>145580</xdr:rowOff>
    </xdr:from>
    <xdr:to>
      <xdr:col>50</xdr:col>
      <xdr:colOff>114300</xdr:colOff>
      <xdr:row>97</xdr:row>
      <xdr:rowOff>51270</xdr:rowOff>
    </xdr:to>
    <xdr:cxnSp macro="">
      <xdr:nvCxnSpPr>
        <xdr:cNvPr id="470" name="直線コネクタ 469"/>
        <xdr:cNvCxnSpPr/>
      </xdr:nvCxnSpPr>
      <xdr:spPr>
        <a:xfrm>
          <a:off x="8750300" y="16261880"/>
          <a:ext cx="889000" cy="420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5893</xdr:rowOff>
    </xdr:from>
    <xdr:to>
      <xdr:col>50</xdr:col>
      <xdr:colOff>165100</xdr:colOff>
      <xdr:row>97</xdr:row>
      <xdr:rowOff>107493</xdr:rowOff>
    </xdr:to>
    <xdr:sp macro="" textlink="">
      <xdr:nvSpPr>
        <xdr:cNvPr id="471" name="フローチャート: 判断 470"/>
        <xdr:cNvSpPr/>
      </xdr:nvSpPr>
      <xdr:spPr>
        <a:xfrm>
          <a:off x="9588500" y="16636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98620</xdr:rowOff>
    </xdr:from>
    <xdr:ext cx="534377" cy="259045"/>
    <xdr:sp macro="" textlink="">
      <xdr:nvSpPr>
        <xdr:cNvPr id="472" name="テキスト ボックス 471"/>
        <xdr:cNvSpPr txBox="1"/>
      </xdr:nvSpPr>
      <xdr:spPr>
        <a:xfrm>
          <a:off x="9372111" y="16729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145580</xdr:rowOff>
    </xdr:from>
    <xdr:to>
      <xdr:col>45</xdr:col>
      <xdr:colOff>177800</xdr:colOff>
      <xdr:row>95</xdr:row>
      <xdr:rowOff>170104</xdr:rowOff>
    </xdr:to>
    <xdr:cxnSp macro="">
      <xdr:nvCxnSpPr>
        <xdr:cNvPr id="473" name="直線コネクタ 472"/>
        <xdr:cNvCxnSpPr/>
      </xdr:nvCxnSpPr>
      <xdr:spPr>
        <a:xfrm flipV="1">
          <a:off x="7861300" y="16261880"/>
          <a:ext cx="889000" cy="1959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433</xdr:rowOff>
    </xdr:from>
    <xdr:to>
      <xdr:col>46</xdr:col>
      <xdr:colOff>38100</xdr:colOff>
      <xdr:row>97</xdr:row>
      <xdr:rowOff>102033</xdr:rowOff>
    </xdr:to>
    <xdr:sp macro="" textlink="">
      <xdr:nvSpPr>
        <xdr:cNvPr id="474" name="フローチャート: 判断 473"/>
        <xdr:cNvSpPr/>
      </xdr:nvSpPr>
      <xdr:spPr>
        <a:xfrm>
          <a:off x="8699500" y="16631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93160</xdr:rowOff>
    </xdr:from>
    <xdr:ext cx="534377" cy="259045"/>
    <xdr:sp macro="" textlink="">
      <xdr:nvSpPr>
        <xdr:cNvPr id="475" name="テキスト ボックス 474"/>
        <xdr:cNvSpPr txBox="1"/>
      </xdr:nvSpPr>
      <xdr:spPr>
        <a:xfrm>
          <a:off x="8483111" y="16723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93</xdr:row>
      <xdr:rowOff>19813</xdr:rowOff>
    </xdr:from>
    <xdr:to>
      <xdr:col>41</xdr:col>
      <xdr:colOff>50800</xdr:colOff>
      <xdr:row>95</xdr:row>
      <xdr:rowOff>170104</xdr:rowOff>
    </xdr:to>
    <xdr:cxnSp macro="">
      <xdr:nvCxnSpPr>
        <xdr:cNvPr id="476" name="直線コネクタ 475"/>
        <xdr:cNvCxnSpPr/>
      </xdr:nvCxnSpPr>
      <xdr:spPr>
        <a:xfrm>
          <a:off x="6972300" y="15964663"/>
          <a:ext cx="889000" cy="493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35153</xdr:rowOff>
    </xdr:from>
    <xdr:to>
      <xdr:col>41</xdr:col>
      <xdr:colOff>101600</xdr:colOff>
      <xdr:row>97</xdr:row>
      <xdr:rowOff>136753</xdr:rowOff>
    </xdr:to>
    <xdr:sp macro="" textlink="">
      <xdr:nvSpPr>
        <xdr:cNvPr id="477" name="フローチャート: 判断 476"/>
        <xdr:cNvSpPr/>
      </xdr:nvSpPr>
      <xdr:spPr>
        <a:xfrm>
          <a:off x="7810500" y="16665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127880</xdr:rowOff>
    </xdr:from>
    <xdr:ext cx="534377" cy="259045"/>
    <xdr:sp macro="" textlink="">
      <xdr:nvSpPr>
        <xdr:cNvPr id="478" name="テキスト ボックス 477"/>
        <xdr:cNvSpPr txBox="1"/>
      </xdr:nvSpPr>
      <xdr:spPr>
        <a:xfrm>
          <a:off x="7594111" y="16758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60007</xdr:rowOff>
    </xdr:from>
    <xdr:to>
      <xdr:col>36</xdr:col>
      <xdr:colOff>165100</xdr:colOff>
      <xdr:row>97</xdr:row>
      <xdr:rowOff>161607</xdr:rowOff>
    </xdr:to>
    <xdr:sp macro="" textlink="">
      <xdr:nvSpPr>
        <xdr:cNvPr id="479" name="フローチャート: 判断 478"/>
        <xdr:cNvSpPr/>
      </xdr:nvSpPr>
      <xdr:spPr>
        <a:xfrm>
          <a:off x="6921500" y="16690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152734</xdr:rowOff>
    </xdr:from>
    <xdr:ext cx="534377" cy="259045"/>
    <xdr:sp macro="" textlink="">
      <xdr:nvSpPr>
        <xdr:cNvPr id="480" name="テキスト ボックス 479"/>
        <xdr:cNvSpPr txBox="1"/>
      </xdr:nvSpPr>
      <xdr:spPr>
        <a:xfrm>
          <a:off x="6705111" y="167833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1" name="テキスト ボックス 480"/>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2" name="テキスト ボックス 481"/>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3" name="テキスト ボックス 482"/>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4" name="テキスト ボックス 483"/>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5" name="テキスト ボックス 484"/>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102033</xdr:rowOff>
    </xdr:from>
    <xdr:to>
      <xdr:col>55</xdr:col>
      <xdr:colOff>50800</xdr:colOff>
      <xdr:row>97</xdr:row>
      <xdr:rowOff>32183</xdr:rowOff>
    </xdr:to>
    <xdr:sp macro="" textlink="">
      <xdr:nvSpPr>
        <xdr:cNvPr id="486" name="楕円 485"/>
        <xdr:cNvSpPr/>
      </xdr:nvSpPr>
      <xdr:spPr>
        <a:xfrm>
          <a:off x="10426700" y="16561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124910</xdr:rowOff>
    </xdr:from>
    <xdr:ext cx="534377" cy="259045"/>
    <xdr:sp macro="" textlink="">
      <xdr:nvSpPr>
        <xdr:cNvPr id="487" name="普通建設事業費 （ うち更新整備　）該当値テキスト"/>
        <xdr:cNvSpPr txBox="1"/>
      </xdr:nvSpPr>
      <xdr:spPr>
        <a:xfrm>
          <a:off x="10528300" y="16412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470</xdr:rowOff>
    </xdr:from>
    <xdr:to>
      <xdr:col>50</xdr:col>
      <xdr:colOff>165100</xdr:colOff>
      <xdr:row>97</xdr:row>
      <xdr:rowOff>102070</xdr:rowOff>
    </xdr:to>
    <xdr:sp macro="" textlink="">
      <xdr:nvSpPr>
        <xdr:cNvPr id="488" name="楕円 487"/>
        <xdr:cNvSpPr/>
      </xdr:nvSpPr>
      <xdr:spPr>
        <a:xfrm>
          <a:off x="9588500" y="1663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118597</xdr:rowOff>
    </xdr:from>
    <xdr:ext cx="534377" cy="259045"/>
    <xdr:sp macro="" textlink="">
      <xdr:nvSpPr>
        <xdr:cNvPr id="489" name="テキスト ボックス 488"/>
        <xdr:cNvSpPr txBox="1"/>
      </xdr:nvSpPr>
      <xdr:spPr>
        <a:xfrm>
          <a:off x="9372111" y="16406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94</xdr:row>
      <xdr:rowOff>94780</xdr:rowOff>
    </xdr:from>
    <xdr:to>
      <xdr:col>46</xdr:col>
      <xdr:colOff>38100</xdr:colOff>
      <xdr:row>95</xdr:row>
      <xdr:rowOff>24930</xdr:rowOff>
    </xdr:to>
    <xdr:sp macro="" textlink="">
      <xdr:nvSpPr>
        <xdr:cNvPr id="490" name="楕円 489"/>
        <xdr:cNvSpPr/>
      </xdr:nvSpPr>
      <xdr:spPr>
        <a:xfrm>
          <a:off x="8699500" y="16211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41457</xdr:rowOff>
    </xdr:from>
    <xdr:ext cx="534377" cy="259045"/>
    <xdr:sp macro="" textlink="">
      <xdr:nvSpPr>
        <xdr:cNvPr id="491" name="テキスト ボックス 490"/>
        <xdr:cNvSpPr txBox="1"/>
      </xdr:nvSpPr>
      <xdr:spPr>
        <a:xfrm>
          <a:off x="8483111" y="15986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119304</xdr:rowOff>
    </xdr:from>
    <xdr:to>
      <xdr:col>41</xdr:col>
      <xdr:colOff>101600</xdr:colOff>
      <xdr:row>96</xdr:row>
      <xdr:rowOff>49454</xdr:rowOff>
    </xdr:to>
    <xdr:sp macro="" textlink="">
      <xdr:nvSpPr>
        <xdr:cNvPr id="492" name="楕円 491"/>
        <xdr:cNvSpPr/>
      </xdr:nvSpPr>
      <xdr:spPr>
        <a:xfrm>
          <a:off x="7810500" y="16407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65981</xdr:rowOff>
    </xdr:from>
    <xdr:ext cx="534377" cy="259045"/>
    <xdr:sp macro="" textlink="">
      <xdr:nvSpPr>
        <xdr:cNvPr id="493" name="テキスト ボックス 492"/>
        <xdr:cNvSpPr txBox="1"/>
      </xdr:nvSpPr>
      <xdr:spPr>
        <a:xfrm>
          <a:off x="7594111" y="16182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92</xdr:row>
      <xdr:rowOff>140463</xdr:rowOff>
    </xdr:from>
    <xdr:to>
      <xdr:col>36</xdr:col>
      <xdr:colOff>165100</xdr:colOff>
      <xdr:row>93</xdr:row>
      <xdr:rowOff>70613</xdr:rowOff>
    </xdr:to>
    <xdr:sp macro="" textlink="">
      <xdr:nvSpPr>
        <xdr:cNvPr id="494" name="楕円 493"/>
        <xdr:cNvSpPr/>
      </xdr:nvSpPr>
      <xdr:spPr>
        <a:xfrm>
          <a:off x="6921500" y="15913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91</xdr:row>
      <xdr:rowOff>87140</xdr:rowOff>
    </xdr:from>
    <xdr:ext cx="534377" cy="259045"/>
    <xdr:sp macro="" textlink="">
      <xdr:nvSpPr>
        <xdr:cNvPr id="495" name="テキスト ボックス 494"/>
        <xdr:cNvSpPr txBox="1"/>
      </xdr:nvSpPr>
      <xdr:spPr>
        <a:xfrm>
          <a:off x="6705111" y="15689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6" name="正方形/長方形 49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7" name="正方形/長方形 496"/>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8" name="正方形/長方形 497"/>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9" name="正方形/長方形 498"/>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0" name="正方形/長方形 499"/>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1" name="正方形/長方形 500"/>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2" name="正方形/長方形 501"/>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3" name="正方形/長方形 50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4" name="テキスト ボックス 50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5" name="直線コネクタ 50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6" name="直線コネクタ 505"/>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7" name="テキスト ボックス 506"/>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8" name="直線コネクタ 507"/>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9" name="テキスト ボックス 508"/>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10" name="直線コネクタ 509"/>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11" name="テキスト ボックス 510"/>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2" name="直線コネクタ 511"/>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13" name="テキスト ボックス 512"/>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4" name="直線コネクタ 51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5" name="テキスト ボックス 514"/>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6"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48214</xdr:rowOff>
    </xdr:from>
    <xdr:to>
      <xdr:col>85</xdr:col>
      <xdr:colOff>126364</xdr:colOff>
      <xdr:row>38</xdr:row>
      <xdr:rowOff>139700</xdr:rowOff>
    </xdr:to>
    <xdr:cxnSp macro="">
      <xdr:nvCxnSpPr>
        <xdr:cNvPr id="517" name="直線コネクタ 516"/>
        <xdr:cNvCxnSpPr/>
      </xdr:nvCxnSpPr>
      <xdr:spPr>
        <a:xfrm flipV="1">
          <a:off x="16317595" y="5534614"/>
          <a:ext cx="1269" cy="11201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147144</xdr:rowOff>
    </xdr:from>
    <xdr:ext cx="249299" cy="259045"/>
    <xdr:sp macro="" textlink="">
      <xdr:nvSpPr>
        <xdr:cNvPr id="518" name="災害復旧事業費最小値テキスト"/>
        <xdr:cNvSpPr txBox="1"/>
      </xdr:nvSpPr>
      <xdr:spPr>
        <a:xfrm>
          <a:off x="16370300" y="666224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9" name="直線コネクタ 518"/>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166341</xdr:rowOff>
    </xdr:from>
    <xdr:ext cx="534377" cy="259045"/>
    <xdr:sp macro="" textlink="">
      <xdr:nvSpPr>
        <xdr:cNvPr id="520" name="災害復旧事業費最大値テキスト"/>
        <xdr:cNvSpPr txBox="1"/>
      </xdr:nvSpPr>
      <xdr:spPr>
        <a:xfrm>
          <a:off x="16370300" y="5309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48214</xdr:rowOff>
    </xdr:from>
    <xdr:to>
      <xdr:col>86</xdr:col>
      <xdr:colOff>25400</xdr:colOff>
      <xdr:row>32</xdr:row>
      <xdr:rowOff>48214</xdr:rowOff>
    </xdr:to>
    <xdr:cxnSp macro="">
      <xdr:nvCxnSpPr>
        <xdr:cNvPr id="521" name="直線コネクタ 520"/>
        <xdr:cNvCxnSpPr/>
      </xdr:nvCxnSpPr>
      <xdr:spPr>
        <a:xfrm>
          <a:off x="16230600" y="5534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139700</xdr:rowOff>
    </xdr:from>
    <xdr:to>
      <xdr:col>85</xdr:col>
      <xdr:colOff>127000</xdr:colOff>
      <xdr:row>38</xdr:row>
      <xdr:rowOff>139700</xdr:rowOff>
    </xdr:to>
    <xdr:cxnSp macro="">
      <xdr:nvCxnSpPr>
        <xdr:cNvPr id="522" name="直線コネクタ 521"/>
        <xdr:cNvCxnSpPr/>
      </xdr:nvCxnSpPr>
      <xdr:spPr>
        <a:xfrm>
          <a:off x="15481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64594</xdr:rowOff>
    </xdr:from>
    <xdr:ext cx="469744" cy="259045"/>
    <xdr:sp macro="" textlink="">
      <xdr:nvSpPr>
        <xdr:cNvPr id="523" name="災害復旧事業費平均値テキスト"/>
        <xdr:cNvSpPr txBox="1"/>
      </xdr:nvSpPr>
      <xdr:spPr>
        <a:xfrm>
          <a:off x="16370300" y="640824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41717</xdr:rowOff>
    </xdr:from>
    <xdr:to>
      <xdr:col>85</xdr:col>
      <xdr:colOff>177800</xdr:colOff>
      <xdr:row>38</xdr:row>
      <xdr:rowOff>143317</xdr:rowOff>
    </xdr:to>
    <xdr:sp macro="" textlink="">
      <xdr:nvSpPr>
        <xdr:cNvPr id="524" name="フローチャート: 判断 523"/>
        <xdr:cNvSpPr/>
      </xdr:nvSpPr>
      <xdr:spPr>
        <a:xfrm>
          <a:off x="16268700" y="6556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136774</xdr:rowOff>
    </xdr:from>
    <xdr:to>
      <xdr:col>81</xdr:col>
      <xdr:colOff>50800</xdr:colOff>
      <xdr:row>38</xdr:row>
      <xdr:rowOff>139700</xdr:rowOff>
    </xdr:to>
    <xdr:cxnSp macro="">
      <xdr:nvCxnSpPr>
        <xdr:cNvPr id="525" name="直線コネクタ 524"/>
        <xdr:cNvCxnSpPr/>
      </xdr:nvCxnSpPr>
      <xdr:spPr>
        <a:xfrm>
          <a:off x="14592300" y="6651874"/>
          <a:ext cx="889000" cy="2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39751</xdr:rowOff>
    </xdr:from>
    <xdr:to>
      <xdr:col>81</xdr:col>
      <xdr:colOff>101600</xdr:colOff>
      <xdr:row>38</xdr:row>
      <xdr:rowOff>141351</xdr:rowOff>
    </xdr:to>
    <xdr:sp macro="" textlink="">
      <xdr:nvSpPr>
        <xdr:cNvPr id="526" name="フローチャート: 判断 525"/>
        <xdr:cNvSpPr/>
      </xdr:nvSpPr>
      <xdr:spPr>
        <a:xfrm>
          <a:off x="15430500" y="6554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157878</xdr:rowOff>
    </xdr:from>
    <xdr:ext cx="469744" cy="259045"/>
    <xdr:sp macro="" textlink="">
      <xdr:nvSpPr>
        <xdr:cNvPr id="527" name="テキスト ボックス 526"/>
        <xdr:cNvSpPr txBox="1"/>
      </xdr:nvSpPr>
      <xdr:spPr>
        <a:xfrm>
          <a:off x="15246428" y="6330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136774</xdr:rowOff>
    </xdr:from>
    <xdr:to>
      <xdr:col>76</xdr:col>
      <xdr:colOff>114300</xdr:colOff>
      <xdr:row>38</xdr:row>
      <xdr:rowOff>138192</xdr:rowOff>
    </xdr:to>
    <xdr:cxnSp macro="">
      <xdr:nvCxnSpPr>
        <xdr:cNvPr id="528" name="直線コネクタ 527"/>
        <xdr:cNvCxnSpPr/>
      </xdr:nvCxnSpPr>
      <xdr:spPr>
        <a:xfrm flipV="1">
          <a:off x="13703300" y="6651874"/>
          <a:ext cx="889000" cy="1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43454</xdr:rowOff>
    </xdr:from>
    <xdr:to>
      <xdr:col>76</xdr:col>
      <xdr:colOff>165100</xdr:colOff>
      <xdr:row>38</xdr:row>
      <xdr:rowOff>145054</xdr:rowOff>
    </xdr:to>
    <xdr:sp macro="" textlink="">
      <xdr:nvSpPr>
        <xdr:cNvPr id="529" name="フローチャート: 判断 528"/>
        <xdr:cNvSpPr/>
      </xdr:nvSpPr>
      <xdr:spPr>
        <a:xfrm>
          <a:off x="14541500" y="6558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36</xdr:row>
      <xdr:rowOff>161581</xdr:rowOff>
    </xdr:from>
    <xdr:ext cx="378565" cy="259045"/>
    <xdr:sp macro="" textlink="">
      <xdr:nvSpPr>
        <xdr:cNvPr id="530" name="テキスト ボックス 529"/>
        <xdr:cNvSpPr txBox="1"/>
      </xdr:nvSpPr>
      <xdr:spPr>
        <a:xfrm>
          <a:off x="14403017" y="63337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133253</xdr:rowOff>
    </xdr:from>
    <xdr:to>
      <xdr:col>71</xdr:col>
      <xdr:colOff>177800</xdr:colOff>
      <xdr:row>38</xdr:row>
      <xdr:rowOff>138192</xdr:rowOff>
    </xdr:to>
    <xdr:cxnSp macro="">
      <xdr:nvCxnSpPr>
        <xdr:cNvPr id="531" name="直線コネクタ 530"/>
        <xdr:cNvCxnSpPr/>
      </xdr:nvCxnSpPr>
      <xdr:spPr>
        <a:xfrm>
          <a:off x="12814300" y="6648353"/>
          <a:ext cx="889000" cy="4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29921</xdr:rowOff>
    </xdr:from>
    <xdr:to>
      <xdr:col>72</xdr:col>
      <xdr:colOff>38100</xdr:colOff>
      <xdr:row>38</xdr:row>
      <xdr:rowOff>131521</xdr:rowOff>
    </xdr:to>
    <xdr:sp macro="" textlink="">
      <xdr:nvSpPr>
        <xdr:cNvPr id="532" name="フローチャート: 判断 531"/>
        <xdr:cNvSpPr/>
      </xdr:nvSpPr>
      <xdr:spPr>
        <a:xfrm>
          <a:off x="13652500" y="6545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148048</xdr:rowOff>
    </xdr:from>
    <xdr:ext cx="469744" cy="259045"/>
    <xdr:sp macro="" textlink="">
      <xdr:nvSpPr>
        <xdr:cNvPr id="533" name="テキスト ボックス 532"/>
        <xdr:cNvSpPr txBox="1"/>
      </xdr:nvSpPr>
      <xdr:spPr>
        <a:xfrm>
          <a:off x="13468428" y="63202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13142</xdr:rowOff>
    </xdr:from>
    <xdr:to>
      <xdr:col>67</xdr:col>
      <xdr:colOff>101600</xdr:colOff>
      <xdr:row>38</xdr:row>
      <xdr:rowOff>114742</xdr:rowOff>
    </xdr:to>
    <xdr:sp macro="" textlink="">
      <xdr:nvSpPr>
        <xdr:cNvPr id="534" name="フローチャート: 判断 533"/>
        <xdr:cNvSpPr/>
      </xdr:nvSpPr>
      <xdr:spPr>
        <a:xfrm>
          <a:off x="12763500" y="6528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131269</xdr:rowOff>
    </xdr:from>
    <xdr:ext cx="469744" cy="259045"/>
    <xdr:sp macro="" textlink="">
      <xdr:nvSpPr>
        <xdr:cNvPr id="535" name="テキスト ボックス 534"/>
        <xdr:cNvSpPr txBox="1"/>
      </xdr:nvSpPr>
      <xdr:spPr>
        <a:xfrm>
          <a:off x="12579428" y="6303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6" name="テキスト ボックス 53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7" name="テキスト ボックス 53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8" name="テキスト ボックス 53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9" name="テキスト ボックス 53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0" name="テキスト ボックス 53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88900</xdr:rowOff>
    </xdr:from>
    <xdr:to>
      <xdr:col>85</xdr:col>
      <xdr:colOff>177800</xdr:colOff>
      <xdr:row>39</xdr:row>
      <xdr:rowOff>19050</xdr:rowOff>
    </xdr:to>
    <xdr:sp macro="" textlink="">
      <xdr:nvSpPr>
        <xdr:cNvPr id="541" name="楕円 540"/>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20144</xdr:rowOff>
    </xdr:from>
    <xdr:ext cx="249299" cy="259045"/>
    <xdr:sp macro="" textlink="">
      <xdr:nvSpPr>
        <xdr:cNvPr id="542" name="災害復旧事業費該当値テキスト"/>
        <xdr:cNvSpPr txBox="1"/>
      </xdr:nvSpPr>
      <xdr:spPr>
        <a:xfrm>
          <a:off x="16370300" y="653524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88900</xdr:rowOff>
    </xdr:from>
    <xdr:to>
      <xdr:col>81</xdr:col>
      <xdr:colOff>101600</xdr:colOff>
      <xdr:row>39</xdr:row>
      <xdr:rowOff>19050</xdr:rowOff>
    </xdr:to>
    <xdr:sp macro="" textlink="">
      <xdr:nvSpPr>
        <xdr:cNvPr id="543" name="楕円 542"/>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10177</xdr:rowOff>
    </xdr:from>
    <xdr:ext cx="249299" cy="259045"/>
    <xdr:sp macro="" textlink="">
      <xdr:nvSpPr>
        <xdr:cNvPr id="544" name="テキスト ボックス 543"/>
        <xdr:cNvSpPr txBox="1"/>
      </xdr:nvSpPr>
      <xdr:spPr>
        <a:xfrm>
          <a:off x="1535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85974</xdr:rowOff>
    </xdr:from>
    <xdr:to>
      <xdr:col>76</xdr:col>
      <xdr:colOff>165100</xdr:colOff>
      <xdr:row>39</xdr:row>
      <xdr:rowOff>16124</xdr:rowOff>
    </xdr:to>
    <xdr:sp macro="" textlink="">
      <xdr:nvSpPr>
        <xdr:cNvPr id="545" name="楕円 544"/>
        <xdr:cNvSpPr/>
      </xdr:nvSpPr>
      <xdr:spPr>
        <a:xfrm>
          <a:off x="14541500" y="6601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39</xdr:row>
      <xdr:rowOff>7251</xdr:rowOff>
    </xdr:from>
    <xdr:ext cx="313932" cy="259045"/>
    <xdr:sp macro="" textlink="">
      <xdr:nvSpPr>
        <xdr:cNvPr id="546" name="テキスト ボックス 545"/>
        <xdr:cNvSpPr txBox="1"/>
      </xdr:nvSpPr>
      <xdr:spPr>
        <a:xfrm>
          <a:off x="14435333" y="669380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87392</xdr:rowOff>
    </xdr:from>
    <xdr:to>
      <xdr:col>72</xdr:col>
      <xdr:colOff>38100</xdr:colOff>
      <xdr:row>39</xdr:row>
      <xdr:rowOff>17542</xdr:rowOff>
    </xdr:to>
    <xdr:sp macro="" textlink="">
      <xdr:nvSpPr>
        <xdr:cNvPr id="547" name="楕円 546"/>
        <xdr:cNvSpPr/>
      </xdr:nvSpPr>
      <xdr:spPr>
        <a:xfrm>
          <a:off x="13652500" y="6602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39</xdr:row>
      <xdr:rowOff>8669</xdr:rowOff>
    </xdr:from>
    <xdr:ext cx="313932" cy="259045"/>
    <xdr:sp macro="" textlink="">
      <xdr:nvSpPr>
        <xdr:cNvPr id="548" name="テキスト ボックス 547"/>
        <xdr:cNvSpPr txBox="1"/>
      </xdr:nvSpPr>
      <xdr:spPr>
        <a:xfrm>
          <a:off x="13546333" y="669521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82453</xdr:rowOff>
    </xdr:from>
    <xdr:to>
      <xdr:col>67</xdr:col>
      <xdr:colOff>101600</xdr:colOff>
      <xdr:row>39</xdr:row>
      <xdr:rowOff>12603</xdr:rowOff>
    </xdr:to>
    <xdr:sp macro="" textlink="">
      <xdr:nvSpPr>
        <xdr:cNvPr id="549" name="楕円 548"/>
        <xdr:cNvSpPr/>
      </xdr:nvSpPr>
      <xdr:spPr>
        <a:xfrm>
          <a:off x="12763500" y="6597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39</xdr:row>
      <xdr:rowOff>3730</xdr:rowOff>
    </xdr:from>
    <xdr:ext cx="378565" cy="259045"/>
    <xdr:sp macro="" textlink="">
      <xdr:nvSpPr>
        <xdr:cNvPr id="550" name="テキスト ボックス 549"/>
        <xdr:cNvSpPr txBox="1"/>
      </xdr:nvSpPr>
      <xdr:spPr>
        <a:xfrm>
          <a:off x="12625017" y="66902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1" name="正方形/長方形 55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2" name="正方形/長方形 55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3" name="正方形/長方形 55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4" name="正方形/長方形 55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5" name="正方形/長方形 55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6" name="正方形/長方形 55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7" name="正方形/長方形 55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8" name="正方形/長方形 55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9" name="テキスト ボックス 55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0" name="直線コネクタ 55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1" name="直線コネクタ 560"/>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2" name="テキスト ボックス 561"/>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3" name="直線コネクタ 562"/>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4" name="テキスト ボックス 563"/>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5"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6" name="直線コネクタ 565"/>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7"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8" name="直線コネクタ 567"/>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9"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0" name="直線コネクタ 569"/>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1" name="直線コネクタ 570"/>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2"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3" name="フローチャート: 判断 572"/>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4" name="直線コネクタ 573"/>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5" name="フローチャート: 判断 574"/>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6" name="テキスト ボックス 575"/>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7" name="直線コネクタ 576"/>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8" name="フローチャート: 判断 577"/>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9" name="テキスト ボックス 578"/>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0" name="直線コネクタ 579"/>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1" name="フローチャート: 判断 580"/>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2" name="テキスト ボックス 581"/>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3" name="フローチャート: 判断 582"/>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4" name="テキスト ボックス 583"/>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5" name="テキスト ボックス 584"/>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6" name="テキスト ボックス 585"/>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7" name="テキスト ボックス 586"/>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8" name="テキスト ボックス 587"/>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9" name="テキスト ボックス 588"/>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0" name="楕円 589"/>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1"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2" name="楕円 591"/>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3" name="テキスト ボックス 592"/>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4" name="楕円 593"/>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5" name="テキスト ボックス 594"/>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6" name="楕円 595"/>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7" name="テキスト ボックス 596"/>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8" name="楕円 597"/>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9" name="テキスト ボックス 598"/>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0" name="正方形/長方形 599"/>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1" name="正方形/長方形 600"/>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2" name="正方形/長方形 601"/>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3" name="正方形/長方形 602"/>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4" name="正方形/長方形 603"/>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5" name="正方形/長方形 604"/>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6" name="正方形/長方形 605"/>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7" name="正方形/長方形 606"/>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8" name="テキスト ボックス 607"/>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9" name="直線コネクタ 608"/>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0" name="直線コネクタ 609"/>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1" name="テキスト ボックス 610"/>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2" name="直線コネクタ 611"/>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3" name="テキスト ボックス 612"/>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4" name="直線コネクタ 613"/>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5" name="テキスト ボックス 614"/>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6" name="直線コネクタ 615"/>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7" name="テキスト ボックス 616"/>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8" name="直線コネクタ 617"/>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9" name="テキスト ボックス 618"/>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0" name="直線コネクタ 619"/>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1" name="テキスト ボックス 620"/>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2"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25844</xdr:rowOff>
    </xdr:from>
    <xdr:to>
      <xdr:col>85</xdr:col>
      <xdr:colOff>126364</xdr:colOff>
      <xdr:row>78</xdr:row>
      <xdr:rowOff>78499</xdr:rowOff>
    </xdr:to>
    <xdr:cxnSp macro="">
      <xdr:nvCxnSpPr>
        <xdr:cNvPr id="623" name="直線コネクタ 622"/>
        <xdr:cNvCxnSpPr/>
      </xdr:nvCxnSpPr>
      <xdr:spPr>
        <a:xfrm flipV="1">
          <a:off x="16317595" y="12027344"/>
          <a:ext cx="1269" cy="14242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82326</xdr:rowOff>
    </xdr:from>
    <xdr:ext cx="534377" cy="259045"/>
    <xdr:sp macro="" textlink="">
      <xdr:nvSpPr>
        <xdr:cNvPr id="624" name="公債費最小値テキスト"/>
        <xdr:cNvSpPr txBox="1"/>
      </xdr:nvSpPr>
      <xdr:spPr>
        <a:xfrm>
          <a:off x="16370300" y="13455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78499</xdr:rowOff>
    </xdr:from>
    <xdr:to>
      <xdr:col>86</xdr:col>
      <xdr:colOff>25400</xdr:colOff>
      <xdr:row>78</xdr:row>
      <xdr:rowOff>78499</xdr:rowOff>
    </xdr:to>
    <xdr:cxnSp macro="">
      <xdr:nvCxnSpPr>
        <xdr:cNvPr id="625" name="直線コネクタ 624"/>
        <xdr:cNvCxnSpPr/>
      </xdr:nvCxnSpPr>
      <xdr:spPr>
        <a:xfrm>
          <a:off x="16230600" y="13451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143971</xdr:rowOff>
    </xdr:from>
    <xdr:ext cx="599010" cy="259045"/>
    <xdr:sp macro="" textlink="">
      <xdr:nvSpPr>
        <xdr:cNvPr id="626" name="公債費最大値テキスト"/>
        <xdr:cNvSpPr txBox="1"/>
      </xdr:nvSpPr>
      <xdr:spPr>
        <a:xfrm>
          <a:off x="16370300" y="118025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122,965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25844</xdr:rowOff>
    </xdr:from>
    <xdr:to>
      <xdr:col>86</xdr:col>
      <xdr:colOff>25400</xdr:colOff>
      <xdr:row>70</xdr:row>
      <xdr:rowOff>25844</xdr:rowOff>
    </xdr:to>
    <xdr:cxnSp macro="">
      <xdr:nvCxnSpPr>
        <xdr:cNvPr id="627" name="直線コネクタ 626"/>
        <xdr:cNvCxnSpPr/>
      </xdr:nvCxnSpPr>
      <xdr:spPr>
        <a:xfrm>
          <a:off x="16230600" y="120273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128930</xdr:rowOff>
    </xdr:from>
    <xdr:to>
      <xdr:col>85</xdr:col>
      <xdr:colOff>127000</xdr:colOff>
      <xdr:row>76</xdr:row>
      <xdr:rowOff>32728</xdr:rowOff>
    </xdr:to>
    <xdr:cxnSp macro="">
      <xdr:nvCxnSpPr>
        <xdr:cNvPr id="628" name="直線コネクタ 627"/>
        <xdr:cNvCxnSpPr/>
      </xdr:nvCxnSpPr>
      <xdr:spPr>
        <a:xfrm flipV="1">
          <a:off x="15481300" y="12987680"/>
          <a:ext cx="838200" cy="75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27081</xdr:rowOff>
    </xdr:from>
    <xdr:ext cx="534377" cy="259045"/>
    <xdr:sp macro="" textlink="">
      <xdr:nvSpPr>
        <xdr:cNvPr id="629" name="公債費平均値テキスト"/>
        <xdr:cNvSpPr txBox="1"/>
      </xdr:nvSpPr>
      <xdr:spPr>
        <a:xfrm>
          <a:off x="16370300" y="130572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48654</xdr:rowOff>
    </xdr:from>
    <xdr:to>
      <xdr:col>85</xdr:col>
      <xdr:colOff>177800</xdr:colOff>
      <xdr:row>76</xdr:row>
      <xdr:rowOff>150254</xdr:rowOff>
    </xdr:to>
    <xdr:sp macro="" textlink="">
      <xdr:nvSpPr>
        <xdr:cNvPr id="630" name="フローチャート: 判断 629"/>
        <xdr:cNvSpPr/>
      </xdr:nvSpPr>
      <xdr:spPr>
        <a:xfrm>
          <a:off x="16268700" y="13078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159359</xdr:rowOff>
    </xdr:from>
    <xdr:to>
      <xdr:col>81</xdr:col>
      <xdr:colOff>50800</xdr:colOff>
      <xdr:row>76</xdr:row>
      <xdr:rowOff>32728</xdr:rowOff>
    </xdr:to>
    <xdr:cxnSp macro="">
      <xdr:nvCxnSpPr>
        <xdr:cNvPr id="631" name="直線コネクタ 630"/>
        <xdr:cNvCxnSpPr/>
      </xdr:nvCxnSpPr>
      <xdr:spPr>
        <a:xfrm>
          <a:off x="14592300" y="13018109"/>
          <a:ext cx="889000" cy="44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53087</xdr:rowOff>
    </xdr:from>
    <xdr:to>
      <xdr:col>81</xdr:col>
      <xdr:colOff>101600</xdr:colOff>
      <xdr:row>76</xdr:row>
      <xdr:rowOff>154687</xdr:rowOff>
    </xdr:to>
    <xdr:sp macro="" textlink="">
      <xdr:nvSpPr>
        <xdr:cNvPr id="632" name="フローチャート: 判断 631"/>
        <xdr:cNvSpPr/>
      </xdr:nvSpPr>
      <xdr:spPr>
        <a:xfrm>
          <a:off x="15430500" y="1308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145814</xdr:rowOff>
    </xdr:from>
    <xdr:ext cx="534377" cy="259045"/>
    <xdr:sp macro="" textlink="">
      <xdr:nvSpPr>
        <xdr:cNvPr id="633" name="テキスト ボックス 632"/>
        <xdr:cNvSpPr txBox="1"/>
      </xdr:nvSpPr>
      <xdr:spPr>
        <a:xfrm>
          <a:off x="15214111" y="13176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70574</xdr:rowOff>
    </xdr:from>
    <xdr:to>
      <xdr:col>76</xdr:col>
      <xdr:colOff>114300</xdr:colOff>
      <xdr:row>75</xdr:row>
      <xdr:rowOff>159359</xdr:rowOff>
    </xdr:to>
    <xdr:cxnSp macro="">
      <xdr:nvCxnSpPr>
        <xdr:cNvPr id="634" name="直線コネクタ 633"/>
        <xdr:cNvCxnSpPr/>
      </xdr:nvCxnSpPr>
      <xdr:spPr>
        <a:xfrm>
          <a:off x="13703300" y="12929324"/>
          <a:ext cx="889000" cy="88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49518</xdr:rowOff>
    </xdr:from>
    <xdr:to>
      <xdr:col>76</xdr:col>
      <xdr:colOff>165100</xdr:colOff>
      <xdr:row>76</xdr:row>
      <xdr:rowOff>151118</xdr:rowOff>
    </xdr:to>
    <xdr:sp macro="" textlink="">
      <xdr:nvSpPr>
        <xdr:cNvPr id="635" name="フローチャート: 判断 634"/>
        <xdr:cNvSpPr/>
      </xdr:nvSpPr>
      <xdr:spPr>
        <a:xfrm>
          <a:off x="14541500" y="13079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142245</xdr:rowOff>
    </xdr:from>
    <xdr:ext cx="534377" cy="259045"/>
    <xdr:sp macro="" textlink="">
      <xdr:nvSpPr>
        <xdr:cNvPr id="636" name="テキスト ボックス 635"/>
        <xdr:cNvSpPr txBox="1"/>
      </xdr:nvSpPr>
      <xdr:spPr>
        <a:xfrm>
          <a:off x="14325111" y="13172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9055</xdr:rowOff>
    </xdr:from>
    <xdr:to>
      <xdr:col>71</xdr:col>
      <xdr:colOff>177800</xdr:colOff>
      <xdr:row>75</xdr:row>
      <xdr:rowOff>70574</xdr:rowOff>
    </xdr:to>
    <xdr:cxnSp macro="">
      <xdr:nvCxnSpPr>
        <xdr:cNvPr id="637" name="直線コネクタ 636"/>
        <xdr:cNvCxnSpPr/>
      </xdr:nvCxnSpPr>
      <xdr:spPr>
        <a:xfrm>
          <a:off x="12814300" y="12867805"/>
          <a:ext cx="889000" cy="61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58902</xdr:rowOff>
    </xdr:from>
    <xdr:to>
      <xdr:col>72</xdr:col>
      <xdr:colOff>38100</xdr:colOff>
      <xdr:row>76</xdr:row>
      <xdr:rowOff>160502</xdr:rowOff>
    </xdr:to>
    <xdr:sp macro="" textlink="">
      <xdr:nvSpPr>
        <xdr:cNvPr id="638" name="フローチャート: 判断 637"/>
        <xdr:cNvSpPr/>
      </xdr:nvSpPr>
      <xdr:spPr>
        <a:xfrm>
          <a:off x="13652500" y="13089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151629</xdr:rowOff>
    </xdr:from>
    <xdr:ext cx="534377" cy="259045"/>
    <xdr:sp macro="" textlink="">
      <xdr:nvSpPr>
        <xdr:cNvPr id="639" name="テキスト ボックス 638"/>
        <xdr:cNvSpPr txBox="1"/>
      </xdr:nvSpPr>
      <xdr:spPr>
        <a:xfrm>
          <a:off x="13436111" y="13181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64427</xdr:rowOff>
    </xdr:from>
    <xdr:to>
      <xdr:col>67</xdr:col>
      <xdr:colOff>101600</xdr:colOff>
      <xdr:row>76</xdr:row>
      <xdr:rowOff>166027</xdr:rowOff>
    </xdr:to>
    <xdr:sp macro="" textlink="">
      <xdr:nvSpPr>
        <xdr:cNvPr id="640" name="フローチャート: 判断 639"/>
        <xdr:cNvSpPr/>
      </xdr:nvSpPr>
      <xdr:spPr>
        <a:xfrm>
          <a:off x="12763500" y="13094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157154</xdr:rowOff>
    </xdr:from>
    <xdr:ext cx="534377" cy="259045"/>
    <xdr:sp macro="" textlink="">
      <xdr:nvSpPr>
        <xdr:cNvPr id="641" name="テキスト ボックス 640"/>
        <xdr:cNvSpPr txBox="1"/>
      </xdr:nvSpPr>
      <xdr:spPr>
        <a:xfrm>
          <a:off x="12547111" y="13187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2" name="テキスト ボックス 641"/>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3" name="テキスト ボックス 642"/>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4" name="テキスト ボックス 643"/>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5" name="テキスト ボックス 644"/>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6" name="テキスト ボックス 645"/>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78130</xdr:rowOff>
    </xdr:from>
    <xdr:to>
      <xdr:col>85</xdr:col>
      <xdr:colOff>177800</xdr:colOff>
      <xdr:row>76</xdr:row>
      <xdr:rowOff>8280</xdr:rowOff>
    </xdr:to>
    <xdr:sp macro="" textlink="">
      <xdr:nvSpPr>
        <xdr:cNvPr id="647" name="楕円 646"/>
        <xdr:cNvSpPr/>
      </xdr:nvSpPr>
      <xdr:spPr>
        <a:xfrm>
          <a:off x="16268700" y="129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101007</xdr:rowOff>
    </xdr:from>
    <xdr:ext cx="534377" cy="259045"/>
    <xdr:sp macro="" textlink="">
      <xdr:nvSpPr>
        <xdr:cNvPr id="648" name="公債費該当値テキスト"/>
        <xdr:cNvSpPr txBox="1"/>
      </xdr:nvSpPr>
      <xdr:spPr>
        <a:xfrm>
          <a:off x="16370300" y="12788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153378</xdr:rowOff>
    </xdr:from>
    <xdr:to>
      <xdr:col>81</xdr:col>
      <xdr:colOff>101600</xdr:colOff>
      <xdr:row>76</xdr:row>
      <xdr:rowOff>83528</xdr:rowOff>
    </xdr:to>
    <xdr:sp macro="" textlink="">
      <xdr:nvSpPr>
        <xdr:cNvPr id="649" name="楕円 648"/>
        <xdr:cNvSpPr/>
      </xdr:nvSpPr>
      <xdr:spPr>
        <a:xfrm>
          <a:off x="15430500" y="13012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100055</xdr:rowOff>
    </xdr:from>
    <xdr:ext cx="534377" cy="259045"/>
    <xdr:sp macro="" textlink="">
      <xdr:nvSpPr>
        <xdr:cNvPr id="650" name="テキスト ボックス 649"/>
        <xdr:cNvSpPr txBox="1"/>
      </xdr:nvSpPr>
      <xdr:spPr>
        <a:xfrm>
          <a:off x="15214111" y="12787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108559</xdr:rowOff>
    </xdr:from>
    <xdr:to>
      <xdr:col>76</xdr:col>
      <xdr:colOff>165100</xdr:colOff>
      <xdr:row>76</xdr:row>
      <xdr:rowOff>38709</xdr:rowOff>
    </xdr:to>
    <xdr:sp macro="" textlink="">
      <xdr:nvSpPr>
        <xdr:cNvPr id="651" name="楕円 650"/>
        <xdr:cNvSpPr/>
      </xdr:nvSpPr>
      <xdr:spPr>
        <a:xfrm>
          <a:off x="14541500" y="12967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55236</xdr:rowOff>
    </xdr:from>
    <xdr:ext cx="534377" cy="259045"/>
    <xdr:sp macro="" textlink="">
      <xdr:nvSpPr>
        <xdr:cNvPr id="652" name="テキスト ボックス 651"/>
        <xdr:cNvSpPr txBox="1"/>
      </xdr:nvSpPr>
      <xdr:spPr>
        <a:xfrm>
          <a:off x="14325111" y="12742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19774</xdr:rowOff>
    </xdr:from>
    <xdr:to>
      <xdr:col>72</xdr:col>
      <xdr:colOff>38100</xdr:colOff>
      <xdr:row>75</xdr:row>
      <xdr:rowOff>121374</xdr:rowOff>
    </xdr:to>
    <xdr:sp macro="" textlink="">
      <xdr:nvSpPr>
        <xdr:cNvPr id="653" name="楕円 652"/>
        <xdr:cNvSpPr/>
      </xdr:nvSpPr>
      <xdr:spPr>
        <a:xfrm>
          <a:off x="13652500" y="12878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137901</xdr:rowOff>
    </xdr:from>
    <xdr:ext cx="534377" cy="259045"/>
    <xdr:sp macro="" textlink="">
      <xdr:nvSpPr>
        <xdr:cNvPr id="654" name="テキスト ボックス 653"/>
        <xdr:cNvSpPr txBox="1"/>
      </xdr:nvSpPr>
      <xdr:spPr>
        <a:xfrm>
          <a:off x="13436111" y="12653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129705</xdr:rowOff>
    </xdr:from>
    <xdr:to>
      <xdr:col>67</xdr:col>
      <xdr:colOff>101600</xdr:colOff>
      <xdr:row>75</xdr:row>
      <xdr:rowOff>59855</xdr:rowOff>
    </xdr:to>
    <xdr:sp macro="" textlink="">
      <xdr:nvSpPr>
        <xdr:cNvPr id="655" name="楕円 654"/>
        <xdr:cNvSpPr/>
      </xdr:nvSpPr>
      <xdr:spPr>
        <a:xfrm>
          <a:off x="12763500" y="12817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76382</xdr:rowOff>
    </xdr:from>
    <xdr:ext cx="534377" cy="259045"/>
    <xdr:sp macro="" textlink="">
      <xdr:nvSpPr>
        <xdr:cNvPr id="656" name="テキスト ボックス 655"/>
        <xdr:cNvSpPr txBox="1"/>
      </xdr:nvSpPr>
      <xdr:spPr>
        <a:xfrm>
          <a:off x="12547111" y="12592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7" name="正方形/長方形 656"/>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8" name="正方形/長方形 657"/>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9" name="正方形/長方形 658"/>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0" name="正方形/長方形 659"/>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1" name="正方形/長方形 660"/>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2" name="正方形/長方形 661"/>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3" name="正方形/長方形 662"/>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4" name="正方形/長方形 663"/>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5" name="テキスト ボックス 664"/>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6" name="直線コネクタ 665"/>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7" name="直線コネクタ 666"/>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8" name="テキスト ボックス 667"/>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9" name="直線コネクタ 668"/>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0" name="テキスト ボックス 669"/>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1" name="直線コネクタ 670"/>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2" name="テキスト ボックス 671"/>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3" name="直線コネクタ 672"/>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74" name="テキスト ボックス 673"/>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5" name="直線コネクタ 674"/>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6" name="テキスト ボックス 675"/>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7" name="直線コネクタ 676"/>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8" name="テキスト ボックス 677"/>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9"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89</xdr:row>
      <xdr:rowOff>129350</xdr:rowOff>
    </xdr:from>
    <xdr:to>
      <xdr:col>85</xdr:col>
      <xdr:colOff>126364</xdr:colOff>
      <xdr:row>99</xdr:row>
      <xdr:rowOff>39967</xdr:rowOff>
    </xdr:to>
    <xdr:cxnSp macro="">
      <xdr:nvCxnSpPr>
        <xdr:cNvPr id="680" name="直線コネクタ 679"/>
        <xdr:cNvCxnSpPr/>
      </xdr:nvCxnSpPr>
      <xdr:spPr>
        <a:xfrm flipV="1">
          <a:off x="16317595" y="15388400"/>
          <a:ext cx="1269" cy="1625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43794</xdr:rowOff>
    </xdr:from>
    <xdr:ext cx="378565" cy="259045"/>
    <xdr:sp macro="" textlink="">
      <xdr:nvSpPr>
        <xdr:cNvPr id="681" name="積立金最小値テキスト"/>
        <xdr:cNvSpPr txBox="1"/>
      </xdr:nvSpPr>
      <xdr:spPr>
        <a:xfrm>
          <a:off x="16370300" y="170173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39967</xdr:rowOff>
    </xdr:from>
    <xdr:to>
      <xdr:col>86</xdr:col>
      <xdr:colOff>25400</xdr:colOff>
      <xdr:row>99</xdr:row>
      <xdr:rowOff>39967</xdr:rowOff>
    </xdr:to>
    <xdr:cxnSp macro="">
      <xdr:nvCxnSpPr>
        <xdr:cNvPr id="682" name="直線コネクタ 681"/>
        <xdr:cNvCxnSpPr/>
      </xdr:nvCxnSpPr>
      <xdr:spPr>
        <a:xfrm>
          <a:off x="16230600" y="17013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76027</xdr:rowOff>
    </xdr:from>
    <xdr:ext cx="599010" cy="259045"/>
    <xdr:sp macro="" textlink="">
      <xdr:nvSpPr>
        <xdr:cNvPr id="683" name="積立金最大値テキスト"/>
        <xdr:cNvSpPr txBox="1"/>
      </xdr:nvSpPr>
      <xdr:spPr>
        <a:xfrm>
          <a:off x="16370300" y="151636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128,315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89</xdr:row>
      <xdr:rowOff>129350</xdr:rowOff>
    </xdr:from>
    <xdr:to>
      <xdr:col>86</xdr:col>
      <xdr:colOff>25400</xdr:colOff>
      <xdr:row>89</xdr:row>
      <xdr:rowOff>129350</xdr:rowOff>
    </xdr:to>
    <xdr:cxnSp macro="">
      <xdr:nvCxnSpPr>
        <xdr:cNvPr id="684" name="直線コネクタ 683"/>
        <xdr:cNvCxnSpPr/>
      </xdr:nvCxnSpPr>
      <xdr:spPr>
        <a:xfrm>
          <a:off x="16230600" y="1538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70955</xdr:rowOff>
    </xdr:from>
    <xdr:to>
      <xdr:col>85</xdr:col>
      <xdr:colOff>127000</xdr:colOff>
      <xdr:row>97</xdr:row>
      <xdr:rowOff>158268</xdr:rowOff>
    </xdr:to>
    <xdr:cxnSp macro="">
      <xdr:nvCxnSpPr>
        <xdr:cNvPr id="685" name="直線コネクタ 684"/>
        <xdr:cNvCxnSpPr/>
      </xdr:nvCxnSpPr>
      <xdr:spPr>
        <a:xfrm flipV="1">
          <a:off x="15481300" y="16530155"/>
          <a:ext cx="838200" cy="258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50537</xdr:rowOff>
    </xdr:from>
    <xdr:ext cx="534377" cy="259045"/>
    <xdr:sp macro="" textlink="">
      <xdr:nvSpPr>
        <xdr:cNvPr id="686" name="積立金平均値テキスト"/>
        <xdr:cNvSpPr txBox="1"/>
      </xdr:nvSpPr>
      <xdr:spPr>
        <a:xfrm>
          <a:off x="16370300" y="1668118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72110</xdr:rowOff>
    </xdr:from>
    <xdr:to>
      <xdr:col>85</xdr:col>
      <xdr:colOff>177800</xdr:colOff>
      <xdr:row>98</xdr:row>
      <xdr:rowOff>2260</xdr:rowOff>
    </xdr:to>
    <xdr:sp macro="" textlink="">
      <xdr:nvSpPr>
        <xdr:cNvPr id="687" name="フローチャート: 判断 686"/>
        <xdr:cNvSpPr/>
      </xdr:nvSpPr>
      <xdr:spPr>
        <a:xfrm>
          <a:off x="16268700" y="16702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158268</xdr:rowOff>
    </xdr:from>
    <xdr:to>
      <xdr:col>81</xdr:col>
      <xdr:colOff>50800</xdr:colOff>
      <xdr:row>98</xdr:row>
      <xdr:rowOff>98983</xdr:rowOff>
    </xdr:to>
    <xdr:cxnSp macro="">
      <xdr:nvCxnSpPr>
        <xdr:cNvPr id="688" name="直線コネクタ 687"/>
        <xdr:cNvCxnSpPr/>
      </xdr:nvCxnSpPr>
      <xdr:spPr>
        <a:xfrm flipV="1">
          <a:off x="14592300" y="16788918"/>
          <a:ext cx="889000" cy="112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47853</xdr:rowOff>
    </xdr:from>
    <xdr:to>
      <xdr:col>81</xdr:col>
      <xdr:colOff>101600</xdr:colOff>
      <xdr:row>97</xdr:row>
      <xdr:rowOff>149453</xdr:rowOff>
    </xdr:to>
    <xdr:sp macro="" textlink="">
      <xdr:nvSpPr>
        <xdr:cNvPr id="689" name="フローチャート: 判断 688"/>
        <xdr:cNvSpPr/>
      </xdr:nvSpPr>
      <xdr:spPr>
        <a:xfrm>
          <a:off x="15430500" y="16678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165980</xdr:rowOff>
    </xdr:from>
    <xdr:ext cx="534377" cy="259045"/>
    <xdr:sp macro="" textlink="">
      <xdr:nvSpPr>
        <xdr:cNvPr id="690" name="テキスト ボックス 689"/>
        <xdr:cNvSpPr txBox="1"/>
      </xdr:nvSpPr>
      <xdr:spPr>
        <a:xfrm>
          <a:off x="15214111" y="16453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98983</xdr:rowOff>
    </xdr:from>
    <xdr:to>
      <xdr:col>76</xdr:col>
      <xdr:colOff>114300</xdr:colOff>
      <xdr:row>98</xdr:row>
      <xdr:rowOff>117514</xdr:rowOff>
    </xdr:to>
    <xdr:cxnSp macro="">
      <xdr:nvCxnSpPr>
        <xdr:cNvPr id="691" name="直線コネクタ 690"/>
        <xdr:cNvCxnSpPr/>
      </xdr:nvCxnSpPr>
      <xdr:spPr>
        <a:xfrm flipV="1">
          <a:off x="13703300" y="16901083"/>
          <a:ext cx="889000" cy="18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142494</xdr:rowOff>
    </xdr:from>
    <xdr:to>
      <xdr:col>76</xdr:col>
      <xdr:colOff>165100</xdr:colOff>
      <xdr:row>98</xdr:row>
      <xdr:rowOff>72644</xdr:rowOff>
    </xdr:to>
    <xdr:sp macro="" textlink="">
      <xdr:nvSpPr>
        <xdr:cNvPr id="692" name="フローチャート: 判断 691"/>
        <xdr:cNvSpPr/>
      </xdr:nvSpPr>
      <xdr:spPr>
        <a:xfrm>
          <a:off x="14541500" y="16773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89171</xdr:rowOff>
    </xdr:from>
    <xdr:ext cx="534377" cy="259045"/>
    <xdr:sp macro="" textlink="">
      <xdr:nvSpPr>
        <xdr:cNvPr id="693" name="テキスト ボックス 692"/>
        <xdr:cNvSpPr txBox="1"/>
      </xdr:nvSpPr>
      <xdr:spPr>
        <a:xfrm>
          <a:off x="14325111" y="16548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117514</xdr:rowOff>
    </xdr:from>
    <xdr:to>
      <xdr:col>71</xdr:col>
      <xdr:colOff>177800</xdr:colOff>
      <xdr:row>98</xdr:row>
      <xdr:rowOff>146774</xdr:rowOff>
    </xdr:to>
    <xdr:cxnSp macro="">
      <xdr:nvCxnSpPr>
        <xdr:cNvPr id="694" name="直線コネクタ 693"/>
        <xdr:cNvCxnSpPr/>
      </xdr:nvCxnSpPr>
      <xdr:spPr>
        <a:xfrm flipV="1">
          <a:off x="12814300" y="16919614"/>
          <a:ext cx="889000" cy="29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22047</xdr:rowOff>
    </xdr:from>
    <xdr:to>
      <xdr:col>72</xdr:col>
      <xdr:colOff>38100</xdr:colOff>
      <xdr:row>98</xdr:row>
      <xdr:rowOff>123647</xdr:rowOff>
    </xdr:to>
    <xdr:sp macro="" textlink="">
      <xdr:nvSpPr>
        <xdr:cNvPr id="695" name="フローチャート: 判断 694"/>
        <xdr:cNvSpPr/>
      </xdr:nvSpPr>
      <xdr:spPr>
        <a:xfrm>
          <a:off x="13652500" y="16824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140174</xdr:rowOff>
    </xdr:from>
    <xdr:ext cx="534377" cy="259045"/>
    <xdr:sp macro="" textlink="">
      <xdr:nvSpPr>
        <xdr:cNvPr id="696" name="テキスト ボックス 695"/>
        <xdr:cNvSpPr txBox="1"/>
      </xdr:nvSpPr>
      <xdr:spPr>
        <a:xfrm>
          <a:off x="13436111" y="16599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28284</xdr:rowOff>
    </xdr:from>
    <xdr:to>
      <xdr:col>67</xdr:col>
      <xdr:colOff>101600</xdr:colOff>
      <xdr:row>98</xdr:row>
      <xdr:rowOff>129884</xdr:rowOff>
    </xdr:to>
    <xdr:sp macro="" textlink="">
      <xdr:nvSpPr>
        <xdr:cNvPr id="697" name="フローチャート: 判断 696"/>
        <xdr:cNvSpPr/>
      </xdr:nvSpPr>
      <xdr:spPr>
        <a:xfrm>
          <a:off x="12763500" y="16830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146411</xdr:rowOff>
    </xdr:from>
    <xdr:ext cx="534377" cy="259045"/>
    <xdr:sp macro="" textlink="">
      <xdr:nvSpPr>
        <xdr:cNvPr id="698" name="テキスト ボックス 697"/>
        <xdr:cNvSpPr txBox="1"/>
      </xdr:nvSpPr>
      <xdr:spPr>
        <a:xfrm>
          <a:off x="12547111" y="16605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9" name="テキスト ボックス 698"/>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0" name="テキスト ボックス 699"/>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1" name="テキスト ボックス 700"/>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2" name="テキスト ボックス 701"/>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3" name="テキスト ボックス 702"/>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20155</xdr:rowOff>
    </xdr:from>
    <xdr:to>
      <xdr:col>85</xdr:col>
      <xdr:colOff>177800</xdr:colOff>
      <xdr:row>96</xdr:row>
      <xdr:rowOff>121755</xdr:rowOff>
    </xdr:to>
    <xdr:sp macro="" textlink="">
      <xdr:nvSpPr>
        <xdr:cNvPr id="704" name="楕円 703"/>
        <xdr:cNvSpPr/>
      </xdr:nvSpPr>
      <xdr:spPr>
        <a:xfrm>
          <a:off x="16268700" y="16479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43032</xdr:rowOff>
    </xdr:from>
    <xdr:ext cx="534377" cy="259045"/>
    <xdr:sp macro="" textlink="">
      <xdr:nvSpPr>
        <xdr:cNvPr id="705" name="積立金該当値テキスト"/>
        <xdr:cNvSpPr txBox="1"/>
      </xdr:nvSpPr>
      <xdr:spPr>
        <a:xfrm>
          <a:off x="16370300" y="16330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107468</xdr:rowOff>
    </xdr:from>
    <xdr:to>
      <xdr:col>81</xdr:col>
      <xdr:colOff>101600</xdr:colOff>
      <xdr:row>98</xdr:row>
      <xdr:rowOff>37618</xdr:rowOff>
    </xdr:to>
    <xdr:sp macro="" textlink="">
      <xdr:nvSpPr>
        <xdr:cNvPr id="706" name="楕円 705"/>
        <xdr:cNvSpPr/>
      </xdr:nvSpPr>
      <xdr:spPr>
        <a:xfrm>
          <a:off x="15430500" y="16738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28745</xdr:rowOff>
    </xdr:from>
    <xdr:ext cx="534377" cy="259045"/>
    <xdr:sp macro="" textlink="">
      <xdr:nvSpPr>
        <xdr:cNvPr id="707" name="テキスト ボックス 706"/>
        <xdr:cNvSpPr txBox="1"/>
      </xdr:nvSpPr>
      <xdr:spPr>
        <a:xfrm>
          <a:off x="15214111" y="16830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48183</xdr:rowOff>
    </xdr:from>
    <xdr:to>
      <xdr:col>76</xdr:col>
      <xdr:colOff>165100</xdr:colOff>
      <xdr:row>98</xdr:row>
      <xdr:rowOff>149783</xdr:rowOff>
    </xdr:to>
    <xdr:sp macro="" textlink="">
      <xdr:nvSpPr>
        <xdr:cNvPr id="708" name="楕円 707"/>
        <xdr:cNvSpPr/>
      </xdr:nvSpPr>
      <xdr:spPr>
        <a:xfrm>
          <a:off x="14541500" y="16850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98</xdr:row>
      <xdr:rowOff>140910</xdr:rowOff>
    </xdr:from>
    <xdr:ext cx="469744" cy="259045"/>
    <xdr:sp macro="" textlink="">
      <xdr:nvSpPr>
        <xdr:cNvPr id="709" name="テキスト ボックス 708"/>
        <xdr:cNvSpPr txBox="1"/>
      </xdr:nvSpPr>
      <xdr:spPr>
        <a:xfrm>
          <a:off x="14357428" y="169430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66714</xdr:rowOff>
    </xdr:from>
    <xdr:to>
      <xdr:col>72</xdr:col>
      <xdr:colOff>38100</xdr:colOff>
      <xdr:row>98</xdr:row>
      <xdr:rowOff>168314</xdr:rowOff>
    </xdr:to>
    <xdr:sp macro="" textlink="">
      <xdr:nvSpPr>
        <xdr:cNvPr id="710" name="楕円 709"/>
        <xdr:cNvSpPr/>
      </xdr:nvSpPr>
      <xdr:spPr>
        <a:xfrm>
          <a:off x="13652500" y="16868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98</xdr:row>
      <xdr:rowOff>159441</xdr:rowOff>
    </xdr:from>
    <xdr:ext cx="469744" cy="259045"/>
    <xdr:sp macro="" textlink="">
      <xdr:nvSpPr>
        <xdr:cNvPr id="711" name="テキスト ボックス 710"/>
        <xdr:cNvSpPr txBox="1"/>
      </xdr:nvSpPr>
      <xdr:spPr>
        <a:xfrm>
          <a:off x="13468428" y="169615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95974</xdr:rowOff>
    </xdr:from>
    <xdr:to>
      <xdr:col>67</xdr:col>
      <xdr:colOff>101600</xdr:colOff>
      <xdr:row>99</xdr:row>
      <xdr:rowOff>26124</xdr:rowOff>
    </xdr:to>
    <xdr:sp macro="" textlink="">
      <xdr:nvSpPr>
        <xdr:cNvPr id="712" name="楕円 711"/>
        <xdr:cNvSpPr/>
      </xdr:nvSpPr>
      <xdr:spPr>
        <a:xfrm>
          <a:off x="12763500" y="16898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99</xdr:row>
      <xdr:rowOff>17251</xdr:rowOff>
    </xdr:from>
    <xdr:ext cx="469744" cy="259045"/>
    <xdr:sp macro="" textlink="">
      <xdr:nvSpPr>
        <xdr:cNvPr id="713" name="テキスト ボックス 712"/>
        <xdr:cNvSpPr txBox="1"/>
      </xdr:nvSpPr>
      <xdr:spPr>
        <a:xfrm>
          <a:off x="12579428" y="169908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4" name="正方形/長方形 713"/>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5" name="正方形/長方形 714"/>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6" name="正方形/長方形 715"/>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7" name="正方形/長方形 716"/>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8" name="正方形/長方形 717"/>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9" name="正方形/長方形 718"/>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0" name="正方形/長方形 719"/>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1" name="正方形/長方形 720"/>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2" name="テキスト ボックス 721"/>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3" name="直線コネクタ 722"/>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4" name="直線コネクタ 723"/>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5" name="テキスト ボックス 724"/>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6" name="直線コネクタ 725"/>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27" name="テキスト ボックス 726"/>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8" name="直線コネクタ 727"/>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29" name="テキスト ボックス 728"/>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0" name="直線コネクタ 729"/>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31" name="テキスト ボックス 730"/>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2" name="直線コネクタ 731"/>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33" name="テキスト ボックス 732"/>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4" name="直線コネクタ 733"/>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35" name="テキスト ボックス 734"/>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6" name="直線コネクタ 73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7" name="テキスト ボックス 736"/>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8"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120759</xdr:rowOff>
    </xdr:from>
    <xdr:to>
      <xdr:col>116</xdr:col>
      <xdr:colOff>62864</xdr:colOff>
      <xdr:row>39</xdr:row>
      <xdr:rowOff>98878</xdr:rowOff>
    </xdr:to>
    <xdr:cxnSp macro="">
      <xdr:nvCxnSpPr>
        <xdr:cNvPr id="739" name="直線コネクタ 738"/>
        <xdr:cNvCxnSpPr/>
      </xdr:nvCxnSpPr>
      <xdr:spPr>
        <a:xfrm flipV="1">
          <a:off x="22159595" y="5264259"/>
          <a:ext cx="1269" cy="15211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0"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1" name="直線コネクタ 740"/>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67436</xdr:rowOff>
    </xdr:from>
    <xdr:ext cx="469744" cy="259045"/>
    <xdr:sp macro="" textlink="">
      <xdr:nvSpPr>
        <xdr:cNvPr id="742" name="投資及び出資金最大値テキスト"/>
        <xdr:cNvSpPr txBox="1"/>
      </xdr:nvSpPr>
      <xdr:spPr>
        <a:xfrm>
          <a:off x="22212300" y="50394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120759</xdr:rowOff>
    </xdr:from>
    <xdr:to>
      <xdr:col>116</xdr:col>
      <xdr:colOff>152400</xdr:colOff>
      <xdr:row>30</xdr:row>
      <xdr:rowOff>120759</xdr:rowOff>
    </xdr:to>
    <xdr:cxnSp macro="">
      <xdr:nvCxnSpPr>
        <xdr:cNvPr id="743" name="直線コネクタ 742"/>
        <xdr:cNvCxnSpPr/>
      </xdr:nvCxnSpPr>
      <xdr:spPr>
        <a:xfrm>
          <a:off x="22072600" y="52642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37</xdr:row>
      <xdr:rowOff>65405</xdr:rowOff>
    </xdr:from>
    <xdr:to>
      <xdr:col>116</xdr:col>
      <xdr:colOff>63500</xdr:colOff>
      <xdr:row>37</xdr:row>
      <xdr:rowOff>77815</xdr:rowOff>
    </xdr:to>
    <xdr:cxnSp macro="">
      <xdr:nvCxnSpPr>
        <xdr:cNvPr id="744" name="直線コネクタ 743"/>
        <xdr:cNvCxnSpPr/>
      </xdr:nvCxnSpPr>
      <xdr:spPr>
        <a:xfrm flipV="1">
          <a:off x="21323300" y="6409055"/>
          <a:ext cx="838200" cy="12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163175</xdr:rowOff>
    </xdr:from>
    <xdr:ext cx="469744" cy="259045"/>
    <xdr:sp macro="" textlink="">
      <xdr:nvSpPr>
        <xdr:cNvPr id="745" name="投資及び出資金平均値テキスト"/>
        <xdr:cNvSpPr txBox="1"/>
      </xdr:nvSpPr>
      <xdr:spPr>
        <a:xfrm>
          <a:off x="22212300" y="650682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13298</xdr:rowOff>
    </xdr:from>
    <xdr:to>
      <xdr:col>116</xdr:col>
      <xdr:colOff>114300</xdr:colOff>
      <xdr:row>38</xdr:row>
      <xdr:rowOff>114898</xdr:rowOff>
    </xdr:to>
    <xdr:sp macro="" textlink="">
      <xdr:nvSpPr>
        <xdr:cNvPr id="746" name="フローチャート: 判断 745"/>
        <xdr:cNvSpPr/>
      </xdr:nvSpPr>
      <xdr:spPr>
        <a:xfrm>
          <a:off x="22110700" y="6528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77815</xdr:rowOff>
    </xdr:from>
    <xdr:to>
      <xdr:col>111</xdr:col>
      <xdr:colOff>177800</xdr:colOff>
      <xdr:row>37</xdr:row>
      <xdr:rowOff>101818</xdr:rowOff>
    </xdr:to>
    <xdr:cxnSp macro="">
      <xdr:nvCxnSpPr>
        <xdr:cNvPr id="747" name="直線コネクタ 746"/>
        <xdr:cNvCxnSpPr/>
      </xdr:nvCxnSpPr>
      <xdr:spPr>
        <a:xfrm flipV="1">
          <a:off x="20434300" y="6421465"/>
          <a:ext cx="889000" cy="24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167277</xdr:rowOff>
    </xdr:from>
    <xdr:to>
      <xdr:col>112</xdr:col>
      <xdr:colOff>38100</xdr:colOff>
      <xdr:row>38</xdr:row>
      <xdr:rowOff>97427</xdr:rowOff>
    </xdr:to>
    <xdr:sp macro="" textlink="">
      <xdr:nvSpPr>
        <xdr:cNvPr id="748" name="フローチャート: 判断 747"/>
        <xdr:cNvSpPr/>
      </xdr:nvSpPr>
      <xdr:spPr>
        <a:xfrm>
          <a:off x="21272500" y="6510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88554</xdr:rowOff>
    </xdr:from>
    <xdr:ext cx="469744" cy="259045"/>
    <xdr:sp macro="" textlink="">
      <xdr:nvSpPr>
        <xdr:cNvPr id="749" name="テキスト ボックス 748"/>
        <xdr:cNvSpPr txBox="1"/>
      </xdr:nvSpPr>
      <xdr:spPr>
        <a:xfrm>
          <a:off x="21088428" y="66036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37</xdr:row>
      <xdr:rowOff>101818</xdr:rowOff>
    </xdr:from>
    <xdr:to>
      <xdr:col>107</xdr:col>
      <xdr:colOff>50800</xdr:colOff>
      <xdr:row>38</xdr:row>
      <xdr:rowOff>4010</xdr:rowOff>
    </xdr:to>
    <xdr:cxnSp macro="">
      <xdr:nvCxnSpPr>
        <xdr:cNvPr id="750" name="直線コネクタ 749"/>
        <xdr:cNvCxnSpPr/>
      </xdr:nvCxnSpPr>
      <xdr:spPr>
        <a:xfrm flipV="1">
          <a:off x="19545300" y="6445468"/>
          <a:ext cx="889000" cy="73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13952</xdr:rowOff>
    </xdr:from>
    <xdr:to>
      <xdr:col>107</xdr:col>
      <xdr:colOff>101600</xdr:colOff>
      <xdr:row>38</xdr:row>
      <xdr:rowOff>115552</xdr:rowOff>
    </xdr:to>
    <xdr:sp macro="" textlink="">
      <xdr:nvSpPr>
        <xdr:cNvPr id="751" name="フローチャート: 判断 750"/>
        <xdr:cNvSpPr/>
      </xdr:nvSpPr>
      <xdr:spPr>
        <a:xfrm>
          <a:off x="20383500" y="6529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106679</xdr:rowOff>
    </xdr:from>
    <xdr:ext cx="469744" cy="259045"/>
    <xdr:sp macro="" textlink="">
      <xdr:nvSpPr>
        <xdr:cNvPr id="752" name="テキスト ボックス 751"/>
        <xdr:cNvSpPr txBox="1"/>
      </xdr:nvSpPr>
      <xdr:spPr>
        <a:xfrm>
          <a:off x="20199428" y="6621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37</xdr:row>
      <xdr:rowOff>100675</xdr:rowOff>
    </xdr:from>
    <xdr:to>
      <xdr:col>102</xdr:col>
      <xdr:colOff>114300</xdr:colOff>
      <xdr:row>38</xdr:row>
      <xdr:rowOff>4010</xdr:rowOff>
    </xdr:to>
    <xdr:cxnSp macro="">
      <xdr:nvCxnSpPr>
        <xdr:cNvPr id="753" name="直線コネクタ 752"/>
        <xdr:cNvCxnSpPr/>
      </xdr:nvCxnSpPr>
      <xdr:spPr>
        <a:xfrm>
          <a:off x="18656300" y="6444325"/>
          <a:ext cx="889000" cy="74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65060</xdr:rowOff>
    </xdr:from>
    <xdr:to>
      <xdr:col>102</xdr:col>
      <xdr:colOff>165100</xdr:colOff>
      <xdr:row>38</xdr:row>
      <xdr:rowOff>166660</xdr:rowOff>
    </xdr:to>
    <xdr:sp macro="" textlink="">
      <xdr:nvSpPr>
        <xdr:cNvPr id="754" name="フローチャート: 判断 753"/>
        <xdr:cNvSpPr/>
      </xdr:nvSpPr>
      <xdr:spPr>
        <a:xfrm>
          <a:off x="19494500" y="6580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38</xdr:row>
      <xdr:rowOff>157787</xdr:rowOff>
    </xdr:from>
    <xdr:ext cx="378565" cy="259045"/>
    <xdr:sp macro="" textlink="">
      <xdr:nvSpPr>
        <xdr:cNvPr id="755" name="テキスト ボックス 754"/>
        <xdr:cNvSpPr txBox="1"/>
      </xdr:nvSpPr>
      <xdr:spPr>
        <a:xfrm>
          <a:off x="19356017" y="66728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68326</xdr:rowOff>
    </xdr:from>
    <xdr:to>
      <xdr:col>98</xdr:col>
      <xdr:colOff>38100</xdr:colOff>
      <xdr:row>38</xdr:row>
      <xdr:rowOff>169926</xdr:rowOff>
    </xdr:to>
    <xdr:sp macro="" textlink="">
      <xdr:nvSpPr>
        <xdr:cNvPr id="756" name="フローチャート: 判断 755"/>
        <xdr:cNvSpPr/>
      </xdr:nvSpPr>
      <xdr:spPr>
        <a:xfrm>
          <a:off x="18605500" y="6583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38</xdr:row>
      <xdr:rowOff>161053</xdr:rowOff>
    </xdr:from>
    <xdr:ext cx="378565" cy="259045"/>
    <xdr:sp macro="" textlink="">
      <xdr:nvSpPr>
        <xdr:cNvPr id="757" name="テキスト ボックス 756"/>
        <xdr:cNvSpPr txBox="1"/>
      </xdr:nvSpPr>
      <xdr:spPr>
        <a:xfrm>
          <a:off x="18467017" y="66761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8" name="テキスト ボックス 75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9" name="テキスト ボックス 75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0" name="テキスト ボックス 75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1" name="テキスト ボックス 76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2" name="テキスト ボックス 76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14605</xdr:rowOff>
    </xdr:from>
    <xdr:to>
      <xdr:col>116</xdr:col>
      <xdr:colOff>114300</xdr:colOff>
      <xdr:row>37</xdr:row>
      <xdr:rowOff>116205</xdr:rowOff>
    </xdr:to>
    <xdr:sp macro="" textlink="">
      <xdr:nvSpPr>
        <xdr:cNvPr id="763" name="楕円 762"/>
        <xdr:cNvSpPr/>
      </xdr:nvSpPr>
      <xdr:spPr>
        <a:xfrm>
          <a:off x="22110700" y="635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36</xdr:row>
      <xdr:rowOff>37482</xdr:rowOff>
    </xdr:from>
    <xdr:ext cx="469744" cy="259045"/>
    <xdr:sp macro="" textlink="">
      <xdr:nvSpPr>
        <xdr:cNvPr id="764" name="投資及び出資金該当値テキスト"/>
        <xdr:cNvSpPr txBox="1"/>
      </xdr:nvSpPr>
      <xdr:spPr>
        <a:xfrm>
          <a:off x="22212300" y="6209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27015</xdr:rowOff>
    </xdr:from>
    <xdr:to>
      <xdr:col>112</xdr:col>
      <xdr:colOff>38100</xdr:colOff>
      <xdr:row>37</xdr:row>
      <xdr:rowOff>128615</xdr:rowOff>
    </xdr:to>
    <xdr:sp macro="" textlink="">
      <xdr:nvSpPr>
        <xdr:cNvPr id="765" name="楕円 764"/>
        <xdr:cNvSpPr/>
      </xdr:nvSpPr>
      <xdr:spPr>
        <a:xfrm>
          <a:off x="21272500" y="6370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35</xdr:row>
      <xdr:rowOff>145142</xdr:rowOff>
    </xdr:from>
    <xdr:ext cx="469744" cy="259045"/>
    <xdr:sp macro="" textlink="">
      <xdr:nvSpPr>
        <xdr:cNvPr id="766" name="テキスト ボックス 765"/>
        <xdr:cNvSpPr txBox="1"/>
      </xdr:nvSpPr>
      <xdr:spPr>
        <a:xfrm>
          <a:off x="21088428" y="61458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51018</xdr:rowOff>
    </xdr:from>
    <xdr:to>
      <xdr:col>107</xdr:col>
      <xdr:colOff>101600</xdr:colOff>
      <xdr:row>37</xdr:row>
      <xdr:rowOff>152618</xdr:rowOff>
    </xdr:to>
    <xdr:sp macro="" textlink="">
      <xdr:nvSpPr>
        <xdr:cNvPr id="767" name="楕円 766"/>
        <xdr:cNvSpPr/>
      </xdr:nvSpPr>
      <xdr:spPr>
        <a:xfrm>
          <a:off x="20383500" y="6394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35</xdr:row>
      <xdr:rowOff>169145</xdr:rowOff>
    </xdr:from>
    <xdr:ext cx="469744" cy="259045"/>
    <xdr:sp macro="" textlink="">
      <xdr:nvSpPr>
        <xdr:cNvPr id="768" name="テキスト ボックス 767"/>
        <xdr:cNvSpPr txBox="1"/>
      </xdr:nvSpPr>
      <xdr:spPr>
        <a:xfrm>
          <a:off x="20199428" y="6169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124659</xdr:rowOff>
    </xdr:from>
    <xdr:to>
      <xdr:col>102</xdr:col>
      <xdr:colOff>165100</xdr:colOff>
      <xdr:row>38</xdr:row>
      <xdr:rowOff>54809</xdr:rowOff>
    </xdr:to>
    <xdr:sp macro="" textlink="">
      <xdr:nvSpPr>
        <xdr:cNvPr id="769" name="楕円 768"/>
        <xdr:cNvSpPr/>
      </xdr:nvSpPr>
      <xdr:spPr>
        <a:xfrm>
          <a:off x="19494500" y="6468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71336</xdr:rowOff>
    </xdr:from>
    <xdr:ext cx="469744" cy="259045"/>
    <xdr:sp macro="" textlink="">
      <xdr:nvSpPr>
        <xdr:cNvPr id="770" name="テキスト ボックス 769"/>
        <xdr:cNvSpPr txBox="1"/>
      </xdr:nvSpPr>
      <xdr:spPr>
        <a:xfrm>
          <a:off x="19310428" y="62435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49875</xdr:rowOff>
    </xdr:from>
    <xdr:to>
      <xdr:col>98</xdr:col>
      <xdr:colOff>38100</xdr:colOff>
      <xdr:row>37</xdr:row>
      <xdr:rowOff>151475</xdr:rowOff>
    </xdr:to>
    <xdr:sp macro="" textlink="">
      <xdr:nvSpPr>
        <xdr:cNvPr id="771" name="楕円 770"/>
        <xdr:cNvSpPr/>
      </xdr:nvSpPr>
      <xdr:spPr>
        <a:xfrm>
          <a:off x="18605500" y="6393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168002</xdr:rowOff>
    </xdr:from>
    <xdr:ext cx="469744" cy="259045"/>
    <xdr:sp macro="" textlink="">
      <xdr:nvSpPr>
        <xdr:cNvPr id="772" name="テキスト ボックス 771"/>
        <xdr:cNvSpPr txBox="1"/>
      </xdr:nvSpPr>
      <xdr:spPr>
        <a:xfrm>
          <a:off x="18421428" y="6168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3" name="正方形/長方形 77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4" name="正方形/長方形 77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5" name="正方形/長方形 77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6" name="正方形/長方形 77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7" name="正方形/長方形 77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8" name="正方形/長方形 77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9" name="正方形/長方形 77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0" name="正方形/長方形 77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1" name="テキスト ボックス 78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2" name="直線コネクタ 78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3" name="直線コネクタ 782"/>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4" name="テキスト ボックス 783"/>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5" name="直線コネクタ 784"/>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6" name="テキスト ボックス 785"/>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7" name="直線コネクタ 786"/>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8" name="テキスト ボックス 787"/>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9" name="直線コネクタ 788"/>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90" name="テキスト ボックス 789"/>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1" name="直線コネクタ 790"/>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92" name="テキスト ボックス 791"/>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3" name="直線コネクタ 79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4" name="テキスト ボックス 793"/>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5"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49</xdr:row>
      <xdr:rowOff>163246</xdr:rowOff>
    </xdr:from>
    <xdr:to>
      <xdr:col>116</xdr:col>
      <xdr:colOff>62864</xdr:colOff>
      <xdr:row>59</xdr:row>
      <xdr:rowOff>44450</xdr:rowOff>
    </xdr:to>
    <xdr:cxnSp macro="">
      <xdr:nvCxnSpPr>
        <xdr:cNvPr id="796" name="直線コネクタ 795"/>
        <xdr:cNvCxnSpPr/>
      </xdr:nvCxnSpPr>
      <xdr:spPr>
        <a:xfrm flipV="1">
          <a:off x="22159595" y="8564296"/>
          <a:ext cx="1269" cy="15957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7"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8" name="直線コネクタ 797"/>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48</xdr:row>
      <xdr:rowOff>109923</xdr:rowOff>
    </xdr:from>
    <xdr:ext cx="534377" cy="259045"/>
    <xdr:sp macro="" textlink="">
      <xdr:nvSpPr>
        <xdr:cNvPr id="799" name="貸付金最大値テキスト"/>
        <xdr:cNvSpPr txBox="1"/>
      </xdr:nvSpPr>
      <xdr:spPr>
        <a:xfrm>
          <a:off x="22212300" y="8339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41,882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49</xdr:row>
      <xdr:rowOff>163246</xdr:rowOff>
    </xdr:from>
    <xdr:to>
      <xdr:col>116</xdr:col>
      <xdr:colOff>152400</xdr:colOff>
      <xdr:row>49</xdr:row>
      <xdr:rowOff>163246</xdr:rowOff>
    </xdr:to>
    <xdr:cxnSp macro="">
      <xdr:nvCxnSpPr>
        <xdr:cNvPr id="800" name="直線コネクタ 799"/>
        <xdr:cNvCxnSpPr/>
      </xdr:nvCxnSpPr>
      <xdr:spPr>
        <a:xfrm>
          <a:off x="22072600" y="8564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40869</xdr:rowOff>
    </xdr:from>
    <xdr:to>
      <xdr:col>116</xdr:col>
      <xdr:colOff>63500</xdr:colOff>
      <xdr:row>59</xdr:row>
      <xdr:rowOff>42850</xdr:rowOff>
    </xdr:to>
    <xdr:cxnSp macro="">
      <xdr:nvCxnSpPr>
        <xdr:cNvPr id="801" name="直線コネクタ 800"/>
        <xdr:cNvCxnSpPr/>
      </xdr:nvCxnSpPr>
      <xdr:spPr>
        <a:xfrm>
          <a:off x="21323300" y="10156419"/>
          <a:ext cx="838200" cy="1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108958</xdr:rowOff>
    </xdr:from>
    <xdr:ext cx="469744" cy="259045"/>
    <xdr:sp macro="" textlink="">
      <xdr:nvSpPr>
        <xdr:cNvPr id="802" name="貸付金平均値テキスト"/>
        <xdr:cNvSpPr txBox="1"/>
      </xdr:nvSpPr>
      <xdr:spPr>
        <a:xfrm>
          <a:off x="22212300" y="988160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86081</xdr:rowOff>
    </xdr:from>
    <xdr:to>
      <xdr:col>116</xdr:col>
      <xdr:colOff>114300</xdr:colOff>
      <xdr:row>59</xdr:row>
      <xdr:rowOff>16231</xdr:rowOff>
    </xdr:to>
    <xdr:sp macro="" textlink="">
      <xdr:nvSpPr>
        <xdr:cNvPr id="803" name="フローチャート: 判断 802"/>
        <xdr:cNvSpPr/>
      </xdr:nvSpPr>
      <xdr:spPr>
        <a:xfrm>
          <a:off x="22110700" y="10030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15151</xdr:rowOff>
    </xdr:from>
    <xdr:to>
      <xdr:col>111</xdr:col>
      <xdr:colOff>177800</xdr:colOff>
      <xdr:row>59</xdr:row>
      <xdr:rowOff>40869</xdr:rowOff>
    </xdr:to>
    <xdr:cxnSp macro="">
      <xdr:nvCxnSpPr>
        <xdr:cNvPr id="804" name="直線コネクタ 803"/>
        <xdr:cNvCxnSpPr/>
      </xdr:nvCxnSpPr>
      <xdr:spPr>
        <a:xfrm>
          <a:off x="20434300" y="10130701"/>
          <a:ext cx="889000" cy="25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78766</xdr:rowOff>
    </xdr:from>
    <xdr:to>
      <xdr:col>112</xdr:col>
      <xdr:colOff>38100</xdr:colOff>
      <xdr:row>59</xdr:row>
      <xdr:rowOff>8916</xdr:rowOff>
    </xdr:to>
    <xdr:sp macro="" textlink="">
      <xdr:nvSpPr>
        <xdr:cNvPr id="805" name="フローチャート: 判断 804"/>
        <xdr:cNvSpPr/>
      </xdr:nvSpPr>
      <xdr:spPr>
        <a:xfrm>
          <a:off x="21272500" y="10022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25443</xdr:rowOff>
    </xdr:from>
    <xdr:ext cx="469744" cy="259045"/>
    <xdr:sp macro="" textlink="">
      <xdr:nvSpPr>
        <xdr:cNvPr id="806" name="テキスト ボックス 805"/>
        <xdr:cNvSpPr txBox="1"/>
      </xdr:nvSpPr>
      <xdr:spPr>
        <a:xfrm>
          <a:off x="21088428" y="9798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15151</xdr:rowOff>
    </xdr:from>
    <xdr:to>
      <xdr:col>107</xdr:col>
      <xdr:colOff>50800</xdr:colOff>
      <xdr:row>59</xdr:row>
      <xdr:rowOff>37249</xdr:rowOff>
    </xdr:to>
    <xdr:cxnSp macro="">
      <xdr:nvCxnSpPr>
        <xdr:cNvPr id="807" name="直線コネクタ 806"/>
        <xdr:cNvCxnSpPr/>
      </xdr:nvCxnSpPr>
      <xdr:spPr>
        <a:xfrm flipV="1">
          <a:off x="19545300" y="10130701"/>
          <a:ext cx="889000" cy="22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59449</xdr:rowOff>
    </xdr:from>
    <xdr:to>
      <xdr:col>107</xdr:col>
      <xdr:colOff>101600</xdr:colOff>
      <xdr:row>58</xdr:row>
      <xdr:rowOff>161049</xdr:rowOff>
    </xdr:to>
    <xdr:sp macro="" textlink="">
      <xdr:nvSpPr>
        <xdr:cNvPr id="808" name="フローチャート: 判断 807"/>
        <xdr:cNvSpPr/>
      </xdr:nvSpPr>
      <xdr:spPr>
        <a:xfrm>
          <a:off x="20383500" y="10003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6126</xdr:rowOff>
    </xdr:from>
    <xdr:ext cx="469744" cy="259045"/>
    <xdr:sp macro="" textlink="">
      <xdr:nvSpPr>
        <xdr:cNvPr id="809" name="テキスト ボックス 808"/>
        <xdr:cNvSpPr txBox="1"/>
      </xdr:nvSpPr>
      <xdr:spPr>
        <a:xfrm>
          <a:off x="20199428" y="97787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36182</xdr:rowOff>
    </xdr:from>
    <xdr:to>
      <xdr:col>102</xdr:col>
      <xdr:colOff>114300</xdr:colOff>
      <xdr:row>59</xdr:row>
      <xdr:rowOff>37249</xdr:rowOff>
    </xdr:to>
    <xdr:cxnSp macro="">
      <xdr:nvCxnSpPr>
        <xdr:cNvPr id="810" name="直線コネクタ 809"/>
        <xdr:cNvCxnSpPr/>
      </xdr:nvCxnSpPr>
      <xdr:spPr>
        <a:xfrm>
          <a:off x="18656300" y="10151732"/>
          <a:ext cx="889000" cy="1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72441</xdr:rowOff>
    </xdr:from>
    <xdr:to>
      <xdr:col>102</xdr:col>
      <xdr:colOff>165100</xdr:colOff>
      <xdr:row>59</xdr:row>
      <xdr:rowOff>2591</xdr:rowOff>
    </xdr:to>
    <xdr:sp macro="" textlink="">
      <xdr:nvSpPr>
        <xdr:cNvPr id="811" name="フローチャート: 判断 810"/>
        <xdr:cNvSpPr/>
      </xdr:nvSpPr>
      <xdr:spPr>
        <a:xfrm>
          <a:off x="19494500" y="10016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19118</xdr:rowOff>
    </xdr:from>
    <xdr:ext cx="469744" cy="259045"/>
    <xdr:sp macro="" textlink="">
      <xdr:nvSpPr>
        <xdr:cNvPr id="812" name="テキスト ボックス 811"/>
        <xdr:cNvSpPr txBox="1"/>
      </xdr:nvSpPr>
      <xdr:spPr>
        <a:xfrm>
          <a:off x="19310428" y="9791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72251</xdr:rowOff>
    </xdr:from>
    <xdr:to>
      <xdr:col>98</xdr:col>
      <xdr:colOff>38100</xdr:colOff>
      <xdr:row>59</xdr:row>
      <xdr:rowOff>2401</xdr:rowOff>
    </xdr:to>
    <xdr:sp macro="" textlink="">
      <xdr:nvSpPr>
        <xdr:cNvPr id="813" name="フローチャート: 判断 812"/>
        <xdr:cNvSpPr/>
      </xdr:nvSpPr>
      <xdr:spPr>
        <a:xfrm>
          <a:off x="18605500" y="10016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18928</xdr:rowOff>
    </xdr:from>
    <xdr:ext cx="469744" cy="259045"/>
    <xdr:sp macro="" textlink="">
      <xdr:nvSpPr>
        <xdr:cNvPr id="814" name="テキスト ボックス 813"/>
        <xdr:cNvSpPr txBox="1"/>
      </xdr:nvSpPr>
      <xdr:spPr>
        <a:xfrm>
          <a:off x="18421428" y="97915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5" name="テキスト ボックス 81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6" name="テキスト ボックス 81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7" name="テキスト ボックス 81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8" name="テキスト ボックス 81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9" name="テキスト ボックス 81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163500</xdr:rowOff>
    </xdr:from>
    <xdr:to>
      <xdr:col>116</xdr:col>
      <xdr:colOff>114300</xdr:colOff>
      <xdr:row>59</xdr:row>
      <xdr:rowOff>93650</xdr:rowOff>
    </xdr:to>
    <xdr:sp macro="" textlink="">
      <xdr:nvSpPr>
        <xdr:cNvPr id="820" name="楕円 819"/>
        <xdr:cNvSpPr/>
      </xdr:nvSpPr>
      <xdr:spPr>
        <a:xfrm>
          <a:off x="22110700" y="101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78427</xdr:rowOff>
    </xdr:from>
    <xdr:ext cx="313932" cy="259045"/>
    <xdr:sp macro="" textlink="">
      <xdr:nvSpPr>
        <xdr:cNvPr id="821" name="貸付金該当値テキスト"/>
        <xdr:cNvSpPr txBox="1"/>
      </xdr:nvSpPr>
      <xdr:spPr>
        <a:xfrm>
          <a:off x="22212300" y="100225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161519</xdr:rowOff>
    </xdr:from>
    <xdr:to>
      <xdr:col>112</xdr:col>
      <xdr:colOff>38100</xdr:colOff>
      <xdr:row>59</xdr:row>
      <xdr:rowOff>91669</xdr:rowOff>
    </xdr:to>
    <xdr:sp macro="" textlink="">
      <xdr:nvSpPr>
        <xdr:cNvPr id="822" name="楕円 821"/>
        <xdr:cNvSpPr/>
      </xdr:nvSpPr>
      <xdr:spPr>
        <a:xfrm>
          <a:off x="21272500" y="10105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59</xdr:row>
      <xdr:rowOff>82796</xdr:rowOff>
    </xdr:from>
    <xdr:ext cx="313932" cy="259045"/>
    <xdr:sp macro="" textlink="">
      <xdr:nvSpPr>
        <xdr:cNvPr id="823" name="テキスト ボックス 822"/>
        <xdr:cNvSpPr txBox="1"/>
      </xdr:nvSpPr>
      <xdr:spPr>
        <a:xfrm>
          <a:off x="21166333" y="1019834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135801</xdr:rowOff>
    </xdr:from>
    <xdr:to>
      <xdr:col>107</xdr:col>
      <xdr:colOff>101600</xdr:colOff>
      <xdr:row>59</xdr:row>
      <xdr:rowOff>65951</xdr:rowOff>
    </xdr:to>
    <xdr:sp macro="" textlink="">
      <xdr:nvSpPr>
        <xdr:cNvPr id="824" name="楕円 823"/>
        <xdr:cNvSpPr/>
      </xdr:nvSpPr>
      <xdr:spPr>
        <a:xfrm>
          <a:off x="20383500" y="10079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57078</xdr:rowOff>
    </xdr:from>
    <xdr:ext cx="378565" cy="259045"/>
    <xdr:sp macro="" textlink="">
      <xdr:nvSpPr>
        <xdr:cNvPr id="825" name="テキスト ボックス 824"/>
        <xdr:cNvSpPr txBox="1"/>
      </xdr:nvSpPr>
      <xdr:spPr>
        <a:xfrm>
          <a:off x="20245017" y="101726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157899</xdr:rowOff>
    </xdr:from>
    <xdr:to>
      <xdr:col>102</xdr:col>
      <xdr:colOff>165100</xdr:colOff>
      <xdr:row>59</xdr:row>
      <xdr:rowOff>88049</xdr:rowOff>
    </xdr:to>
    <xdr:sp macro="" textlink="">
      <xdr:nvSpPr>
        <xdr:cNvPr id="826" name="楕円 825"/>
        <xdr:cNvSpPr/>
      </xdr:nvSpPr>
      <xdr:spPr>
        <a:xfrm>
          <a:off x="19494500" y="10101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79176</xdr:rowOff>
    </xdr:from>
    <xdr:ext cx="378565" cy="259045"/>
    <xdr:sp macro="" textlink="">
      <xdr:nvSpPr>
        <xdr:cNvPr id="827" name="テキスト ボックス 826"/>
        <xdr:cNvSpPr txBox="1"/>
      </xdr:nvSpPr>
      <xdr:spPr>
        <a:xfrm>
          <a:off x="19356017" y="101947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156832</xdr:rowOff>
    </xdr:from>
    <xdr:to>
      <xdr:col>98</xdr:col>
      <xdr:colOff>38100</xdr:colOff>
      <xdr:row>59</xdr:row>
      <xdr:rowOff>86982</xdr:rowOff>
    </xdr:to>
    <xdr:sp macro="" textlink="">
      <xdr:nvSpPr>
        <xdr:cNvPr id="828" name="楕円 827"/>
        <xdr:cNvSpPr/>
      </xdr:nvSpPr>
      <xdr:spPr>
        <a:xfrm>
          <a:off x="18605500" y="10100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59</xdr:row>
      <xdr:rowOff>78109</xdr:rowOff>
    </xdr:from>
    <xdr:ext cx="378565" cy="259045"/>
    <xdr:sp macro="" textlink="">
      <xdr:nvSpPr>
        <xdr:cNvPr id="829" name="テキスト ボックス 828"/>
        <xdr:cNvSpPr txBox="1"/>
      </xdr:nvSpPr>
      <xdr:spPr>
        <a:xfrm>
          <a:off x="18467017" y="101936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0" name="正方形/長方形 829"/>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1" name="正方形/長方形 830"/>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2" name="正方形/長方形 831"/>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3" name="正方形/長方形 832"/>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4" name="正方形/長方形 833"/>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5" name="正方形/長方形 834"/>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6" name="正方形/長方形 835"/>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40,002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7" name="正方形/長方形 836"/>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8" name="テキスト ボックス 837"/>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9" name="直線コネクタ 838"/>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0" name="テキスト ボックス 839"/>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41" name="直線コネクタ 840"/>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42" name="テキスト ボックス 841"/>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43" name="直線コネクタ 842"/>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44" name="テキスト ボックス 843"/>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45" name="直線コネクタ 844"/>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46" name="テキスト ボックス 845"/>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47" name="直線コネクタ 846"/>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48" name="テキスト ボックス 847"/>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49" name="直線コネクタ 848"/>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21970</xdr:rowOff>
    </xdr:from>
    <xdr:ext cx="531299" cy="259045"/>
    <xdr:sp macro="" textlink="">
      <xdr:nvSpPr>
        <xdr:cNvPr id="850" name="テキスト ボックス 849"/>
        <xdr:cNvSpPr txBox="1"/>
      </xdr:nvSpPr>
      <xdr:spPr>
        <a:xfrm>
          <a:off x="17756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51" name="直線コネクタ 850"/>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38299</xdr:rowOff>
    </xdr:from>
    <xdr:ext cx="531299" cy="259045"/>
    <xdr:sp macro="" textlink="">
      <xdr:nvSpPr>
        <xdr:cNvPr id="852" name="テキスト ボックス 851"/>
        <xdr:cNvSpPr txBox="1"/>
      </xdr:nvSpPr>
      <xdr:spPr>
        <a:xfrm>
          <a:off x="17756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3" name="直線コネクタ 852"/>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4" name="テキスト ボックス 853"/>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5"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169941</xdr:rowOff>
    </xdr:from>
    <xdr:to>
      <xdr:col>116</xdr:col>
      <xdr:colOff>62864</xdr:colOff>
      <xdr:row>79</xdr:row>
      <xdr:rowOff>116611</xdr:rowOff>
    </xdr:to>
    <xdr:cxnSp macro="">
      <xdr:nvCxnSpPr>
        <xdr:cNvPr id="856" name="直線コネクタ 855"/>
        <xdr:cNvCxnSpPr/>
      </xdr:nvCxnSpPr>
      <xdr:spPr>
        <a:xfrm flipV="1">
          <a:off x="22159595" y="12171441"/>
          <a:ext cx="1269" cy="1489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120438</xdr:rowOff>
    </xdr:from>
    <xdr:ext cx="534377" cy="259045"/>
    <xdr:sp macro="" textlink="">
      <xdr:nvSpPr>
        <xdr:cNvPr id="857" name="繰出金最小値テキスト"/>
        <xdr:cNvSpPr txBox="1"/>
      </xdr:nvSpPr>
      <xdr:spPr>
        <a:xfrm>
          <a:off x="22212300" y="136649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116611</xdr:rowOff>
    </xdr:from>
    <xdr:to>
      <xdr:col>116</xdr:col>
      <xdr:colOff>152400</xdr:colOff>
      <xdr:row>79</xdr:row>
      <xdr:rowOff>116611</xdr:rowOff>
    </xdr:to>
    <xdr:cxnSp macro="">
      <xdr:nvCxnSpPr>
        <xdr:cNvPr id="858" name="直線コネクタ 857"/>
        <xdr:cNvCxnSpPr/>
      </xdr:nvCxnSpPr>
      <xdr:spPr>
        <a:xfrm>
          <a:off x="22072600" y="13661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116618</xdr:rowOff>
    </xdr:from>
    <xdr:ext cx="534377" cy="259045"/>
    <xdr:sp macro="" textlink="">
      <xdr:nvSpPr>
        <xdr:cNvPr id="859" name="繰出金最大値テキスト"/>
        <xdr:cNvSpPr txBox="1"/>
      </xdr:nvSpPr>
      <xdr:spPr>
        <a:xfrm>
          <a:off x="22212300" y="11946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65,074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169941</xdr:rowOff>
    </xdr:from>
    <xdr:to>
      <xdr:col>116</xdr:col>
      <xdr:colOff>152400</xdr:colOff>
      <xdr:row>70</xdr:row>
      <xdr:rowOff>169941</xdr:rowOff>
    </xdr:to>
    <xdr:cxnSp macro="">
      <xdr:nvCxnSpPr>
        <xdr:cNvPr id="860" name="直線コネクタ 859"/>
        <xdr:cNvCxnSpPr/>
      </xdr:nvCxnSpPr>
      <xdr:spPr>
        <a:xfrm>
          <a:off x="22072600" y="12171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168994</xdr:rowOff>
    </xdr:from>
    <xdr:to>
      <xdr:col>116</xdr:col>
      <xdr:colOff>63500</xdr:colOff>
      <xdr:row>75</xdr:row>
      <xdr:rowOff>141202</xdr:rowOff>
    </xdr:to>
    <xdr:cxnSp macro="">
      <xdr:nvCxnSpPr>
        <xdr:cNvPr id="861" name="直線コネクタ 860"/>
        <xdr:cNvCxnSpPr/>
      </xdr:nvCxnSpPr>
      <xdr:spPr>
        <a:xfrm>
          <a:off x="21323300" y="12856294"/>
          <a:ext cx="838200" cy="143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169804</xdr:rowOff>
    </xdr:from>
    <xdr:ext cx="534377" cy="259045"/>
    <xdr:sp macro="" textlink="">
      <xdr:nvSpPr>
        <xdr:cNvPr id="862" name="繰出金平均値テキスト"/>
        <xdr:cNvSpPr txBox="1"/>
      </xdr:nvSpPr>
      <xdr:spPr>
        <a:xfrm>
          <a:off x="22212300" y="1302855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19927</xdr:rowOff>
    </xdr:from>
    <xdr:to>
      <xdr:col>116</xdr:col>
      <xdr:colOff>114300</xdr:colOff>
      <xdr:row>76</xdr:row>
      <xdr:rowOff>121527</xdr:rowOff>
    </xdr:to>
    <xdr:sp macro="" textlink="">
      <xdr:nvSpPr>
        <xdr:cNvPr id="863" name="フローチャート: 判断 862"/>
        <xdr:cNvSpPr/>
      </xdr:nvSpPr>
      <xdr:spPr>
        <a:xfrm>
          <a:off x="22110700" y="13050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168994</xdr:rowOff>
    </xdr:from>
    <xdr:to>
      <xdr:col>111</xdr:col>
      <xdr:colOff>177800</xdr:colOff>
      <xdr:row>76</xdr:row>
      <xdr:rowOff>9006</xdr:rowOff>
    </xdr:to>
    <xdr:cxnSp macro="">
      <xdr:nvCxnSpPr>
        <xdr:cNvPr id="864" name="直線コネクタ 863"/>
        <xdr:cNvCxnSpPr/>
      </xdr:nvCxnSpPr>
      <xdr:spPr>
        <a:xfrm flipV="1">
          <a:off x="20434300" y="12856294"/>
          <a:ext cx="889000" cy="182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48699</xdr:rowOff>
    </xdr:from>
    <xdr:to>
      <xdr:col>112</xdr:col>
      <xdr:colOff>38100</xdr:colOff>
      <xdr:row>76</xdr:row>
      <xdr:rowOff>150299</xdr:rowOff>
    </xdr:to>
    <xdr:sp macro="" textlink="">
      <xdr:nvSpPr>
        <xdr:cNvPr id="865" name="フローチャート: 判断 864"/>
        <xdr:cNvSpPr/>
      </xdr:nvSpPr>
      <xdr:spPr>
        <a:xfrm>
          <a:off x="21272500" y="13078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141426</xdr:rowOff>
    </xdr:from>
    <xdr:ext cx="534377" cy="259045"/>
    <xdr:sp macro="" textlink="">
      <xdr:nvSpPr>
        <xdr:cNvPr id="866" name="テキスト ボックス 865"/>
        <xdr:cNvSpPr txBox="1"/>
      </xdr:nvSpPr>
      <xdr:spPr>
        <a:xfrm>
          <a:off x="21056111" y="13171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9006</xdr:rowOff>
    </xdr:from>
    <xdr:to>
      <xdr:col>107</xdr:col>
      <xdr:colOff>50800</xdr:colOff>
      <xdr:row>76</xdr:row>
      <xdr:rowOff>57045</xdr:rowOff>
    </xdr:to>
    <xdr:cxnSp macro="">
      <xdr:nvCxnSpPr>
        <xdr:cNvPr id="867" name="直線コネクタ 866"/>
        <xdr:cNvCxnSpPr/>
      </xdr:nvCxnSpPr>
      <xdr:spPr>
        <a:xfrm flipV="1">
          <a:off x="19545300" y="13039206"/>
          <a:ext cx="889000" cy="48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78319</xdr:rowOff>
    </xdr:from>
    <xdr:to>
      <xdr:col>107</xdr:col>
      <xdr:colOff>101600</xdr:colOff>
      <xdr:row>77</xdr:row>
      <xdr:rowOff>8469</xdr:rowOff>
    </xdr:to>
    <xdr:sp macro="" textlink="">
      <xdr:nvSpPr>
        <xdr:cNvPr id="868" name="フローチャート: 判断 867"/>
        <xdr:cNvSpPr/>
      </xdr:nvSpPr>
      <xdr:spPr>
        <a:xfrm>
          <a:off x="20383500" y="13108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171046</xdr:rowOff>
    </xdr:from>
    <xdr:ext cx="534377" cy="259045"/>
    <xdr:sp macro="" textlink="">
      <xdr:nvSpPr>
        <xdr:cNvPr id="869" name="テキスト ボックス 868"/>
        <xdr:cNvSpPr txBox="1"/>
      </xdr:nvSpPr>
      <xdr:spPr>
        <a:xfrm>
          <a:off x="20167111" y="13201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92772</xdr:rowOff>
    </xdr:from>
    <xdr:to>
      <xdr:col>102</xdr:col>
      <xdr:colOff>114300</xdr:colOff>
      <xdr:row>76</xdr:row>
      <xdr:rowOff>57045</xdr:rowOff>
    </xdr:to>
    <xdr:cxnSp macro="">
      <xdr:nvCxnSpPr>
        <xdr:cNvPr id="870" name="直線コネクタ 869"/>
        <xdr:cNvCxnSpPr/>
      </xdr:nvCxnSpPr>
      <xdr:spPr>
        <a:xfrm>
          <a:off x="18656300" y="12951522"/>
          <a:ext cx="889000" cy="135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9544</xdr:rowOff>
    </xdr:from>
    <xdr:to>
      <xdr:col>102</xdr:col>
      <xdr:colOff>165100</xdr:colOff>
      <xdr:row>76</xdr:row>
      <xdr:rowOff>111144</xdr:rowOff>
    </xdr:to>
    <xdr:sp macro="" textlink="">
      <xdr:nvSpPr>
        <xdr:cNvPr id="871" name="フローチャート: 判断 870"/>
        <xdr:cNvSpPr/>
      </xdr:nvSpPr>
      <xdr:spPr>
        <a:xfrm>
          <a:off x="19494500" y="13039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102271</xdr:rowOff>
    </xdr:from>
    <xdr:ext cx="534377" cy="259045"/>
    <xdr:sp macro="" textlink="">
      <xdr:nvSpPr>
        <xdr:cNvPr id="872" name="テキスト ボックス 871"/>
        <xdr:cNvSpPr txBox="1"/>
      </xdr:nvSpPr>
      <xdr:spPr>
        <a:xfrm>
          <a:off x="19278111" y="13132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148042</xdr:rowOff>
    </xdr:from>
    <xdr:to>
      <xdr:col>98</xdr:col>
      <xdr:colOff>38100</xdr:colOff>
      <xdr:row>76</xdr:row>
      <xdr:rowOff>78192</xdr:rowOff>
    </xdr:to>
    <xdr:sp macro="" textlink="">
      <xdr:nvSpPr>
        <xdr:cNvPr id="873" name="フローチャート: 判断 872"/>
        <xdr:cNvSpPr/>
      </xdr:nvSpPr>
      <xdr:spPr>
        <a:xfrm>
          <a:off x="18605500" y="13006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69319</xdr:rowOff>
    </xdr:from>
    <xdr:ext cx="534377" cy="259045"/>
    <xdr:sp macro="" textlink="">
      <xdr:nvSpPr>
        <xdr:cNvPr id="874" name="テキスト ボックス 873"/>
        <xdr:cNvSpPr txBox="1"/>
      </xdr:nvSpPr>
      <xdr:spPr>
        <a:xfrm>
          <a:off x="18389111" y="13099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5" name="テキスト ボックス 874"/>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6" name="テキスト ボックス 875"/>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7" name="テキスト ボックス 876"/>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8" name="テキスト ボックス 877"/>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9" name="テキスト ボックス 878"/>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90402</xdr:rowOff>
    </xdr:from>
    <xdr:to>
      <xdr:col>116</xdr:col>
      <xdr:colOff>114300</xdr:colOff>
      <xdr:row>76</xdr:row>
      <xdr:rowOff>20552</xdr:rowOff>
    </xdr:to>
    <xdr:sp macro="" textlink="">
      <xdr:nvSpPr>
        <xdr:cNvPr id="880" name="楕円 879"/>
        <xdr:cNvSpPr/>
      </xdr:nvSpPr>
      <xdr:spPr>
        <a:xfrm>
          <a:off x="22110700" y="12949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113279</xdr:rowOff>
    </xdr:from>
    <xdr:ext cx="534377" cy="259045"/>
    <xdr:sp macro="" textlink="">
      <xdr:nvSpPr>
        <xdr:cNvPr id="881" name="繰出金該当値テキスト"/>
        <xdr:cNvSpPr txBox="1"/>
      </xdr:nvSpPr>
      <xdr:spPr>
        <a:xfrm>
          <a:off x="22212300" y="128005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118194</xdr:rowOff>
    </xdr:from>
    <xdr:to>
      <xdr:col>112</xdr:col>
      <xdr:colOff>38100</xdr:colOff>
      <xdr:row>75</xdr:row>
      <xdr:rowOff>48344</xdr:rowOff>
    </xdr:to>
    <xdr:sp macro="" textlink="">
      <xdr:nvSpPr>
        <xdr:cNvPr id="882" name="楕円 881"/>
        <xdr:cNvSpPr/>
      </xdr:nvSpPr>
      <xdr:spPr>
        <a:xfrm>
          <a:off x="21272500" y="12805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64871</xdr:rowOff>
    </xdr:from>
    <xdr:ext cx="534377" cy="259045"/>
    <xdr:sp macro="" textlink="">
      <xdr:nvSpPr>
        <xdr:cNvPr id="883" name="テキスト ボックス 882"/>
        <xdr:cNvSpPr txBox="1"/>
      </xdr:nvSpPr>
      <xdr:spPr>
        <a:xfrm>
          <a:off x="21056111" y="125807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129656</xdr:rowOff>
    </xdr:from>
    <xdr:to>
      <xdr:col>107</xdr:col>
      <xdr:colOff>101600</xdr:colOff>
      <xdr:row>76</xdr:row>
      <xdr:rowOff>59807</xdr:rowOff>
    </xdr:to>
    <xdr:sp macro="" textlink="">
      <xdr:nvSpPr>
        <xdr:cNvPr id="884" name="楕円 883"/>
        <xdr:cNvSpPr/>
      </xdr:nvSpPr>
      <xdr:spPr>
        <a:xfrm>
          <a:off x="20383500" y="12988406"/>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76333</xdr:rowOff>
    </xdr:from>
    <xdr:ext cx="534377" cy="259045"/>
    <xdr:sp macro="" textlink="">
      <xdr:nvSpPr>
        <xdr:cNvPr id="885" name="テキスト ボックス 884"/>
        <xdr:cNvSpPr txBox="1"/>
      </xdr:nvSpPr>
      <xdr:spPr>
        <a:xfrm>
          <a:off x="20167111" y="12763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6245</xdr:rowOff>
    </xdr:from>
    <xdr:to>
      <xdr:col>102</xdr:col>
      <xdr:colOff>165100</xdr:colOff>
      <xdr:row>76</xdr:row>
      <xdr:rowOff>107845</xdr:rowOff>
    </xdr:to>
    <xdr:sp macro="" textlink="">
      <xdr:nvSpPr>
        <xdr:cNvPr id="886" name="楕円 885"/>
        <xdr:cNvSpPr/>
      </xdr:nvSpPr>
      <xdr:spPr>
        <a:xfrm>
          <a:off x="19494500" y="13036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124372</xdr:rowOff>
    </xdr:from>
    <xdr:ext cx="534377" cy="259045"/>
    <xdr:sp macro="" textlink="">
      <xdr:nvSpPr>
        <xdr:cNvPr id="887" name="テキスト ボックス 886"/>
        <xdr:cNvSpPr txBox="1"/>
      </xdr:nvSpPr>
      <xdr:spPr>
        <a:xfrm>
          <a:off x="19278111" y="12811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41972</xdr:rowOff>
    </xdr:from>
    <xdr:to>
      <xdr:col>98</xdr:col>
      <xdr:colOff>38100</xdr:colOff>
      <xdr:row>75</xdr:row>
      <xdr:rowOff>143572</xdr:rowOff>
    </xdr:to>
    <xdr:sp macro="" textlink="">
      <xdr:nvSpPr>
        <xdr:cNvPr id="888" name="楕円 887"/>
        <xdr:cNvSpPr/>
      </xdr:nvSpPr>
      <xdr:spPr>
        <a:xfrm>
          <a:off x="18605500" y="12900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160099</xdr:rowOff>
    </xdr:from>
    <xdr:ext cx="534377" cy="259045"/>
    <xdr:sp macro="" textlink="">
      <xdr:nvSpPr>
        <xdr:cNvPr id="889" name="テキスト ボックス 888"/>
        <xdr:cNvSpPr txBox="1"/>
      </xdr:nvSpPr>
      <xdr:spPr>
        <a:xfrm>
          <a:off x="18389111" y="12675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90" name="正方形/長方形 889"/>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1" name="正方形/長方形 890"/>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2" name="正方形/長方形 891"/>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3" name="正方形/長方形 892"/>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4" name="正方形/長方形 893"/>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5" name="正方形/長方形 894"/>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6" name="正方形/長方形 895"/>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7" name="正方形/長方形 896"/>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8" name="テキスト ボックス 897"/>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9" name="直線コネクタ 898"/>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900" name="直線コネクタ 899"/>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1" name="テキスト ボックス 900"/>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2" name="直線コネクタ 901"/>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3" name="テキスト ボックス 902"/>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4"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5" name="直線コネクタ 904"/>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6"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7" name="直線コネクタ 906"/>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8"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9" name="直線コネクタ 908"/>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10" name="直線コネクタ 909"/>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1"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2" name="フローチャート: 判断 911"/>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3" name="直線コネクタ 912"/>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4" name="フローチャート: 判断 913"/>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5" name="テキスト ボックス 914"/>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6" name="直線コネクタ 915"/>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7" name="フローチャート: 判断 916"/>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8" name="テキスト ボックス 917"/>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9" name="直線コネクタ 918"/>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20" name="フローチャート: 判断 919"/>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1" name="テキスト ボックス 920"/>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2" name="フローチャート: 判断 921"/>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3" name="テキスト ボックス 922"/>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4" name="テキスト ボックス 923"/>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5" name="テキスト ボックス 924"/>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6" name="テキスト ボックス 925"/>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7" name="テキスト ボックス 926"/>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8" name="テキスト ボックス 927"/>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9" name="楕円 928"/>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30"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1" name="楕円 930"/>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2" name="テキスト ボックス 931"/>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3" name="楕円 932"/>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4" name="テキスト ボックス 933"/>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5" name="楕円 934"/>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6" name="テキスト ボックス 935"/>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7" name="楕円 936"/>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8" name="テキスト ボックス 937"/>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9" name="正方形/長方形 93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0" name="正方形/長方形 939"/>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1" name="テキスト ボックス 94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主なものとしては以下のとおりであり、その他の経費については、概ね横ばいで推移している。</a:t>
          </a:r>
        </a:p>
        <a:p>
          <a:r>
            <a:rPr kumimoji="1" lang="ja-JP" altLang="en-US" sz="1300">
              <a:latin typeface="ＭＳ Ｐゴシック" panose="020B0600070205080204" pitchFamily="50" charset="-128"/>
              <a:ea typeface="ＭＳ Ｐゴシック" panose="020B0600070205080204" pitchFamily="50" charset="-128"/>
            </a:rPr>
            <a:t>人件費及び物件費は、令和２年度において、地方公務員制度の改正により臨時的任用職員の賃金（物件費）が会計年度任用職員の報酬（人件費）に改められたことに伴い、人件費が増加し物件費が減少した。令和３年度においては、新型コロナウイルスワクチン接種事業により物件費が増加している。また、令和４年度においては、行政ネットワーク関係経費等の増加により物件費が増加している。</a:t>
          </a:r>
        </a:p>
        <a:p>
          <a:r>
            <a:rPr kumimoji="1" lang="ja-JP" altLang="en-US" sz="1300">
              <a:latin typeface="ＭＳ Ｐゴシック" panose="020B0600070205080204" pitchFamily="50" charset="-128"/>
              <a:ea typeface="ＭＳ Ｐゴシック" panose="020B0600070205080204" pitchFamily="50" charset="-128"/>
            </a:rPr>
            <a:t>補助費等は、令和２年度においては、特別定額給付金事業の実施により類似団体と同様に大幅な増加となったが、令和３年度は以前の水準まで減少している。</a:t>
          </a:r>
        </a:p>
        <a:p>
          <a:r>
            <a:rPr kumimoji="1" lang="ja-JP" altLang="en-US" sz="1300">
              <a:latin typeface="ＭＳ Ｐゴシック" panose="020B0600070205080204" pitchFamily="50" charset="-128"/>
              <a:ea typeface="ＭＳ Ｐゴシック" panose="020B0600070205080204" pitchFamily="50" charset="-128"/>
            </a:rPr>
            <a:t>普通建設事業費は、精道・山手中学校の建替工事等により増加し、類似団体より高い水準となったが、令和３年度は以前の水準まで減少している。</a:t>
          </a:r>
        </a:p>
        <a:p>
          <a:r>
            <a:rPr kumimoji="1" lang="ja-JP" altLang="en-US" sz="1300">
              <a:latin typeface="ＭＳ Ｐゴシック" panose="020B0600070205080204" pitchFamily="50" charset="-128"/>
              <a:ea typeface="ＭＳ Ｐゴシック" panose="020B0600070205080204" pitchFamily="50" charset="-128"/>
            </a:rPr>
            <a:t>公債費は、市債償還元金の減少に伴い減少傾向となっている。また、令和４年度は、積立金は、決算剰余金の全額を基金に積み立てており、数値が増加している。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兵庫県芦屋市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95,378
93,552
18.47
48,302,957
45,686,492
2,374,719
24,848,512
50,264,068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6.9
67.8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168927</xdr:rowOff>
    </xdr:from>
    <xdr:ext cx="467179" cy="259045"/>
    <xdr:sp macro="" textlink="">
      <xdr:nvSpPr>
        <xdr:cNvPr id="44" name="テキスト ボックス 43"/>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54627</xdr:rowOff>
    </xdr:from>
    <xdr:ext cx="467179" cy="259045"/>
    <xdr:sp macro="" textlink="">
      <xdr:nvSpPr>
        <xdr:cNvPr id="46" name="テキスト ボックス 45"/>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168927</xdr:rowOff>
    </xdr:from>
    <xdr:ext cx="467179" cy="259045"/>
    <xdr:sp macro="" textlink="">
      <xdr:nvSpPr>
        <xdr:cNvPr id="50" name="テキスト ボックス 49"/>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2" name="テキスト ボックス 51"/>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142901</xdr:rowOff>
    </xdr:from>
    <xdr:to>
      <xdr:col>24</xdr:col>
      <xdr:colOff>62865</xdr:colOff>
      <xdr:row>37</xdr:row>
      <xdr:rowOff>145186</xdr:rowOff>
    </xdr:to>
    <xdr:cxnSp macro="">
      <xdr:nvCxnSpPr>
        <xdr:cNvPr id="54" name="直線コネクタ 53"/>
        <xdr:cNvCxnSpPr/>
      </xdr:nvCxnSpPr>
      <xdr:spPr>
        <a:xfrm flipV="1">
          <a:off x="4633595" y="5457851"/>
          <a:ext cx="1270" cy="10309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149013</xdr:rowOff>
    </xdr:from>
    <xdr:ext cx="469744" cy="259045"/>
    <xdr:sp macro="" textlink="">
      <xdr:nvSpPr>
        <xdr:cNvPr id="55" name="議会費最小値テキスト"/>
        <xdr:cNvSpPr txBox="1"/>
      </xdr:nvSpPr>
      <xdr:spPr>
        <a:xfrm>
          <a:off x="4686300" y="6492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145186</xdr:rowOff>
    </xdr:from>
    <xdr:to>
      <xdr:col>24</xdr:col>
      <xdr:colOff>152400</xdr:colOff>
      <xdr:row>37</xdr:row>
      <xdr:rowOff>145186</xdr:rowOff>
    </xdr:to>
    <xdr:cxnSp macro="">
      <xdr:nvCxnSpPr>
        <xdr:cNvPr id="56" name="直線コネクタ 55"/>
        <xdr:cNvCxnSpPr/>
      </xdr:nvCxnSpPr>
      <xdr:spPr>
        <a:xfrm>
          <a:off x="4546600" y="6488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89578</xdr:rowOff>
    </xdr:from>
    <xdr:ext cx="469744" cy="259045"/>
    <xdr:sp macro="" textlink="">
      <xdr:nvSpPr>
        <xdr:cNvPr id="57" name="議会費最大値テキスト"/>
        <xdr:cNvSpPr txBox="1"/>
      </xdr:nvSpPr>
      <xdr:spPr>
        <a:xfrm>
          <a:off x="4686300" y="5233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4,618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142901</xdr:rowOff>
    </xdr:from>
    <xdr:to>
      <xdr:col>24</xdr:col>
      <xdr:colOff>152400</xdr:colOff>
      <xdr:row>31</xdr:row>
      <xdr:rowOff>142901</xdr:rowOff>
    </xdr:to>
    <xdr:cxnSp macro="">
      <xdr:nvCxnSpPr>
        <xdr:cNvPr id="58" name="直線コネクタ 57"/>
        <xdr:cNvCxnSpPr/>
      </xdr:nvCxnSpPr>
      <xdr:spPr>
        <a:xfrm>
          <a:off x="4546600" y="5457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71577</xdr:rowOff>
    </xdr:from>
    <xdr:to>
      <xdr:col>24</xdr:col>
      <xdr:colOff>63500</xdr:colOff>
      <xdr:row>33</xdr:row>
      <xdr:rowOff>143358</xdr:rowOff>
    </xdr:to>
    <xdr:cxnSp macro="">
      <xdr:nvCxnSpPr>
        <xdr:cNvPr id="59" name="直線コネクタ 58"/>
        <xdr:cNvCxnSpPr/>
      </xdr:nvCxnSpPr>
      <xdr:spPr>
        <a:xfrm>
          <a:off x="3797300" y="5729427"/>
          <a:ext cx="838200" cy="71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7434</xdr:rowOff>
    </xdr:from>
    <xdr:ext cx="469744" cy="259045"/>
    <xdr:sp macro="" textlink="">
      <xdr:nvSpPr>
        <xdr:cNvPr id="60" name="議会費平均値テキスト"/>
        <xdr:cNvSpPr txBox="1"/>
      </xdr:nvSpPr>
      <xdr:spPr>
        <a:xfrm>
          <a:off x="4686300" y="60081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29007</xdr:rowOff>
    </xdr:from>
    <xdr:to>
      <xdr:col>24</xdr:col>
      <xdr:colOff>114300</xdr:colOff>
      <xdr:row>35</xdr:row>
      <xdr:rowOff>130607</xdr:rowOff>
    </xdr:to>
    <xdr:sp macro="" textlink="">
      <xdr:nvSpPr>
        <xdr:cNvPr id="61" name="フローチャート: 判断 60"/>
        <xdr:cNvSpPr/>
      </xdr:nvSpPr>
      <xdr:spPr>
        <a:xfrm>
          <a:off x="4584700" y="6029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54204</xdr:rowOff>
    </xdr:from>
    <xdr:to>
      <xdr:col>19</xdr:col>
      <xdr:colOff>177800</xdr:colOff>
      <xdr:row>33</xdr:row>
      <xdr:rowOff>71577</xdr:rowOff>
    </xdr:to>
    <xdr:cxnSp macro="">
      <xdr:nvCxnSpPr>
        <xdr:cNvPr id="62" name="直線コネクタ 61"/>
        <xdr:cNvCxnSpPr/>
      </xdr:nvCxnSpPr>
      <xdr:spPr>
        <a:xfrm>
          <a:off x="2908300" y="5712054"/>
          <a:ext cx="889000" cy="17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16205</xdr:rowOff>
    </xdr:from>
    <xdr:to>
      <xdr:col>20</xdr:col>
      <xdr:colOff>38100</xdr:colOff>
      <xdr:row>35</xdr:row>
      <xdr:rowOff>117805</xdr:rowOff>
    </xdr:to>
    <xdr:sp macro="" textlink="">
      <xdr:nvSpPr>
        <xdr:cNvPr id="63" name="フローチャート: 判断 62"/>
        <xdr:cNvSpPr/>
      </xdr:nvSpPr>
      <xdr:spPr>
        <a:xfrm>
          <a:off x="3746500" y="601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108932</xdr:rowOff>
    </xdr:from>
    <xdr:ext cx="469744" cy="259045"/>
    <xdr:sp macro="" textlink="">
      <xdr:nvSpPr>
        <xdr:cNvPr id="64" name="テキスト ボックス 63"/>
        <xdr:cNvSpPr txBox="1"/>
      </xdr:nvSpPr>
      <xdr:spPr>
        <a:xfrm>
          <a:off x="3562428" y="6109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33</xdr:row>
      <xdr:rowOff>52832</xdr:rowOff>
    </xdr:from>
    <xdr:to>
      <xdr:col>15</xdr:col>
      <xdr:colOff>50800</xdr:colOff>
      <xdr:row>33</xdr:row>
      <xdr:rowOff>54204</xdr:rowOff>
    </xdr:to>
    <xdr:cxnSp macro="">
      <xdr:nvCxnSpPr>
        <xdr:cNvPr id="65" name="直線コネクタ 64"/>
        <xdr:cNvCxnSpPr/>
      </xdr:nvCxnSpPr>
      <xdr:spPr>
        <a:xfrm>
          <a:off x="2019300" y="5710682"/>
          <a:ext cx="889000" cy="1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36779</xdr:rowOff>
    </xdr:from>
    <xdr:to>
      <xdr:col>15</xdr:col>
      <xdr:colOff>101600</xdr:colOff>
      <xdr:row>35</xdr:row>
      <xdr:rowOff>138379</xdr:rowOff>
    </xdr:to>
    <xdr:sp macro="" textlink="">
      <xdr:nvSpPr>
        <xdr:cNvPr id="66" name="フローチャート: 判断 65"/>
        <xdr:cNvSpPr/>
      </xdr:nvSpPr>
      <xdr:spPr>
        <a:xfrm>
          <a:off x="2857500" y="6037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129506</xdr:rowOff>
    </xdr:from>
    <xdr:ext cx="469744" cy="259045"/>
    <xdr:sp macro="" textlink="">
      <xdr:nvSpPr>
        <xdr:cNvPr id="67" name="テキスト ボックス 66"/>
        <xdr:cNvSpPr txBox="1"/>
      </xdr:nvSpPr>
      <xdr:spPr>
        <a:xfrm>
          <a:off x="2673428" y="6130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32</xdr:row>
      <xdr:rowOff>160274</xdr:rowOff>
    </xdr:from>
    <xdr:to>
      <xdr:col>10</xdr:col>
      <xdr:colOff>114300</xdr:colOff>
      <xdr:row>33</xdr:row>
      <xdr:rowOff>52832</xdr:rowOff>
    </xdr:to>
    <xdr:cxnSp macro="">
      <xdr:nvCxnSpPr>
        <xdr:cNvPr id="68" name="直線コネクタ 67"/>
        <xdr:cNvCxnSpPr/>
      </xdr:nvCxnSpPr>
      <xdr:spPr>
        <a:xfrm>
          <a:off x="1130300" y="5646674"/>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27635</xdr:rowOff>
    </xdr:from>
    <xdr:to>
      <xdr:col>10</xdr:col>
      <xdr:colOff>165100</xdr:colOff>
      <xdr:row>35</xdr:row>
      <xdr:rowOff>129235</xdr:rowOff>
    </xdr:to>
    <xdr:sp macro="" textlink="">
      <xdr:nvSpPr>
        <xdr:cNvPr id="69" name="フローチャート: 判断 68"/>
        <xdr:cNvSpPr/>
      </xdr:nvSpPr>
      <xdr:spPr>
        <a:xfrm>
          <a:off x="1968500" y="6028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120362</xdr:rowOff>
    </xdr:from>
    <xdr:ext cx="469744" cy="259045"/>
    <xdr:sp macro="" textlink="">
      <xdr:nvSpPr>
        <xdr:cNvPr id="70" name="テキスト ボックス 69"/>
        <xdr:cNvSpPr txBox="1"/>
      </xdr:nvSpPr>
      <xdr:spPr>
        <a:xfrm>
          <a:off x="1784428" y="61211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1118</xdr:rowOff>
    </xdr:from>
    <xdr:to>
      <xdr:col>6</xdr:col>
      <xdr:colOff>38100</xdr:colOff>
      <xdr:row>35</xdr:row>
      <xdr:rowOff>102718</xdr:rowOff>
    </xdr:to>
    <xdr:sp macro="" textlink="">
      <xdr:nvSpPr>
        <xdr:cNvPr id="71" name="フローチャート: 判断 70"/>
        <xdr:cNvSpPr/>
      </xdr:nvSpPr>
      <xdr:spPr>
        <a:xfrm>
          <a:off x="1079500" y="6001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93845</xdr:rowOff>
    </xdr:from>
    <xdr:ext cx="469744" cy="259045"/>
    <xdr:sp macro="" textlink="">
      <xdr:nvSpPr>
        <xdr:cNvPr id="72" name="テキスト ボックス 71"/>
        <xdr:cNvSpPr txBox="1"/>
      </xdr:nvSpPr>
      <xdr:spPr>
        <a:xfrm>
          <a:off x="895428" y="60945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92558</xdr:rowOff>
    </xdr:from>
    <xdr:to>
      <xdr:col>24</xdr:col>
      <xdr:colOff>114300</xdr:colOff>
      <xdr:row>34</xdr:row>
      <xdr:rowOff>22708</xdr:rowOff>
    </xdr:to>
    <xdr:sp macro="" textlink="">
      <xdr:nvSpPr>
        <xdr:cNvPr id="78" name="楕円 77"/>
        <xdr:cNvSpPr/>
      </xdr:nvSpPr>
      <xdr:spPr>
        <a:xfrm>
          <a:off x="4584700" y="575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115435</xdr:rowOff>
    </xdr:from>
    <xdr:ext cx="469744" cy="259045"/>
    <xdr:sp macro="" textlink="">
      <xdr:nvSpPr>
        <xdr:cNvPr id="79" name="議会費該当値テキスト"/>
        <xdr:cNvSpPr txBox="1"/>
      </xdr:nvSpPr>
      <xdr:spPr>
        <a:xfrm>
          <a:off x="4686300" y="5601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20777</xdr:rowOff>
    </xdr:from>
    <xdr:to>
      <xdr:col>20</xdr:col>
      <xdr:colOff>38100</xdr:colOff>
      <xdr:row>33</xdr:row>
      <xdr:rowOff>122377</xdr:rowOff>
    </xdr:to>
    <xdr:sp macro="" textlink="">
      <xdr:nvSpPr>
        <xdr:cNvPr id="80" name="楕円 79"/>
        <xdr:cNvSpPr/>
      </xdr:nvSpPr>
      <xdr:spPr>
        <a:xfrm>
          <a:off x="3746500" y="5678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31</xdr:row>
      <xdr:rowOff>138904</xdr:rowOff>
    </xdr:from>
    <xdr:ext cx="469744" cy="259045"/>
    <xdr:sp macro="" textlink="">
      <xdr:nvSpPr>
        <xdr:cNvPr id="81" name="テキスト ボックス 80"/>
        <xdr:cNvSpPr txBox="1"/>
      </xdr:nvSpPr>
      <xdr:spPr>
        <a:xfrm>
          <a:off x="3562428" y="54538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3404</xdr:rowOff>
    </xdr:from>
    <xdr:to>
      <xdr:col>15</xdr:col>
      <xdr:colOff>101600</xdr:colOff>
      <xdr:row>33</xdr:row>
      <xdr:rowOff>105004</xdr:rowOff>
    </xdr:to>
    <xdr:sp macro="" textlink="">
      <xdr:nvSpPr>
        <xdr:cNvPr id="82" name="楕円 81"/>
        <xdr:cNvSpPr/>
      </xdr:nvSpPr>
      <xdr:spPr>
        <a:xfrm>
          <a:off x="2857500" y="5661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31</xdr:row>
      <xdr:rowOff>121531</xdr:rowOff>
    </xdr:from>
    <xdr:ext cx="469744" cy="259045"/>
    <xdr:sp macro="" textlink="">
      <xdr:nvSpPr>
        <xdr:cNvPr id="83" name="テキスト ボックス 82"/>
        <xdr:cNvSpPr txBox="1"/>
      </xdr:nvSpPr>
      <xdr:spPr>
        <a:xfrm>
          <a:off x="2673428" y="54364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33</xdr:row>
      <xdr:rowOff>2032</xdr:rowOff>
    </xdr:from>
    <xdr:to>
      <xdr:col>10</xdr:col>
      <xdr:colOff>165100</xdr:colOff>
      <xdr:row>33</xdr:row>
      <xdr:rowOff>103632</xdr:rowOff>
    </xdr:to>
    <xdr:sp macro="" textlink="">
      <xdr:nvSpPr>
        <xdr:cNvPr id="84" name="楕円 83"/>
        <xdr:cNvSpPr/>
      </xdr:nvSpPr>
      <xdr:spPr>
        <a:xfrm>
          <a:off x="1968500" y="5659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31</xdr:row>
      <xdr:rowOff>120159</xdr:rowOff>
    </xdr:from>
    <xdr:ext cx="469744" cy="259045"/>
    <xdr:sp macro="" textlink="">
      <xdr:nvSpPr>
        <xdr:cNvPr id="85" name="テキスト ボックス 84"/>
        <xdr:cNvSpPr txBox="1"/>
      </xdr:nvSpPr>
      <xdr:spPr>
        <a:xfrm>
          <a:off x="1784428" y="5435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32</xdr:row>
      <xdr:rowOff>109474</xdr:rowOff>
    </xdr:from>
    <xdr:to>
      <xdr:col>6</xdr:col>
      <xdr:colOff>38100</xdr:colOff>
      <xdr:row>33</xdr:row>
      <xdr:rowOff>39624</xdr:rowOff>
    </xdr:to>
    <xdr:sp macro="" textlink="">
      <xdr:nvSpPr>
        <xdr:cNvPr id="86" name="楕円 85"/>
        <xdr:cNvSpPr/>
      </xdr:nvSpPr>
      <xdr:spPr>
        <a:xfrm>
          <a:off x="1079500" y="5595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31</xdr:row>
      <xdr:rowOff>56151</xdr:rowOff>
    </xdr:from>
    <xdr:ext cx="469744" cy="259045"/>
    <xdr:sp macro="" textlink="">
      <xdr:nvSpPr>
        <xdr:cNvPr id="87" name="テキスト ボックス 86"/>
        <xdr:cNvSpPr txBox="1"/>
      </xdr:nvSpPr>
      <xdr:spPr>
        <a:xfrm>
          <a:off x="895428" y="53711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55,530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98" name="直線コネクタ 97"/>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99" name="テキスト ボックス 98"/>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0" name="直線コネクタ 99"/>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1" name="テキスト ボックス 100"/>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2" name="直線コネクタ 101"/>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3" name="テキスト ボックス 102"/>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4" name="直線コネクタ 103"/>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5" name="テキスト ボックス 104"/>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6" name="直線コネクタ 105"/>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7" name="テキスト ボックス 106"/>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49</xdr:row>
      <xdr:rowOff>164975</xdr:rowOff>
    </xdr:from>
    <xdr:to>
      <xdr:col>24</xdr:col>
      <xdr:colOff>62865</xdr:colOff>
      <xdr:row>57</xdr:row>
      <xdr:rowOff>138954</xdr:rowOff>
    </xdr:to>
    <xdr:cxnSp macro="">
      <xdr:nvCxnSpPr>
        <xdr:cNvPr id="111" name="直線コネクタ 110"/>
        <xdr:cNvCxnSpPr/>
      </xdr:nvCxnSpPr>
      <xdr:spPr>
        <a:xfrm flipV="1">
          <a:off x="4633595" y="8566025"/>
          <a:ext cx="1270" cy="13455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142781</xdr:rowOff>
    </xdr:from>
    <xdr:ext cx="534377" cy="259045"/>
    <xdr:sp macro="" textlink="">
      <xdr:nvSpPr>
        <xdr:cNvPr id="112" name="総務費最小値テキスト"/>
        <xdr:cNvSpPr txBox="1"/>
      </xdr:nvSpPr>
      <xdr:spPr>
        <a:xfrm>
          <a:off x="4686300" y="9915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138954</xdr:rowOff>
    </xdr:from>
    <xdr:to>
      <xdr:col>24</xdr:col>
      <xdr:colOff>152400</xdr:colOff>
      <xdr:row>57</xdr:row>
      <xdr:rowOff>138954</xdr:rowOff>
    </xdr:to>
    <xdr:cxnSp macro="">
      <xdr:nvCxnSpPr>
        <xdr:cNvPr id="113" name="直線コネクタ 112"/>
        <xdr:cNvCxnSpPr/>
      </xdr:nvCxnSpPr>
      <xdr:spPr>
        <a:xfrm>
          <a:off x="4546600" y="99116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111652</xdr:rowOff>
    </xdr:from>
    <xdr:ext cx="599010" cy="259045"/>
    <xdr:sp macro="" textlink="">
      <xdr:nvSpPr>
        <xdr:cNvPr id="114" name="総務費最大値テキスト"/>
        <xdr:cNvSpPr txBox="1"/>
      </xdr:nvSpPr>
      <xdr:spPr>
        <a:xfrm>
          <a:off x="4686300" y="83412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209,183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49</xdr:row>
      <xdr:rowOff>164975</xdr:rowOff>
    </xdr:from>
    <xdr:to>
      <xdr:col>24</xdr:col>
      <xdr:colOff>152400</xdr:colOff>
      <xdr:row>49</xdr:row>
      <xdr:rowOff>164975</xdr:rowOff>
    </xdr:to>
    <xdr:cxnSp macro="">
      <xdr:nvCxnSpPr>
        <xdr:cNvPr id="115" name="直線コネクタ 114"/>
        <xdr:cNvCxnSpPr/>
      </xdr:nvCxnSpPr>
      <xdr:spPr>
        <a:xfrm>
          <a:off x="4546600" y="85660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125618</xdr:rowOff>
    </xdr:from>
    <xdr:to>
      <xdr:col>24</xdr:col>
      <xdr:colOff>63500</xdr:colOff>
      <xdr:row>56</xdr:row>
      <xdr:rowOff>125085</xdr:rowOff>
    </xdr:to>
    <xdr:cxnSp macro="">
      <xdr:nvCxnSpPr>
        <xdr:cNvPr id="116" name="直線コネクタ 115"/>
        <xdr:cNvCxnSpPr/>
      </xdr:nvCxnSpPr>
      <xdr:spPr>
        <a:xfrm flipV="1">
          <a:off x="3797300" y="9555368"/>
          <a:ext cx="838200" cy="170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149067</xdr:rowOff>
    </xdr:from>
    <xdr:ext cx="534377" cy="259045"/>
    <xdr:sp macro="" textlink="">
      <xdr:nvSpPr>
        <xdr:cNvPr id="117" name="総務費平均値テキスト"/>
        <xdr:cNvSpPr txBox="1"/>
      </xdr:nvSpPr>
      <xdr:spPr>
        <a:xfrm>
          <a:off x="4686300" y="95788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170640</xdr:rowOff>
    </xdr:from>
    <xdr:to>
      <xdr:col>24</xdr:col>
      <xdr:colOff>114300</xdr:colOff>
      <xdr:row>56</xdr:row>
      <xdr:rowOff>100790</xdr:rowOff>
    </xdr:to>
    <xdr:sp macro="" textlink="">
      <xdr:nvSpPr>
        <xdr:cNvPr id="118" name="フローチャート: 判断 117"/>
        <xdr:cNvSpPr/>
      </xdr:nvSpPr>
      <xdr:spPr>
        <a:xfrm>
          <a:off x="4584700" y="9600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52</xdr:row>
      <xdr:rowOff>155466</xdr:rowOff>
    </xdr:from>
    <xdr:to>
      <xdr:col>19</xdr:col>
      <xdr:colOff>177800</xdr:colOff>
      <xdr:row>56</xdr:row>
      <xdr:rowOff>125085</xdr:rowOff>
    </xdr:to>
    <xdr:cxnSp macro="">
      <xdr:nvCxnSpPr>
        <xdr:cNvPr id="119" name="直線コネクタ 118"/>
        <xdr:cNvCxnSpPr/>
      </xdr:nvCxnSpPr>
      <xdr:spPr>
        <a:xfrm>
          <a:off x="2908300" y="9070866"/>
          <a:ext cx="889000" cy="655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165550</xdr:rowOff>
    </xdr:from>
    <xdr:to>
      <xdr:col>20</xdr:col>
      <xdr:colOff>38100</xdr:colOff>
      <xdr:row>56</xdr:row>
      <xdr:rowOff>95700</xdr:rowOff>
    </xdr:to>
    <xdr:sp macro="" textlink="">
      <xdr:nvSpPr>
        <xdr:cNvPr id="120" name="フローチャート: 判断 119"/>
        <xdr:cNvSpPr/>
      </xdr:nvSpPr>
      <xdr:spPr>
        <a:xfrm>
          <a:off x="3746500" y="959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112227</xdr:rowOff>
    </xdr:from>
    <xdr:ext cx="534377" cy="259045"/>
    <xdr:sp macro="" textlink="">
      <xdr:nvSpPr>
        <xdr:cNvPr id="121" name="テキスト ボックス 120"/>
        <xdr:cNvSpPr txBox="1"/>
      </xdr:nvSpPr>
      <xdr:spPr>
        <a:xfrm>
          <a:off x="3530111" y="9370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52</xdr:row>
      <xdr:rowOff>155466</xdr:rowOff>
    </xdr:from>
    <xdr:to>
      <xdr:col>15</xdr:col>
      <xdr:colOff>50800</xdr:colOff>
      <xdr:row>57</xdr:row>
      <xdr:rowOff>47178</xdr:rowOff>
    </xdr:to>
    <xdr:cxnSp macro="">
      <xdr:nvCxnSpPr>
        <xdr:cNvPr id="122" name="直線コネクタ 121"/>
        <xdr:cNvCxnSpPr/>
      </xdr:nvCxnSpPr>
      <xdr:spPr>
        <a:xfrm flipV="1">
          <a:off x="2019300" y="9070866"/>
          <a:ext cx="889000" cy="748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51</xdr:row>
      <xdr:rowOff>170998</xdr:rowOff>
    </xdr:from>
    <xdr:to>
      <xdr:col>15</xdr:col>
      <xdr:colOff>101600</xdr:colOff>
      <xdr:row>52</xdr:row>
      <xdr:rowOff>101148</xdr:rowOff>
    </xdr:to>
    <xdr:sp macro="" textlink="">
      <xdr:nvSpPr>
        <xdr:cNvPr id="123" name="フローチャート: 判断 122"/>
        <xdr:cNvSpPr/>
      </xdr:nvSpPr>
      <xdr:spPr>
        <a:xfrm>
          <a:off x="2857500" y="8914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50</xdr:row>
      <xdr:rowOff>117675</xdr:rowOff>
    </xdr:from>
    <xdr:ext cx="599010" cy="259045"/>
    <xdr:sp macro="" textlink="">
      <xdr:nvSpPr>
        <xdr:cNvPr id="124" name="テキスト ボックス 123"/>
        <xdr:cNvSpPr txBox="1"/>
      </xdr:nvSpPr>
      <xdr:spPr>
        <a:xfrm>
          <a:off x="2608795" y="8690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28060</xdr:rowOff>
    </xdr:from>
    <xdr:to>
      <xdr:col>10</xdr:col>
      <xdr:colOff>114300</xdr:colOff>
      <xdr:row>57</xdr:row>
      <xdr:rowOff>47178</xdr:rowOff>
    </xdr:to>
    <xdr:cxnSp macro="">
      <xdr:nvCxnSpPr>
        <xdr:cNvPr id="125" name="直線コネクタ 124"/>
        <xdr:cNvCxnSpPr/>
      </xdr:nvCxnSpPr>
      <xdr:spPr>
        <a:xfrm>
          <a:off x="1130300" y="9800710"/>
          <a:ext cx="889000" cy="19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120683</xdr:rowOff>
    </xdr:from>
    <xdr:to>
      <xdr:col>10</xdr:col>
      <xdr:colOff>165100</xdr:colOff>
      <xdr:row>57</xdr:row>
      <xdr:rowOff>50833</xdr:rowOff>
    </xdr:to>
    <xdr:sp macro="" textlink="">
      <xdr:nvSpPr>
        <xdr:cNvPr id="126" name="フローチャート: 判断 125"/>
        <xdr:cNvSpPr/>
      </xdr:nvSpPr>
      <xdr:spPr>
        <a:xfrm>
          <a:off x="1968500" y="9721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67360</xdr:rowOff>
    </xdr:from>
    <xdr:ext cx="534377" cy="259045"/>
    <xdr:sp macro="" textlink="">
      <xdr:nvSpPr>
        <xdr:cNvPr id="127" name="テキスト ボックス 126"/>
        <xdr:cNvSpPr txBox="1"/>
      </xdr:nvSpPr>
      <xdr:spPr>
        <a:xfrm>
          <a:off x="1752111" y="94971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151887</xdr:rowOff>
    </xdr:from>
    <xdr:to>
      <xdr:col>6</xdr:col>
      <xdr:colOff>38100</xdr:colOff>
      <xdr:row>57</xdr:row>
      <xdr:rowOff>82037</xdr:rowOff>
    </xdr:to>
    <xdr:sp macro="" textlink="">
      <xdr:nvSpPr>
        <xdr:cNvPr id="128" name="フローチャート: 判断 127"/>
        <xdr:cNvSpPr/>
      </xdr:nvSpPr>
      <xdr:spPr>
        <a:xfrm>
          <a:off x="1079500" y="9753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73164</xdr:rowOff>
    </xdr:from>
    <xdr:ext cx="534377" cy="259045"/>
    <xdr:sp macro="" textlink="">
      <xdr:nvSpPr>
        <xdr:cNvPr id="129" name="テキスト ボックス 128"/>
        <xdr:cNvSpPr txBox="1"/>
      </xdr:nvSpPr>
      <xdr:spPr>
        <a:xfrm>
          <a:off x="863111" y="9845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46,734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74818</xdr:rowOff>
    </xdr:from>
    <xdr:to>
      <xdr:col>24</xdr:col>
      <xdr:colOff>114300</xdr:colOff>
      <xdr:row>56</xdr:row>
      <xdr:rowOff>4968</xdr:rowOff>
    </xdr:to>
    <xdr:sp macro="" textlink="">
      <xdr:nvSpPr>
        <xdr:cNvPr id="135" name="楕円 134"/>
        <xdr:cNvSpPr/>
      </xdr:nvSpPr>
      <xdr:spPr>
        <a:xfrm>
          <a:off x="4584700" y="9504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97695</xdr:rowOff>
    </xdr:from>
    <xdr:ext cx="534377" cy="259045"/>
    <xdr:sp macro="" textlink="">
      <xdr:nvSpPr>
        <xdr:cNvPr id="136" name="総務費該当値テキスト"/>
        <xdr:cNvSpPr txBox="1"/>
      </xdr:nvSpPr>
      <xdr:spPr>
        <a:xfrm>
          <a:off x="4686300" y="9355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74285</xdr:rowOff>
    </xdr:from>
    <xdr:to>
      <xdr:col>20</xdr:col>
      <xdr:colOff>38100</xdr:colOff>
      <xdr:row>57</xdr:row>
      <xdr:rowOff>4435</xdr:rowOff>
    </xdr:to>
    <xdr:sp macro="" textlink="">
      <xdr:nvSpPr>
        <xdr:cNvPr id="137" name="楕円 136"/>
        <xdr:cNvSpPr/>
      </xdr:nvSpPr>
      <xdr:spPr>
        <a:xfrm>
          <a:off x="3746500" y="9675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167012</xdr:rowOff>
    </xdr:from>
    <xdr:ext cx="534377" cy="259045"/>
    <xdr:sp macro="" textlink="">
      <xdr:nvSpPr>
        <xdr:cNvPr id="138" name="テキスト ボックス 137"/>
        <xdr:cNvSpPr txBox="1"/>
      </xdr:nvSpPr>
      <xdr:spPr>
        <a:xfrm>
          <a:off x="3530111" y="9768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52</xdr:row>
      <xdr:rowOff>104666</xdr:rowOff>
    </xdr:from>
    <xdr:to>
      <xdr:col>15</xdr:col>
      <xdr:colOff>101600</xdr:colOff>
      <xdr:row>53</xdr:row>
      <xdr:rowOff>34816</xdr:rowOff>
    </xdr:to>
    <xdr:sp macro="" textlink="">
      <xdr:nvSpPr>
        <xdr:cNvPr id="139" name="楕円 138"/>
        <xdr:cNvSpPr/>
      </xdr:nvSpPr>
      <xdr:spPr>
        <a:xfrm>
          <a:off x="2857500" y="9020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53</xdr:row>
      <xdr:rowOff>25943</xdr:rowOff>
    </xdr:from>
    <xdr:ext cx="599010" cy="259045"/>
    <xdr:sp macro="" textlink="">
      <xdr:nvSpPr>
        <xdr:cNvPr id="140" name="テキスト ボックス 139"/>
        <xdr:cNvSpPr txBox="1"/>
      </xdr:nvSpPr>
      <xdr:spPr>
        <a:xfrm>
          <a:off x="2608795" y="91127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167828</xdr:rowOff>
    </xdr:from>
    <xdr:to>
      <xdr:col>10</xdr:col>
      <xdr:colOff>165100</xdr:colOff>
      <xdr:row>57</xdr:row>
      <xdr:rowOff>97978</xdr:rowOff>
    </xdr:to>
    <xdr:sp macro="" textlink="">
      <xdr:nvSpPr>
        <xdr:cNvPr id="141" name="楕円 140"/>
        <xdr:cNvSpPr/>
      </xdr:nvSpPr>
      <xdr:spPr>
        <a:xfrm>
          <a:off x="1968500" y="976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89105</xdr:rowOff>
    </xdr:from>
    <xdr:ext cx="534377" cy="259045"/>
    <xdr:sp macro="" textlink="">
      <xdr:nvSpPr>
        <xdr:cNvPr id="142" name="テキスト ボックス 141"/>
        <xdr:cNvSpPr txBox="1"/>
      </xdr:nvSpPr>
      <xdr:spPr>
        <a:xfrm>
          <a:off x="1752111" y="9861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148710</xdr:rowOff>
    </xdr:from>
    <xdr:to>
      <xdr:col>6</xdr:col>
      <xdr:colOff>38100</xdr:colOff>
      <xdr:row>57</xdr:row>
      <xdr:rowOff>78860</xdr:rowOff>
    </xdr:to>
    <xdr:sp macro="" textlink="">
      <xdr:nvSpPr>
        <xdr:cNvPr id="143" name="楕円 142"/>
        <xdr:cNvSpPr/>
      </xdr:nvSpPr>
      <xdr:spPr>
        <a:xfrm>
          <a:off x="1079500" y="9749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95387</xdr:rowOff>
    </xdr:from>
    <xdr:ext cx="534377" cy="259045"/>
    <xdr:sp macro="" textlink="">
      <xdr:nvSpPr>
        <xdr:cNvPr id="144" name="テキスト ボックス 143"/>
        <xdr:cNvSpPr txBox="1"/>
      </xdr:nvSpPr>
      <xdr:spPr>
        <a:xfrm>
          <a:off x="863111" y="9525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196,866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5" name="テキスト ボックス 154"/>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6" name="直線コネクタ 155"/>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7" name="テキスト ボックス 156"/>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8" name="直線コネクタ 157"/>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9" name="テキスト ボックス 158"/>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0" name="直線コネクタ 159"/>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1" name="テキスト ボックス 160"/>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2" name="直線コネクタ 161"/>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3" name="テキスト ボックス 162"/>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4" name="直線コネクタ 163"/>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5" name="テキスト ボックス 164"/>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43215</xdr:rowOff>
    </xdr:from>
    <xdr:to>
      <xdr:col>24</xdr:col>
      <xdr:colOff>62865</xdr:colOff>
      <xdr:row>78</xdr:row>
      <xdr:rowOff>10252</xdr:rowOff>
    </xdr:to>
    <xdr:cxnSp macro="">
      <xdr:nvCxnSpPr>
        <xdr:cNvPr id="169" name="直線コネクタ 168"/>
        <xdr:cNvCxnSpPr/>
      </xdr:nvCxnSpPr>
      <xdr:spPr>
        <a:xfrm flipV="1">
          <a:off x="4633595" y="12216165"/>
          <a:ext cx="1270" cy="11671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14079</xdr:rowOff>
    </xdr:from>
    <xdr:ext cx="599010" cy="259045"/>
    <xdr:sp macro="" textlink="">
      <xdr:nvSpPr>
        <xdr:cNvPr id="170" name="民生費最小値テキスト"/>
        <xdr:cNvSpPr txBox="1"/>
      </xdr:nvSpPr>
      <xdr:spPr>
        <a:xfrm>
          <a:off x="4686300" y="133871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126,988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10252</xdr:rowOff>
    </xdr:from>
    <xdr:to>
      <xdr:col>24</xdr:col>
      <xdr:colOff>152400</xdr:colOff>
      <xdr:row>78</xdr:row>
      <xdr:rowOff>10252</xdr:rowOff>
    </xdr:to>
    <xdr:cxnSp macro="">
      <xdr:nvCxnSpPr>
        <xdr:cNvPr id="171" name="直線コネクタ 170"/>
        <xdr:cNvCxnSpPr/>
      </xdr:nvCxnSpPr>
      <xdr:spPr>
        <a:xfrm>
          <a:off x="4546600" y="133833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161342</xdr:rowOff>
    </xdr:from>
    <xdr:ext cx="599010" cy="259045"/>
    <xdr:sp macro="" textlink="">
      <xdr:nvSpPr>
        <xdr:cNvPr id="172" name="民生費最大値テキスト"/>
        <xdr:cNvSpPr txBox="1"/>
      </xdr:nvSpPr>
      <xdr:spPr>
        <a:xfrm>
          <a:off x="4686300" y="119913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280,162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43215</xdr:rowOff>
    </xdr:from>
    <xdr:to>
      <xdr:col>24</xdr:col>
      <xdr:colOff>152400</xdr:colOff>
      <xdr:row>71</xdr:row>
      <xdr:rowOff>43215</xdr:rowOff>
    </xdr:to>
    <xdr:cxnSp macro="">
      <xdr:nvCxnSpPr>
        <xdr:cNvPr id="173" name="直線コネクタ 172"/>
        <xdr:cNvCxnSpPr/>
      </xdr:nvCxnSpPr>
      <xdr:spPr>
        <a:xfrm>
          <a:off x="4546600" y="12216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154955</xdr:rowOff>
    </xdr:from>
    <xdr:to>
      <xdr:col>24</xdr:col>
      <xdr:colOff>63500</xdr:colOff>
      <xdr:row>75</xdr:row>
      <xdr:rowOff>166812</xdr:rowOff>
    </xdr:to>
    <xdr:cxnSp macro="">
      <xdr:nvCxnSpPr>
        <xdr:cNvPr id="174" name="直線コネクタ 173"/>
        <xdr:cNvCxnSpPr/>
      </xdr:nvCxnSpPr>
      <xdr:spPr>
        <a:xfrm>
          <a:off x="3797300" y="13013705"/>
          <a:ext cx="838200" cy="11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97436</xdr:rowOff>
    </xdr:from>
    <xdr:ext cx="599010" cy="259045"/>
    <xdr:sp macro="" textlink="">
      <xdr:nvSpPr>
        <xdr:cNvPr id="175" name="民生費平均値テキスト"/>
        <xdr:cNvSpPr txBox="1"/>
      </xdr:nvSpPr>
      <xdr:spPr>
        <a:xfrm>
          <a:off x="4686300" y="127847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179,382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74559</xdr:rowOff>
    </xdr:from>
    <xdr:to>
      <xdr:col>24</xdr:col>
      <xdr:colOff>114300</xdr:colOff>
      <xdr:row>76</xdr:row>
      <xdr:rowOff>4710</xdr:rowOff>
    </xdr:to>
    <xdr:sp macro="" textlink="">
      <xdr:nvSpPr>
        <xdr:cNvPr id="176" name="フローチャート: 判断 175"/>
        <xdr:cNvSpPr/>
      </xdr:nvSpPr>
      <xdr:spPr>
        <a:xfrm>
          <a:off x="4584700" y="1293330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154955</xdr:rowOff>
    </xdr:from>
    <xdr:to>
      <xdr:col>19</xdr:col>
      <xdr:colOff>177800</xdr:colOff>
      <xdr:row>76</xdr:row>
      <xdr:rowOff>64460</xdr:rowOff>
    </xdr:to>
    <xdr:cxnSp macro="">
      <xdr:nvCxnSpPr>
        <xdr:cNvPr id="177" name="直線コネクタ 176"/>
        <xdr:cNvCxnSpPr/>
      </xdr:nvCxnSpPr>
      <xdr:spPr>
        <a:xfrm flipV="1">
          <a:off x="2908300" y="13013705"/>
          <a:ext cx="889000" cy="8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10292</xdr:rowOff>
    </xdr:from>
    <xdr:to>
      <xdr:col>20</xdr:col>
      <xdr:colOff>38100</xdr:colOff>
      <xdr:row>75</xdr:row>
      <xdr:rowOff>111892</xdr:rowOff>
    </xdr:to>
    <xdr:sp macro="" textlink="">
      <xdr:nvSpPr>
        <xdr:cNvPr id="178" name="フローチャート: 判断 177"/>
        <xdr:cNvSpPr/>
      </xdr:nvSpPr>
      <xdr:spPr>
        <a:xfrm>
          <a:off x="3746500" y="12869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128419</xdr:rowOff>
    </xdr:from>
    <xdr:ext cx="599010" cy="259045"/>
    <xdr:sp macro="" textlink="">
      <xdr:nvSpPr>
        <xdr:cNvPr id="179" name="テキスト ボックス 178"/>
        <xdr:cNvSpPr txBox="1"/>
      </xdr:nvSpPr>
      <xdr:spPr>
        <a:xfrm>
          <a:off x="3497795" y="126442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187,816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64460</xdr:rowOff>
    </xdr:from>
    <xdr:to>
      <xdr:col>15</xdr:col>
      <xdr:colOff>50800</xdr:colOff>
      <xdr:row>77</xdr:row>
      <xdr:rowOff>46034</xdr:rowOff>
    </xdr:to>
    <xdr:cxnSp macro="">
      <xdr:nvCxnSpPr>
        <xdr:cNvPr id="180" name="直線コネクタ 179"/>
        <xdr:cNvCxnSpPr/>
      </xdr:nvCxnSpPr>
      <xdr:spPr>
        <a:xfrm flipV="1">
          <a:off x="2019300" y="13094660"/>
          <a:ext cx="889000" cy="153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46921</xdr:rowOff>
    </xdr:from>
    <xdr:to>
      <xdr:col>15</xdr:col>
      <xdr:colOff>101600</xdr:colOff>
      <xdr:row>76</xdr:row>
      <xdr:rowOff>148521</xdr:rowOff>
    </xdr:to>
    <xdr:sp macro="" textlink="">
      <xdr:nvSpPr>
        <xdr:cNvPr id="181" name="フローチャート: 判断 180"/>
        <xdr:cNvSpPr/>
      </xdr:nvSpPr>
      <xdr:spPr>
        <a:xfrm>
          <a:off x="2857500" y="13077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139648</xdr:rowOff>
    </xdr:from>
    <xdr:ext cx="599010" cy="259045"/>
    <xdr:sp macro="" textlink="">
      <xdr:nvSpPr>
        <xdr:cNvPr id="182" name="テキスト ボックス 181"/>
        <xdr:cNvSpPr txBox="1"/>
      </xdr:nvSpPr>
      <xdr:spPr>
        <a:xfrm>
          <a:off x="2608795" y="13169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46034</xdr:rowOff>
    </xdr:from>
    <xdr:to>
      <xdr:col>10</xdr:col>
      <xdr:colOff>114300</xdr:colOff>
      <xdr:row>77</xdr:row>
      <xdr:rowOff>48450</xdr:rowOff>
    </xdr:to>
    <xdr:cxnSp macro="">
      <xdr:nvCxnSpPr>
        <xdr:cNvPr id="183" name="直線コネクタ 182"/>
        <xdr:cNvCxnSpPr/>
      </xdr:nvCxnSpPr>
      <xdr:spPr>
        <a:xfrm flipV="1">
          <a:off x="1130300" y="13247684"/>
          <a:ext cx="889000" cy="2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104026</xdr:rowOff>
    </xdr:from>
    <xdr:to>
      <xdr:col>10</xdr:col>
      <xdr:colOff>165100</xdr:colOff>
      <xdr:row>77</xdr:row>
      <xdr:rowOff>34176</xdr:rowOff>
    </xdr:to>
    <xdr:sp macro="" textlink="">
      <xdr:nvSpPr>
        <xdr:cNvPr id="184" name="フローチャート: 判断 183"/>
        <xdr:cNvSpPr/>
      </xdr:nvSpPr>
      <xdr:spPr>
        <a:xfrm>
          <a:off x="1968500" y="13134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50702</xdr:rowOff>
    </xdr:from>
    <xdr:ext cx="599010" cy="259045"/>
    <xdr:sp macro="" textlink="">
      <xdr:nvSpPr>
        <xdr:cNvPr id="185" name="テキスト ボックス 184"/>
        <xdr:cNvSpPr txBox="1"/>
      </xdr:nvSpPr>
      <xdr:spPr>
        <a:xfrm>
          <a:off x="1719795" y="129094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147665</xdr:rowOff>
    </xdr:from>
    <xdr:to>
      <xdr:col>6</xdr:col>
      <xdr:colOff>38100</xdr:colOff>
      <xdr:row>77</xdr:row>
      <xdr:rowOff>77815</xdr:rowOff>
    </xdr:to>
    <xdr:sp macro="" textlink="">
      <xdr:nvSpPr>
        <xdr:cNvPr id="186" name="フローチャート: 判断 185"/>
        <xdr:cNvSpPr/>
      </xdr:nvSpPr>
      <xdr:spPr>
        <a:xfrm>
          <a:off x="1079500" y="13177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94342</xdr:rowOff>
    </xdr:from>
    <xdr:ext cx="599010" cy="259045"/>
    <xdr:sp macro="" textlink="">
      <xdr:nvSpPr>
        <xdr:cNvPr id="187" name="テキスト ボックス 186"/>
        <xdr:cNvSpPr txBox="1"/>
      </xdr:nvSpPr>
      <xdr:spPr>
        <a:xfrm>
          <a:off x="830795" y="129530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116012</xdr:rowOff>
    </xdr:from>
    <xdr:to>
      <xdr:col>24</xdr:col>
      <xdr:colOff>114300</xdr:colOff>
      <xdr:row>76</xdr:row>
      <xdr:rowOff>46162</xdr:rowOff>
    </xdr:to>
    <xdr:sp macro="" textlink="">
      <xdr:nvSpPr>
        <xdr:cNvPr id="193" name="楕円 192"/>
        <xdr:cNvSpPr/>
      </xdr:nvSpPr>
      <xdr:spPr>
        <a:xfrm>
          <a:off x="4584700" y="12974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94439</xdr:rowOff>
    </xdr:from>
    <xdr:ext cx="599010" cy="259045"/>
    <xdr:sp macro="" textlink="">
      <xdr:nvSpPr>
        <xdr:cNvPr id="194" name="民生費該当値テキスト"/>
        <xdr:cNvSpPr txBox="1"/>
      </xdr:nvSpPr>
      <xdr:spPr>
        <a:xfrm>
          <a:off x="4686300" y="129531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173,942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104155</xdr:rowOff>
    </xdr:from>
    <xdr:to>
      <xdr:col>20</xdr:col>
      <xdr:colOff>38100</xdr:colOff>
      <xdr:row>76</xdr:row>
      <xdr:rowOff>34305</xdr:rowOff>
    </xdr:to>
    <xdr:sp macro="" textlink="">
      <xdr:nvSpPr>
        <xdr:cNvPr id="195" name="楕円 194"/>
        <xdr:cNvSpPr/>
      </xdr:nvSpPr>
      <xdr:spPr>
        <a:xfrm>
          <a:off x="3746500" y="12962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25432</xdr:rowOff>
    </xdr:from>
    <xdr:ext cx="599010" cy="259045"/>
    <xdr:sp macro="" textlink="">
      <xdr:nvSpPr>
        <xdr:cNvPr id="196" name="テキスト ボックス 195"/>
        <xdr:cNvSpPr txBox="1"/>
      </xdr:nvSpPr>
      <xdr:spPr>
        <a:xfrm>
          <a:off x="3497795" y="130556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13660</xdr:rowOff>
    </xdr:from>
    <xdr:to>
      <xdr:col>15</xdr:col>
      <xdr:colOff>101600</xdr:colOff>
      <xdr:row>76</xdr:row>
      <xdr:rowOff>115260</xdr:rowOff>
    </xdr:to>
    <xdr:sp macro="" textlink="">
      <xdr:nvSpPr>
        <xdr:cNvPr id="197" name="楕円 196"/>
        <xdr:cNvSpPr/>
      </xdr:nvSpPr>
      <xdr:spPr>
        <a:xfrm>
          <a:off x="2857500" y="13043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131787</xdr:rowOff>
    </xdr:from>
    <xdr:ext cx="599010" cy="259045"/>
    <xdr:sp macro="" textlink="">
      <xdr:nvSpPr>
        <xdr:cNvPr id="198" name="テキスト ボックス 197"/>
        <xdr:cNvSpPr txBox="1"/>
      </xdr:nvSpPr>
      <xdr:spPr>
        <a:xfrm>
          <a:off x="2608795" y="128190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166684</xdr:rowOff>
    </xdr:from>
    <xdr:to>
      <xdr:col>10</xdr:col>
      <xdr:colOff>165100</xdr:colOff>
      <xdr:row>77</xdr:row>
      <xdr:rowOff>96834</xdr:rowOff>
    </xdr:to>
    <xdr:sp macro="" textlink="">
      <xdr:nvSpPr>
        <xdr:cNvPr id="199" name="楕円 198"/>
        <xdr:cNvSpPr/>
      </xdr:nvSpPr>
      <xdr:spPr>
        <a:xfrm>
          <a:off x="1968500" y="13196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87961</xdr:rowOff>
    </xdr:from>
    <xdr:ext cx="599010" cy="259045"/>
    <xdr:sp macro="" textlink="">
      <xdr:nvSpPr>
        <xdr:cNvPr id="200" name="テキスト ボックス 199"/>
        <xdr:cNvSpPr txBox="1"/>
      </xdr:nvSpPr>
      <xdr:spPr>
        <a:xfrm>
          <a:off x="1719795" y="132896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169100</xdr:rowOff>
    </xdr:from>
    <xdr:to>
      <xdr:col>6</xdr:col>
      <xdr:colOff>38100</xdr:colOff>
      <xdr:row>77</xdr:row>
      <xdr:rowOff>99250</xdr:rowOff>
    </xdr:to>
    <xdr:sp macro="" textlink="">
      <xdr:nvSpPr>
        <xdr:cNvPr id="201" name="楕円 200"/>
        <xdr:cNvSpPr/>
      </xdr:nvSpPr>
      <xdr:spPr>
        <a:xfrm>
          <a:off x="1079500" y="1319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90377</xdr:rowOff>
    </xdr:from>
    <xdr:ext cx="599010" cy="259045"/>
    <xdr:sp macro="" textlink="">
      <xdr:nvSpPr>
        <xdr:cNvPr id="202" name="テキスト ボックス 201"/>
        <xdr:cNvSpPr txBox="1"/>
      </xdr:nvSpPr>
      <xdr:spPr>
        <a:xfrm>
          <a:off x="830795" y="132920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3" name="テキスト ボックス 212"/>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4" name="直線コネクタ 213"/>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5" name="テキスト ボックス 214"/>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6" name="直線コネクタ 215"/>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7" name="テキスト ボックス 216"/>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8" name="直線コネクタ 217"/>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19" name="テキスト ボックス 218"/>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0" name="直線コネクタ 219"/>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1" name="テキスト ボックス 220"/>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2" name="直線コネクタ 221"/>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3" name="テキスト ボックス 222"/>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4" name="直線コネクタ 223"/>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5" name="テキスト ボックス 224"/>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107490</xdr:rowOff>
    </xdr:from>
    <xdr:to>
      <xdr:col>24</xdr:col>
      <xdr:colOff>62865</xdr:colOff>
      <xdr:row>99</xdr:row>
      <xdr:rowOff>163040</xdr:rowOff>
    </xdr:to>
    <xdr:cxnSp macro="">
      <xdr:nvCxnSpPr>
        <xdr:cNvPr id="229" name="直線コネクタ 228"/>
        <xdr:cNvCxnSpPr/>
      </xdr:nvCxnSpPr>
      <xdr:spPr>
        <a:xfrm flipV="1">
          <a:off x="4633595" y="15537990"/>
          <a:ext cx="1270" cy="1598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166867</xdr:rowOff>
    </xdr:from>
    <xdr:ext cx="534377" cy="259045"/>
    <xdr:sp macro="" textlink="">
      <xdr:nvSpPr>
        <xdr:cNvPr id="230" name="衛生費最小値テキスト"/>
        <xdr:cNvSpPr txBox="1"/>
      </xdr:nvSpPr>
      <xdr:spPr>
        <a:xfrm>
          <a:off x="4686300" y="17140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163040</xdr:rowOff>
    </xdr:from>
    <xdr:to>
      <xdr:col>24</xdr:col>
      <xdr:colOff>152400</xdr:colOff>
      <xdr:row>99</xdr:row>
      <xdr:rowOff>163040</xdr:rowOff>
    </xdr:to>
    <xdr:cxnSp macro="">
      <xdr:nvCxnSpPr>
        <xdr:cNvPr id="231" name="直線コネクタ 230"/>
        <xdr:cNvCxnSpPr/>
      </xdr:nvCxnSpPr>
      <xdr:spPr>
        <a:xfrm>
          <a:off x="4546600" y="171365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54167</xdr:rowOff>
    </xdr:from>
    <xdr:ext cx="599010" cy="259045"/>
    <xdr:sp macro="" textlink="">
      <xdr:nvSpPr>
        <xdr:cNvPr id="232" name="衛生費最大値テキスト"/>
        <xdr:cNvSpPr txBox="1"/>
      </xdr:nvSpPr>
      <xdr:spPr>
        <a:xfrm>
          <a:off x="4686300" y="153132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170,959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107490</xdr:rowOff>
    </xdr:from>
    <xdr:to>
      <xdr:col>24</xdr:col>
      <xdr:colOff>152400</xdr:colOff>
      <xdr:row>90</xdr:row>
      <xdr:rowOff>107490</xdr:rowOff>
    </xdr:to>
    <xdr:cxnSp macro="">
      <xdr:nvCxnSpPr>
        <xdr:cNvPr id="233" name="直線コネクタ 232"/>
        <xdr:cNvCxnSpPr/>
      </xdr:nvCxnSpPr>
      <xdr:spPr>
        <a:xfrm>
          <a:off x="4546600" y="15537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25095</xdr:rowOff>
    </xdr:from>
    <xdr:to>
      <xdr:col>24</xdr:col>
      <xdr:colOff>63500</xdr:colOff>
      <xdr:row>98</xdr:row>
      <xdr:rowOff>80842</xdr:rowOff>
    </xdr:to>
    <xdr:cxnSp macro="">
      <xdr:nvCxnSpPr>
        <xdr:cNvPr id="234" name="直線コネクタ 233"/>
        <xdr:cNvCxnSpPr/>
      </xdr:nvCxnSpPr>
      <xdr:spPr>
        <a:xfrm>
          <a:off x="3797300" y="16827195"/>
          <a:ext cx="838200" cy="55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36129</xdr:rowOff>
    </xdr:from>
    <xdr:ext cx="534377" cy="259045"/>
    <xdr:sp macro="" textlink="">
      <xdr:nvSpPr>
        <xdr:cNvPr id="235" name="衛生費平均値テキスト"/>
        <xdr:cNvSpPr txBox="1"/>
      </xdr:nvSpPr>
      <xdr:spPr>
        <a:xfrm>
          <a:off x="4686300" y="1683822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57702</xdr:rowOff>
    </xdr:from>
    <xdr:to>
      <xdr:col>24</xdr:col>
      <xdr:colOff>114300</xdr:colOff>
      <xdr:row>98</xdr:row>
      <xdr:rowOff>159302</xdr:rowOff>
    </xdr:to>
    <xdr:sp macro="" textlink="">
      <xdr:nvSpPr>
        <xdr:cNvPr id="236" name="フローチャート: 判断 235"/>
        <xdr:cNvSpPr/>
      </xdr:nvSpPr>
      <xdr:spPr>
        <a:xfrm>
          <a:off x="4584700" y="16859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25095</xdr:rowOff>
    </xdr:from>
    <xdr:to>
      <xdr:col>19</xdr:col>
      <xdr:colOff>177800</xdr:colOff>
      <xdr:row>98</xdr:row>
      <xdr:rowOff>110319</xdr:rowOff>
    </xdr:to>
    <xdr:cxnSp macro="">
      <xdr:nvCxnSpPr>
        <xdr:cNvPr id="237" name="直線コネクタ 236"/>
        <xdr:cNvCxnSpPr/>
      </xdr:nvCxnSpPr>
      <xdr:spPr>
        <a:xfrm flipV="1">
          <a:off x="2908300" y="16827195"/>
          <a:ext cx="889000" cy="85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72844</xdr:rowOff>
    </xdr:from>
    <xdr:to>
      <xdr:col>20</xdr:col>
      <xdr:colOff>38100</xdr:colOff>
      <xdr:row>99</xdr:row>
      <xdr:rowOff>2994</xdr:rowOff>
    </xdr:to>
    <xdr:sp macro="" textlink="">
      <xdr:nvSpPr>
        <xdr:cNvPr id="238" name="フローチャート: 判断 237"/>
        <xdr:cNvSpPr/>
      </xdr:nvSpPr>
      <xdr:spPr>
        <a:xfrm>
          <a:off x="3746500" y="16874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165571</xdr:rowOff>
    </xdr:from>
    <xdr:ext cx="534377" cy="259045"/>
    <xdr:sp macro="" textlink="">
      <xdr:nvSpPr>
        <xdr:cNvPr id="239" name="テキスト ボックス 238"/>
        <xdr:cNvSpPr txBox="1"/>
      </xdr:nvSpPr>
      <xdr:spPr>
        <a:xfrm>
          <a:off x="3530111" y="16967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110319</xdr:rowOff>
    </xdr:from>
    <xdr:to>
      <xdr:col>15</xdr:col>
      <xdr:colOff>50800</xdr:colOff>
      <xdr:row>98</xdr:row>
      <xdr:rowOff>158511</xdr:rowOff>
    </xdr:to>
    <xdr:cxnSp macro="">
      <xdr:nvCxnSpPr>
        <xdr:cNvPr id="240" name="直線コネクタ 239"/>
        <xdr:cNvCxnSpPr/>
      </xdr:nvCxnSpPr>
      <xdr:spPr>
        <a:xfrm flipV="1">
          <a:off x="2019300" y="16912419"/>
          <a:ext cx="889000" cy="48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98</xdr:row>
      <xdr:rowOff>158166</xdr:rowOff>
    </xdr:from>
    <xdr:to>
      <xdr:col>15</xdr:col>
      <xdr:colOff>101600</xdr:colOff>
      <xdr:row>99</xdr:row>
      <xdr:rowOff>88316</xdr:rowOff>
    </xdr:to>
    <xdr:sp macro="" textlink="">
      <xdr:nvSpPr>
        <xdr:cNvPr id="241" name="フローチャート: 判断 240"/>
        <xdr:cNvSpPr/>
      </xdr:nvSpPr>
      <xdr:spPr>
        <a:xfrm>
          <a:off x="2857500" y="16960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79443</xdr:rowOff>
    </xdr:from>
    <xdr:ext cx="534377" cy="259045"/>
    <xdr:sp macro="" textlink="">
      <xdr:nvSpPr>
        <xdr:cNvPr id="242" name="テキスト ボックス 241"/>
        <xdr:cNvSpPr txBox="1"/>
      </xdr:nvSpPr>
      <xdr:spPr>
        <a:xfrm>
          <a:off x="2641111" y="17052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158511</xdr:rowOff>
    </xdr:from>
    <xdr:to>
      <xdr:col>10</xdr:col>
      <xdr:colOff>114300</xdr:colOff>
      <xdr:row>99</xdr:row>
      <xdr:rowOff>30483</xdr:rowOff>
    </xdr:to>
    <xdr:cxnSp macro="">
      <xdr:nvCxnSpPr>
        <xdr:cNvPr id="243" name="直線コネクタ 242"/>
        <xdr:cNvCxnSpPr/>
      </xdr:nvCxnSpPr>
      <xdr:spPr>
        <a:xfrm flipV="1">
          <a:off x="1130300" y="16960611"/>
          <a:ext cx="889000" cy="43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99</xdr:row>
      <xdr:rowOff>21627</xdr:rowOff>
    </xdr:from>
    <xdr:to>
      <xdr:col>10</xdr:col>
      <xdr:colOff>165100</xdr:colOff>
      <xdr:row>99</xdr:row>
      <xdr:rowOff>123227</xdr:rowOff>
    </xdr:to>
    <xdr:sp macro="" textlink="">
      <xdr:nvSpPr>
        <xdr:cNvPr id="244" name="フローチャート: 判断 243"/>
        <xdr:cNvSpPr/>
      </xdr:nvSpPr>
      <xdr:spPr>
        <a:xfrm>
          <a:off x="1968500" y="169951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114354</xdr:rowOff>
    </xdr:from>
    <xdr:ext cx="534377" cy="259045"/>
    <xdr:sp macro="" textlink="">
      <xdr:nvSpPr>
        <xdr:cNvPr id="245" name="テキスト ボックス 244"/>
        <xdr:cNvSpPr txBox="1"/>
      </xdr:nvSpPr>
      <xdr:spPr>
        <a:xfrm>
          <a:off x="1752111" y="17087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33644</xdr:rowOff>
    </xdr:from>
    <xdr:to>
      <xdr:col>6</xdr:col>
      <xdr:colOff>38100</xdr:colOff>
      <xdr:row>99</xdr:row>
      <xdr:rowOff>135244</xdr:rowOff>
    </xdr:to>
    <xdr:sp macro="" textlink="">
      <xdr:nvSpPr>
        <xdr:cNvPr id="246" name="フローチャート: 判断 245"/>
        <xdr:cNvSpPr/>
      </xdr:nvSpPr>
      <xdr:spPr>
        <a:xfrm>
          <a:off x="1079500" y="17007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126371</xdr:rowOff>
    </xdr:from>
    <xdr:ext cx="534377" cy="259045"/>
    <xdr:sp macro="" textlink="">
      <xdr:nvSpPr>
        <xdr:cNvPr id="247" name="テキスト ボックス 246"/>
        <xdr:cNvSpPr txBox="1"/>
      </xdr:nvSpPr>
      <xdr:spPr>
        <a:xfrm>
          <a:off x="863111" y="17099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30042</xdr:rowOff>
    </xdr:from>
    <xdr:to>
      <xdr:col>24</xdr:col>
      <xdr:colOff>114300</xdr:colOff>
      <xdr:row>98</xdr:row>
      <xdr:rowOff>131642</xdr:rowOff>
    </xdr:to>
    <xdr:sp macro="" textlink="">
      <xdr:nvSpPr>
        <xdr:cNvPr id="253" name="楕円 252"/>
        <xdr:cNvSpPr/>
      </xdr:nvSpPr>
      <xdr:spPr>
        <a:xfrm>
          <a:off x="4584700" y="16832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52919</xdr:rowOff>
    </xdr:from>
    <xdr:ext cx="534377" cy="259045"/>
    <xdr:sp macro="" textlink="">
      <xdr:nvSpPr>
        <xdr:cNvPr id="254" name="衛生費該当値テキスト"/>
        <xdr:cNvSpPr txBox="1"/>
      </xdr:nvSpPr>
      <xdr:spPr>
        <a:xfrm>
          <a:off x="4686300" y="16683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145745</xdr:rowOff>
    </xdr:from>
    <xdr:to>
      <xdr:col>20</xdr:col>
      <xdr:colOff>38100</xdr:colOff>
      <xdr:row>98</xdr:row>
      <xdr:rowOff>75895</xdr:rowOff>
    </xdr:to>
    <xdr:sp macro="" textlink="">
      <xdr:nvSpPr>
        <xdr:cNvPr id="255" name="楕円 254"/>
        <xdr:cNvSpPr/>
      </xdr:nvSpPr>
      <xdr:spPr>
        <a:xfrm>
          <a:off x="3746500" y="16776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92422</xdr:rowOff>
    </xdr:from>
    <xdr:ext cx="534377" cy="259045"/>
    <xdr:sp macro="" textlink="">
      <xdr:nvSpPr>
        <xdr:cNvPr id="256" name="テキスト ボックス 255"/>
        <xdr:cNvSpPr txBox="1"/>
      </xdr:nvSpPr>
      <xdr:spPr>
        <a:xfrm>
          <a:off x="3530111" y="16551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59519</xdr:rowOff>
    </xdr:from>
    <xdr:to>
      <xdr:col>15</xdr:col>
      <xdr:colOff>101600</xdr:colOff>
      <xdr:row>98</xdr:row>
      <xdr:rowOff>161119</xdr:rowOff>
    </xdr:to>
    <xdr:sp macro="" textlink="">
      <xdr:nvSpPr>
        <xdr:cNvPr id="257" name="楕円 256"/>
        <xdr:cNvSpPr/>
      </xdr:nvSpPr>
      <xdr:spPr>
        <a:xfrm>
          <a:off x="2857500" y="16861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6196</xdr:rowOff>
    </xdr:from>
    <xdr:ext cx="534377" cy="259045"/>
    <xdr:sp macro="" textlink="">
      <xdr:nvSpPr>
        <xdr:cNvPr id="258" name="テキスト ボックス 257"/>
        <xdr:cNvSpPr txBox="1"/>
      </xdr:nvSpPr>
      <xdr:spPr>
        <a:xfrm>
          <a:off x="2641111" y="16636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107711</xdr:rowOff>
    </xdr:from>
    <xdr:to>
      <xdr:col>10</xdr:col>
      <xdr:colOff>165100</xdr:colOff>
      <xdr:row>99</xdr:row>
      <xdr:rowOff>37861</xdr:rowOff>
    </xdr:to>
    <xdr:sp macro="" textlink="">
      <xdr:nvSpPr>
        <xdr:cNvPr id="259" name="楕円 258"/>
        <xdr:cNvSpPr/>
      </xdr:nvSpPr>
      <xdr:spPr>
        <a:xfrm>
          <a:off x="1968500" y="16909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54388</xdr:rowOff>
    </xdr:from>
    <xdr:ext cx="534377" cy="259045"/>
    <xdr:sp macro="" textlink="">
      <xdr:nvSpPr>
        <xdr:cNvPr id="260" name="テキスト ボックス 259"/>
        <xdr:cNvSpPr txBox="1"/>
      </xdr:nvSpPr>
      <xdr:spPr>
        <a:xfrm>
          <a:off x="1752111" y="16685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151133</xdr:rowOff>
    </xdr:from>
    <xdr:to>
      <xdr:col>6</xdr:col>
      <xdr:colOff>38100</xdr:colOff>
      <xdr:row>99</xdr:row>
      <xdr:rowOff>81283</xdr:rowOff>
    </xdr:to>
    <xdr:sp macro="" textlink="">
      <xdr:nvSpPr>
        <xdr:cNvPr id="261" name="楕円 260"/>
        <xdr:cNvSpPr/>
      </xdr:nvSpPr>
      <xdr:spPr>
        <a:xfrm>
          <a:off x="1079500" y="16953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97810</xdr:rowOff>
    </xdr:from>
    <xdr:ext cx="534377" cy="259045"/>
    <xdr:sp macro="" textlink="">
      <xdr:nvSpPr>
        <xdr:cNvPr id="262" name="テキスト ボックス 261"/>
        <xdr:cNvSpPr txBox="1"/>
      </xdr:nvSpPr>
      <xdr:spPr>
        <a:xfrm>
          <a:off x="863111" y="16728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3" name="直線コネクタ 272"/>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4" name="テキスト ボックス 273"/>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5" name="直線コネクタ 274"/>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6" name="テキスト ボックス 275"/>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7" name="直線コネクタ 276"/>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8" name="テキスト ボックス 277"/>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9" name="直線コネクタ 278"/>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80" name="テキスト ボックス 279"/>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1" name="直線コネクタ 280"/>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82" name="テキスト ボックス 281"/>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4" name="テキスト ボックス 283"/>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50165</xdr:rowOff>
    </xdr:from>
    <xdr:to>
      <xdr:col>54</xdr:col>
      <xdr:colOff>189865</xdr:colOff>
      <xdr:row>39</xdr:row>
      <xdr:rowOff>44450</xdr:rowOff>
    </xdr:to>
    <xdr:cxnSp macro="">
      <xdr:nvCxnSpPr>
        <xdr:cNvPr id="286" name="直線コネクタ 285"/>
        <xdr:cNvCxnSpPr/>
      </xdr:nvCxnSpPr>
      <xdr:spPr>
        <a:xfrm flipV="1">
          <a:off x="10475595" y="5365115"/>
          <a:ext cx="1270" cy="1365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7"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8" name="直線コネクタ 287"/>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168292</xdr:rowOff>
    </xdr:from>
    <xdr:ext cx="469744" cy="259045"/>
    <xdr:sp macro="" textlink="">
      <xdr:nvSpPr>
        <xdr:cNvPr id="289" name="労働費最大値テキスト"/>
        <xdr:cNvSpPr txBox="1"/>
      </xdr:nvSpPr>
      <xdr:spPr>
        <a:xfrm>
          <a:off x="10528300" y="5140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3,585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50165</xdr:rowOff>
    </xdr:from>
    <xdr:to>
      <xdr:col>55</xdr:col>
      <xdr:colOff>88900</xdr:colOff>
      <xdr:row>31</xdr:row>
      <xdr:rowOff>50165</xdr:rowOff>
    </xdr:to>
    <xdr:cxnSp macro="">
      <xdr:nvCxnSpPr>
        <xdr:cNvPr id="290" name="直線コネクタ 289"/>
        <xdr:cNvCxnSpPr/>
      </xdr:nvCxnSpPr>
      <xdr:spPr>
        <a:xfrm>
          <a:off x="10388600" y="5365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130556</xdr:rowOff>
    </xdr:from>
    <xdr:to>
      <xdr:col>55</xdr:col>
      <xdr:colOff>0</xdr:colOff>
      <xdr:row>38</xdr:row>
      <xdr:rowOff>131318</xdr:rowOff>
    </xdr:to>
    <xdr:cxnSp macro="">
      <xdr:nvCxnSpPr>
        <xdr:cNvPr id="291" name="直線コネクタ 290"/>
        <xdr:cNvCxnSpPr/>
      </xdr:nvCxnSpPr>
      <xdr:spPr>
        <a:xfrm>
          <a:off x="9639300" y="6645656"/>
          <a:ext cx="8382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141495</xdr:rowOff>
    </xdr:from>
    <xdr:ext cx="378565" cy="259045"/>
    <xdr:sp macro="" textlink="">
      <xdr:nvSpPr>
        <xdr:cNvPr id="292" name="労働費平均値テキスト"/>
        <xdr:cNvSpPr txBox="1"/>
      </xdr:nvSpPr>
      <xdr:spPr>
        <a:xfrm>
          <a:off x="10528300" y="631369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118618</xdr:rowOff>
    </xdr:from>
    <xdr:to>
      <xdr:col>55</xdr:col>
      <xdr:colOff>50800</xdr:colOff>
      <xdr:row>38</xdr:row>
      <xdr:rowOff>48768</xdr:rowOff>
    </xdr:to>
    <xdr:sp macro="" textlink="">
      <xdr:nvSpPr>
        <xdr:cNvPr id="293" name="フローチャート: 判断 292"/>
        <xdr:cNvSpPr/>
      </xdr:nvSpPr>
      <xdr:spPr>
        <a:xfrm>
          <a:off x="10426700" y="6462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130175</xdr:rowOff>
    </xdr:from>
    <xdr:to>
      <xdr:col>50</xdr:col>
      <xdr:colOff>114300</xdr:colOff>
      <xdr:row>38</xdr:row>
      <xdr:rowOff>130556</xdr:rowOff>
    </xdr:to>
    <xdr:cxnSp macro="">
      <xdr:nvCxnSpPr>
        <xdr:cNvPr id="294" name="直線コネクタ 293"/>
        <xdr:cNvCxnSpPr/>
      </xdr:nvCxnSpPr>
      <xdr:spPr>
        <a:xfrm>
          <a:off x="8750300" y="6645275"/>
          <a:ext cx="8890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111760</xdr:rowOff>
    </xdr:from>
    <xdr:to>
      <xdr:col>50</xdr:col>
      <xdr:colOff>165100</xdr:colOff>
      <xdr:row>38</xdr:row>
      <xdr:rowOff>41910</xdr:rowOff>
    </xdr:to>
    <xdr:sp macro="" textlink="">
      <xdr:nvSpPr>
        <xdr:cNvPr id="295" name="フローチャート: 判断 294"/>
        <xdr:cNvSpPr/>
      </xdr:nvSpPr>
      <xdr:spPr>
        <a:xfrm>
          <a:off x="9588500" y="6455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58437</xdr:rowOff>
    </xdr:from>
    <xdr:ext cx="378565" cy="259045"/>
    <xdr:sp macro="" textlink="">
      <xdr:nvSpPr>
        <xdr:cNvPr id="296" name="テキスト ボックス 295"/>
        <xdr:cNvSpPr txBox="1"/>
      </xdr:nvSpPr>
      <xdr:spPr>
        <a:xfrm>
          <a:off x="9450017" y="62306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117983</xdr:rowOff>
    </xdr:from>
    <xdr:to>
      <xdr:col>45</xdr:col>
      <xdr:colOff>177800</xdr:colOff>
      <xdr:row>38</xdr:row>
      <xdr:rowOff>130175</xdr:rowOff>
    </xdr:to>
    <xdr:cxnSp macro="">
      <xdr:nvCxnSpPr>
        <xdr:cNvPr id="297" name="直線コネクタ 296"/>
        <xdr:cNvCxnSpPr/>
      </xdr:nvCxnSpPr>
      <xdr:spPr>
        <a:xfrm>
          <a:off x="7861300" y="6633083"/>
          <a:ext cx="889000" cy="12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99568</xdr:rowOff>
    </xdr:from>
    <xdr:to>
      <xdr:col>46</xdr:col>
      <xdr:colOff>38100</xdr:colOff>
      <xdr:row>38</xdr:row>
      <xdr:rowOff>29718</xdr:rowOff>
    </xdr:to>
    <xdr:sp macro="" textlink="">
      <xdr:nvSpPr>
        <xdr:cNvPr id="298" name="フローチャート: 判断 297"/>
        <xdr:cNvSpPr/>
      </xdr:nvSpPr>
      <xdr:spPr>
        <a:xfrm>
          <a:off x="8699500" y="6443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46245</xdr:rowOff>
    </xdr:from>
    <xdr:ext cx="378565" cy="259045"/>
    <xdr:sp macro="" textlink="">
      <xdr:nvSpPr>
        <xdr:cNvPr id="299" name="テキスト ボックス 298"/>
        <xdr:cNvSpPr txBox="1"/>
      </xdr:nvSpPr>
      <xdr:spPr>
        <a:xfrm>
          <a:off x="8561017" y="62184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107696</xdr:rowOff>
    </xdr:from>
    <xdr:to>
      <xdr:col>41</xdr:col>
      <xdr:colOff>50800</xdr:colOff>
      <xdr:row>38</xdr:row>
      <xdr:rowOff>117983</xdr:rowOff>
    </xdr:to>
    <xdr:cxnSp macro="">
      <xdr:nvCxnSpPr>
        <xdr:cNvPr id="300" name="直線コネクタ 299"/>
        <xdr:cNvCxnSpPr/>
      </xdr:nvCxnSpPr>
      <xdr:spPr>
        <a:xfrm>
          <a:off x="6972300" y="6622796"/>
          <a:ext cx="889000" cy="10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99568</xdr:rowOff>
    </xdr:from>
    <xdr:to>
      <xdr:col>41</xdr:col>
      <xdr:colOff>101600</xdr:colOff>
      <xdr:row>38</xdr:row>
      <xdr:rowOff>29718</xdr:rowOff>
    </xdr:to>
    <xdr:sp macro="" textlink="">
      <xdr:nvSpPr>
        <xdr:cNvPr id="301" name="フローチャート: 判断 300"/>
        <xdr:cNvSpPr/>
      </xdr:nvSpPr>
      <xdr:spPr>
        <a:xfrm>
          <a:off x="7810500" y="6443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46245</xdr:rowOff>
    </xdr:from>
    <xdr:ext cx="378565" cy="259045"/>
    <xdr:sp macro="" textlink="">
      <xdr:nvSpPr>
        <xdr:cNvPr id="302" name="テキスト ボックス 301"/>
        <xdr:cNvSpPr txBox="1"/>
      </xdr:nvSpPr>
      <xdr:spPr>
        <a:xfrm>
          <a:off x="7672017" y="62184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96901</xdr:rowOff>
    </xdr:from>
    <xdr:to>
      <xdr:col>36</xdr:col>
      <xdr:colOff>165100</xdr:colOff>
      <xdr:row>38</xdr:row>
      <xdr:rowOff>27051</xdr:rowOff>
    </xdr:to>
    <xdr:sp macro="" textlink="">
      <xdr:nvSpPr>
        <xdr:cNvPr id="303" name="フローチャート: 判断 302"/>
        <xdr:cNvSpPr/>
      </xdr:nvSpPr>
      <xdr:spPr>
        <a:xfrm>
          <a:off x="6921500" y="6440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43578</xdr:rowOff>
    </xdr:from>
    <xdr:ext cx="378565" cy="259045"/>
    <xdr:sp macro="" textlink="">
      <xdr:nvSpPr>
        <xdr:cNvPr id="304" name="テキスト ボックス 303"/>
        <xdr:cNvSpPr txBox="1"/>
      </xdr:nvSpPr>
      <xdr:spPr>
        <a:xfrm>
          <a:off x="6783017" y="62157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80518</xdr:rowOff>
    </xdr:from>
    <xdr:to>
      <xdr:col>55</xdr:col>
      <xdr:colOff>50800</xdr:colOff>
      <xdr:row>39</xdr:row>
      <xdr:rowOff>10668</xdr:rowOff>
    </xdr:to>
    <xdr:sp macro="" textlink="">
      <xdr:nvSpPr>
        <xdr:cNvPr id="310" name="楕円 309"/>
        <xdr:cNvSpPr/>
      </xdr:nvSpPr>
      <xdr:spPr>
        <a:xfrm>
          <a:off x="10426700" y="6595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166895</xdr:rowOff>
    </xdr:from>
    <xdr:ext cx="378565" cy="259045"/>
    <xdr:sp macro="" textlink="">
      <xdr:nvSpPr>
        <xdr:cNvPr id="311" name="労働費該当値テキスト"/>
        <xdr:cNvSpPr txBox="1"/>
      </xdr:nvSpPr>
      <xdr:spPr>
        <a:xfrm>
          <a:off x="10528300" y="65105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79756</xdr:rowOff>
    </xdr:from>
    <xdr:to>
      <xdr:col>50</xdr:col>
      <xdr:colOff>165100</xdr:colOff>
      <xdr:row>39</xdr:row>
      <xdr:rowOff>9906</xdr:rowOff>
    </xdr:to>
    <xdr:sp macro="" textlink="">
      <xdr:nvSpPr>
        <xdr:cNvPr id="312" name="楕円 311"/>
        <xdr:cNvSpPr/>
      </xdr:nvSpPr>
      <xdr:spPr>
        <a:xfrm>
          <a:off x="9588500" y="6594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1033</xdr:rowOff>
    </xdr:from>
    <xdr:ext cx="378565" cy="259045"/>
    <xdr:sp macro="" textlink="">
      <xdr:nvSpPr>
        <xdr:cNvPr id="313" name="テキスト ボックス 312"/>
        <xdr:cNvSpPr txBox="1"/>
      </xdr:nvSpPr>
      <xdr:spPr>
        <a:xfrm>
          <a:off x="9450017" y="66875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79375</xdr:rowOff>
    </xdr:from>
    <xdr:to>
      <xdr:col>46</xdr:col>
      <xdr:colOff>38100</xdr:colOff>
      <xdr:row>39</xdr:row>
      <xdr:rowOff>9525</xdr:rowOff>
    </xdr:to>
    <xdr:sp macro="" textlink="">
      <xdr:nvSpPr>
        <xdr:cNvPr id="314" name="楕円 313"/>
        <xdr:cNvSpPr/>
      </xdr:nvSpPr>
      <xdr:spPr>
        <a:xfrm>
          <a:off x="8699500" y="6594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652</xdr:rowOff>
    </xdr:from>
    <xdr:ext cx="378565" cy="259045"/>
    <xdr:sp macro="" textlink="">
      <xdr:nvSpPr>
        <xdr:cNvPr id="315" name="テキスト ボックス 314"/>
        <xdr:cNvSpPr txBox="1"/>
      </xdr:nvSpPr>
      <xdr:spPr>
        <a:xfrm>
          <a:off x="8561017" y="66872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67183</xdr:rowOff>
    </xdr:from>
    <xdr:to>
      <xdr:col>41</xdr:col>
      <xdr:colOff>101600</xdr:colOff>
      <xdr:row>38</xdr:row>
      <xdr:rowOff>168783</xdr:rowOff>
    </xdr:to>
    <xdr:sp macro="" textlink="">
      <xdr:nvSpPr>
        <xdr:cNvPr id="316" name="楕円 315"/>
        <xdr:cNvSpPr/>
      </xdr:nvSpPr>
      <xdr:spPr>
        <a:xfrm>
          <a:off x="7810500" y="6582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159910</xdr:rowOff>
    </xdr:from>
    <xdr:ext cx="378565" cy="259045"/>
    <xdr:sp macro="" textlink="">
      <xdr:nvSpPr>
        <xdr:cNvPr id="317" name="テキスト ボックス 316"/>
        <xdr:cNvSpPr txBox="1"/>
      </xdr:nvSpPr>
      <xdr:spPr>
        <a:xfrm>
          <a:off x="7672017" y="66750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56896</xdr:rowOff>
    </xdr:from>
    <xdr:to>
      <xdr:col>36</xdr:col>
      <xdr:colOff>165100</xdr:colOff>
      <xdr:row>38</xdr:row>
      <xdr:rowOff>158496</xdr:rowOff>
    </xdr:to>
    <xdr:sp macro="" textlink="">
      <xdr:nvSpPr>
        <xdr:cNvPr id="318" name="楕円 317"/>
        <xdr:cNvSpPr/>
      </xdr:nvSpPr>
      <xdr:spPr>
        <a:xfrm>
          <a:off x="6921500" y="6571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149623</xdr:rowOff>
    </xdr:from>
    <xdr:ext cx="378565" cy="259045"/>
    <xdr:sp macro="" textlink="">
      <xdr:nvSpPr>
        <xdr:cNvPr id="319" name="テキスト ボックス 318"/>
        <xdr:cNvSpPr txBox="1"/>
      </xdr:nvSpPr>
      <xdr:spPr>
        <a:xfrm>
          <a:off x="6783017" y="66647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1" name="テキスト ボックス 330"/>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3" name="テキスト ボックス 332"/>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5" name="テキスト ボックス 334"/>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7" name="テキスト ボックス 336"/>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9" name="テキスト ボックス 338"/>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1" name="テキスト ボックス 340"/>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79426</xdr:rowOff>
    </xdr:from>
    <xdr:to>
      <xdr:col>54</xdr:col>
      <xdr:colOff>189865</xdr:colOff>
      <xdr:row>59</xdr:row>
      <xdr:rowOff>42202</xdr:rowOff>
    </xdr:to>
    <xdr:cxnSp macro="">
      <xdr:nvCxnSpPr>
        <xdr:cNvPr id="343" name="直線コネクタ 342"/>
        <xdr:cNvCxnSpPr/>
      </xdr:nvCxnSpPr>
      <xdr:spPr>
        <a:xfrm flipV="1">
          <a:off x="10475595" y="8823376"/>
          <a:ext cx="1270" cy="13343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46029</xdr:rowOff>
    </xdr:from>
    <xdr:ext cx="378565" cy="259045"/>
    <xdr:sp macro="" textlink="">
      <xdr:nvSpPr>
        <xdr:cNvPr id="344" name="農林水産業費最小値テキスト"/>
        <xdr:cNvSpPr txBox="1"/>
      </xdr:nvSpPr>
      <xdr:spPr>
        <a:xfrm>
          <a:off x="10528300" y="101615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42202</xdr:rowOff>
    </xdr:from>
    <xdr:to>
      <xdr:col>55</xdr:col>
      <xdr:colOff>88900</xdr:colOff>
      <xdr:row>59</xdr:row>
      <xdr:rowOff>42202</xdr:rowOff>
    </xdr:to>
    <xdr:cxnSp macro="">
      <xdr:nvCxnSpPr>
        <xdr:cNvPr id="345" name="直線コネクタ 344"/>
        <xdr:cNvCxnSpPr/>
      </xdr:nvCxnSpPr>
      <xdr:spPr>
        <a:xfrm>
          <a:off x="10388600" y="10157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26103</xdr:rowOff>
    </xdr:from>
    <xdr:ext cx="534377" cy="259045"/>
    <xdr:sp macro="" textlink="">
      <xdr:nvSpPr>
        <xdr:cNvPr id="346" name="農林水産業費最大値テキスト"/>
        <xdr:cNvSpPr txBox="1"/>
      </xdr:nvSpPr>
      <xdr:spPr>
        <a:xfrm>
          <a:off x="10528300" y="8598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70,164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79426</xdr:rowOff>
    </xdr:from>
    <xdr:to>
      <xdr:col>55</xdr:col>
      <xdr:colOff>88900</xdr:colOff>
      <xdr:row>51</xdr:row>
      <xdr:rowOff>79426</xdr:rowOff>
    </xdr:to>
    <xdr:cxnSp macro="">
      <xdr:nvCxnSpPr>
        <xdr:cNvPr id="347" name="直線コネクタ 346"/>
        <xdr:cNvCxnSpPr/>
      </xdr:nvCxnSpPr>
      <xdr:spPr>
        <a:xfrm>
          <a:off x="10388600" y="88233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59</xdr:row>
      <xdr:rowOff>37840</xdr:rowOff>
    </xdr:from>
    <xdr:to>
      <xdr:col>55</xdr:col>
      <xdr:colOff>0</xdr:colOff>
      <xdr:row>59</xdr:row>
      <xdr:rowOff>38278</xdr:rowOff>
    </xdr:to>
    <xdr:cxnSp macro="">
      <xdr:nvCxnSpPr>
        <xdr:cNvPr id="348" name="直線コネクタ 347"/>
        <xdr:cNvCxnSpPr/>
      </xdr:nvCxnSpPr>
      <xdr:spPr>
        <a:xfrm>
          <a:off x="9639300" y="10153390"/>
          <a:ext cx="838200" cy="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68895</xdr:rowOff>
    </xdr:from>
    <xdr:ext cx="469744" cy="259045"/>
    <xdr:sp macro="" textlink="">
      <xdr:nvSpPr>
        <xdr:cNvPr id="349" name="農林水産業費平均値テキスト"/>
        <xdr:cNvSpPr txBox="1"/>
      </xdr:nvSpPr>
      <xdr:spPr>
        <a:xfrm>
          <a:off x="10528300" y="984154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46018</xdr:rowOff>
    </xdr:from>
    <xdr:to>
      <xdr:col>55</xdr:col>
      <xdr:colOff>50800</xdr:colOff>
      <xdr:row>58</xdr:row>
      <xdr:rowOff>147618</xdr:rowOff>
    </xdr:to>
    <xdr:sp macro="" textlink="">
      <xdr:nvSpPr>
        <xdr:cNvPr id="350" name="フローチャート: 判断 349"/>
        <xdr:cNvSpPr/>
      </xdr:nvSpPr>
      <xdr:spPr>
        <a:xfrm>
          <a:off x="10426700" y="9990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37840</xdr:rowOff>
    </xdr:from>
    <xdr:to>
      <xdr:col>50</xdr:col>
      <xdr:colOff>114300</xdr:colOff>
      <xdr:row>59</xdr:row>
      <xdr:rowOff>38202</xdr:rowOff>
    </xdr:to>
    <xdr:cxnSp macro="">
      <xdr:nvCxnSpPr>
        <xdr:cNvPr id="351" name="直線コネクタ 350"/>
        <xdr:cNvCxnSpPr/>
      </xdr:nvCxnSpPr>
      <xdr:spPr>
        <a:xfrm flipV="1">
          <a:off x="8750300" y="10153390"/>
          <a:ext cx="889000" cy="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42151</xdr:rowOff>
    </xdr:from>
    <xdr:to>
      <xdr:col>50</xdr:col>
      <xdr:colOff>165100</xdr:colOff>
      <xdr:row>58</xdr:row>
      <xdr:rowOff>143751</xdr:rowOff>
    </xdr:to>
    <xdr:sp macro="" textlink="">
      <xdr:nvSpPr>
        <xdr:cNvPr id="352" name="フローチャート: 判断 351"/>
        <xdr:cNvSpPr/>
      </xdr:nvSpPr>
      <xdr:spPr>
        <a:xfrm>
          <a:off x="9588500" y="9986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56</xdr:row>
      <xdr:rowOff>160278</xdr:rowOff>
    </xdr:from>
    <xdr:ext cx="469744" cy="259045"/>
    <xdr:sp macro="" textlink="">
      <xdr:nvSpPr>
        <xdr:cNvPr id="353" name="テキスト ボックス 352"/>
        <xdr:cNvSpPr txBox="1"/>
      </xdr:nvSpPr>
      <xdr:spPr>
        <a:xfrm>
          <a:off x="9404428" y="97614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59</xdr:row>
      <xdr:rowOff>37573</xdr:rowOff>
    </xdr:from>
    <xdr:to>
      <xdr:col>45</xdr:col>
      <xdr:colOff>177800</xdr:colOff>
      <xdr:row>59</xdr:row>
      <xdr:rowOff>38202</xdr:rowOff>
    </xdr:to>
    <xdr:cxnSp macro="">
      <xdr:nvCxnSpPr>
        <xdr:cNvPr id="354" name="直線コネクタ 353"/>
        <xdr:cNvCxnSpPr/>
      </xdr:nvCxnSpPr>
      <xdr:spPr>
        <a:xfrm>
          <a:off x="7861300" y="10153123"/>
          <a:ext cx="889000" cy="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52572</xdr:rowOff>
    </xdr:from>
    <xdr:to>
      <xdr:col>46</xdr:col>
      <xdr:colOff>38100</xdr:colOff>
      <xdr:row>58</xdr:row>
      <xdr:rowOff>154172</xdr:rowOff>
    </xdr:to>
    <xdr:sp macro="" textlink="">
      <xdr:nvSpPr>
        <xdr:cNvPr id="355" name="フローチャート: 判断 354"/>
        <xdr:cNvSpPr/>
      </xdr:nvSpPr>
      <xdr:spPr>
        <a:xfrm>
          <a:off x="8699500" y="9996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56</xdr:row>
      <xdr:rowOff>170699</xdr:rowOff>
    </xdr:from>
    <xdr:ext cx="469744" cy="259045"/>
    <xdr:sp macro="" textlink="">
      <xdr:nvSpPr>
        <xdr:cNvPr id="356" name="テキスト ボックス 355"/>
        <xdr:cNvSpPr txBox="1"/>
      </xdr:nvSpPr>
      <xdr:spPr>
        <a:xfrm>
          <a:off x="8515428" y="9771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59</xdr:row>
      <xdr:rowOff>37573</xdr:rowOff>
    </xdr:from>
    <xdr:to>
      <xdr:col>41</xdr:col>
      <xdr:colOff>50800</xdr:colOff>
      <xdr:row>59</xdr:row>
      <xdr:rowOff>38144</xdr:rowOff>
    </xdr:to>
    <xdr:cxnSp macro="">
      <xdr:nvCxnSpPr>
        <xdr:cNvPr id="357" name="直線コネクタ 356"/>
        <xdr:cNvCxnSpPr/>
      </xdr:nvCxnSpPr>
      <xdr:spPr>
        <a:xfrm flipV="1">
          <a:off x="6972300" y="10153123"/>
          <a:ext cx="889000" cy="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49295</xdr:rowOff>
    </xdr:from>
    <xdr:to>
      <xdr:col>41</xdr:col>
      <xdr:colOff>101600</xdr:colOff>
      <xdr:row>58</xdr:row>
      <xdr:rowOff>150895</xdr:rowOff>
    </xdr:to>
    <xdr:sp macro="" textlink="">
      <xdr:nvSpPr>
        <xdr:cNvPr id="358" name="フローチャート: 判断 357"/>
        <xdr:cNvSpPr/>
      </xdr:nvSpPr>
      <xdr:spPr>
        <a:xfrm>
          <a:off x="7810500" y="999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56</xdr:row>
      <xdr:rowOff>167422</xdr:rowOff>
    </xdr:from>
    <xdr:ext cx="469744" cy="259045"/>
    <xdr:sp macro="" textlink="">
      <xdr:nvSpPr>
        <xdr:cNvPr id="359" name="テキスト ボックス 358"/>
        <xdr:cNvSpPr txBox="1"/>
      </xdr:nvSpPr>
      <xdr:spPr>
        <a:xfrm>
          <a:off x="7626428" y="97686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52210</xdr:rowOff>
    </xdr:from>
    <xdr:to>
      <xdr:col>36</xdr:col>
      <xdr:colOff>165100</xdr:colOff>
      <xdr:row>58</xdr:row>
      <xdr:rowOff>153810</xdr:rowOff>
    </xdr:to>
    <xdr:sp macro="" textlink="">
      <xdr:nvSpPr>
        <xdr:cNvPr id="360" name="フローチャート: 判断 359"/>
        <xdr:cNvSpPr/>
      </xdr:nvSpPr>
      <xdr:spPr>
        <a:xfrm>
          <a:off x="6921500" y="999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56</xdr:row>
      <xdr:rowOff>170337</xdr:rowOff>
    </xdr:from>
    <xdr:ext cx="469744" cy="259045"/>
    <xdr:sp macro="" textlink="">
      <xdr:nvSpPr>
        <xdr:cNvPr id="361" name="テキスト ボックス 360"/>
        <xdr:cNvSpPr txBox="1"/>
      </xdr:nvSpPr>
      <xdr:spPr>
        <a:xfrm>
          <a:off x="6737428" y="9771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158928</xdr:rowOff>
    </xdr:from>
    <xdr:to>
      <xdr:col>55</xdr:col>
      <xdr:colOff>50800</xdr:colOff>
      <xdr:row>59</xdr:row>
      <xdr:rowOff>89078</xdr:rowOff>
    </xdr:to>
    <xdr:sp macro="" textlink="">
      <xdr:nvSpPr>
        <xdr:cNvPr id="367" name="楕円 366"/>
        <xdr:cNvSpPr/>
      </xdr:nvSpPr>
      <xdr:spPr>
        <a:xfrm>
          <a:off x="10426700" y="10103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73855</xdr:rowOff>
    </xdr:from>
    <xdr:ext cx="378565" cy="259045"/>
    <xdr:sp macro="" textlink="">
      <xdr:nvSpPr>
        <xdr:cNvPr id="368" name="農林水産業費該当値テキスト"/>
        <xdr:cNvSpPr txBox="1"/>
      </xdr:nvSpPr>
      <xdr:spPr>
        <a:xfrm>
          <a:off x="10528300" y="1001795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158490</xdr:rowOff>
    </xdr:from>
    <xdr:to>
      <xdr:col>50</xdr:col>
      <xdr:colOff>165100</xdr:colOff>
      <xdr:row>59</xdr:row>
      <xdr:rowOff>88640</xdr:rowOff>
    </xdr:to>
    <xdr:sp macro="" textlink="">
      <xdr:nvSpPr>
        <xdr:cNvPr id="369" name="楕円 368"/>
        <xdr:cNvSpPr/>
      </xdr:nvSpPr>
      <xdr:spPr>
        <a:xfrm>
          <a:off x="9588500" y="10102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59</xdr:row>
      <xdr:rowOff>79767</xdr:rowOff>
    </xdr:from>
    <xdr:ext cx="378565" cy="259045"/>
    <xdr:sp macro="" textlink="">
      <xdr:nvSpPr>
        <xdr:cNvPr id="370" name="テキスト ボックス 369"/>
        <xdr:cNvSpPr txBox="1"/>
      </xdr:nvSpPr>
      <xdr:spPr>
        <a:xfrm>
          <a:off x="9450017" y="101953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158852</xdr:rowOff>
    </xdr:from>
    <xdr:to>
      <xdr:col>46</xdr:col>
      <xdr:colOff>38100</xdr:colOff>
      <xdr:row>59</xdr:row>
      <xdr:rowOff>89002</xdr:rowOff>
    </xdr:to>
    <xdr:sp macro="" textlink="">
      <xdr:nvSpPr>
        <xdr:cNvPr id="371" name="楕円 370"/>
        <xdr:cNvSpPr/>
      </xdr:nvSpPr>
      <xdr:spPr>
        <a:xfrm>
          <a:off x="8699500" y="10102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59</xdr:row>
      <xdr:rowOff>80129</xdr:rowOff>
    </xdr:from>
    <xdr:ext cx="378565" cy="259045"/>
    <xdr:sp macro="" textlink="">
      <xdr:nvSpPr>
        <xdr:cNvPr id="372" name="テキスト ボックス 371"/>
        <xdr:cNvSpPr txBox="1"/>
      </xdr:nvSpPr>
      <xdr:spPr>
        <a:xfrm>
          <a:off x="8561017" y="101956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158223</xdr:rowOff>
    </xdr:from>
    <xdr:to>
      <xdr:col>41</xdr:col>
      <xdr:colOff>101600</xdr:colOff>
      <xdr:row>59</xdr:row>
      <xdr:rowOff>88373</xdr:rowOff>
    </xdr:to>
    <xdr:sp macro="" textlink="">
      <xdr:nvSpPr>
        <xdr:cNvPr id="373" name="楕円 372"/>
        <xdr:cNvSpPr/>
      </xdr:nvSpPr>
      <xdr:spPr>
        <a:xfrm>
          <a:off x="7810500" y="10102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59</xdr:row>
      <xdr:rowOff>79500</xdr:rowOff>
    </xdr:from>
    <xdr:ext cx="378565" cy="259045"/>
    <xdr:sp macro="" textlink="">
      <xdr:nvSpPr>
        <xdr:cNvPr id="374" name="テキスト ボックス 373"/>
        <xdr:cNvSpPr txBox="1"/>
      </xdr:nvSpPr>
      <xdr:spPr>
        <a:xfrm>
          <a:off x="7672017" y="101950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158794</xdr:rowOff>
    </xdr:from>
    <xdr:to>
      <xdr:col>36</xdr:col>
      <xdr:colOff>165100</xdr:colOff>
      <xdr:row>59</xdr:row>
      <xdr:rowOff>88944</xdr:rowOff>
    </xdr:to>
    <xdr:sp macro="" textlink="">
      <xdr:nvSpPr>
        <xdr:cNvPr id="375" name="楕円 374"/>
        <xdr:cNvSpPr/>
      </xdr:nvSpPr>
      <xdr:spPr>
        <a:xfrm>
          <a:off x="6921500" y="1010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59</xdr:row>
      <xdr:rowOff>80071</xdr:rowOff>
    </xdr:from>
    <xdr:ext cx="378565" cy="259045"/>
    <xdr:sp macro="" textlink="">
      <xdr:nvSpPr>
        <xdr:cNvPr id="376" name="テキスト ボックス 375"/>
        <xdr:cNvSpPr txBox="1"/>
      </xdr:nvSpPr>
      <xdr:spPr>
        <a:xfrm>
          <a:off x="6783017" y="101956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7" name="直線コネクタ 386"/>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8" name="テキスト ボックス 387"/>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9" name="直線コネクタ 388"/>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0" name="テキスト ボックス 389"/>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1" name="直線コネクタ 390"/>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2" name="テキスト ボックス 391"/>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3" name="直線コネクタ 392"/>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4" name="テキスト ボックス 393"/>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5" name="直線コネクタ 394"/>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6" name="テキスト ボックス 395"/>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8" name="テキスト ボックス 397"/>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20066</xdr:rowOff>
    </xdr:from>
    <xdr:to>
      <xdr:col>54</xdr:col>
      <xdr:colOff>189865</xdr:colOff>
      <xdr:row>78</xdr:row>
      <xdr:rowOff>162903</xdr:rowOff>
    </xdr:to>
    <xdr:cxnSp macro="">
      <xdr:nvCxnSpPr>
        <xdr:cNvPr id="400" name="直線コネクタ 399"/>
        <xdr:cNvCxnSpPr/>
      </xdr:nvCxnSpPr>
      <xdr:spPr>
        <a:xfrm flipV="1">
          <a:off x="10475595" y="12021566"/>
          <a:ext cx="1270" cy="15144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166730</xdr:rowOff>
    </xdr:from>
    <xdr:ext cx="469744" cy="259045"/>
    <xdr:sp macro="" textlink="">
      <xdr:nvSpPr>
        <xdr:cNvPr id="401" name="商工費最小値テキスト"/>
        <xdr:cNvSpPr txBox="1"/>
      </xdr:nvSpPr>
      <xdr:spPr>
        <a:xfrm>
          <a:off x="10528300" y="13539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162903</xdr:rowOff>
    </xdr:from>
    <xdr:to>
      <xdr:col>55</xdr:col>
      <xdr:colOff>88900</xdr:colOff>
      <xdr:row>78</xdr:row>
      <xdr:rowOff>162903</xdr:rowOff>
    </xdr:to>
    <xdr:cxnSp macro="">
      <xdr:nvCxnSpPr>
        <xdr:cNvPr id="402" name="直線コネクタ 401"/>
        <xdr:cNvCxnSpPr/>
      </xdr:nvCxnSpPr>
      <xdr:spPr>
        <a:xfrm>
          <a:off x="10388600" y="135360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138193</xdr:rowOff>
    </xdr:from>
    <xdr:ext cx="534377" cy="259045"/>
    <xdr:sp macro="" textlink="">
      <xdr:nvSpPr>
        <xdr:cNvPr id="403" name="商工費最大値テキスト"/>
        <xdr:cNvSpPr txBox="1"/>
      </xdr:nvSpPr>
      <xdr:spPr>
        <a:xfrm>
          <a:off x="10528300" y="11796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41,140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20066</xdr:rowOff>
    </xdr:from>
    <xdr:to>
      <xdr:col>55</xdr:col>
      <xdr:colOff>88900</xdr:colOff>
      <xdr:row>70</xdr:row>
      <xdr:rowOff>20066</xdr:rowOff>
    </xdr:to>
    <xdr:cxnSp macro="">
      <xdr:nvCxnSpPr>
        <xdr:cNvPr id="404" name="直線コネクタ 403"/>
        <xdr:cNvCxnSpPr/>
      </xdr:nvCxnSpPr>
      <xdr:spPr>
        <a:xfrm>
          <a:off x="10388600" y="120215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124879</xdr:rowOff>
    </xdr:from>
    <xdr:to>
      <xdr:col>55</xdr:col>
      <xdr:colOff>0</xdr:colOff>
      <xdr:row>78</xdr:row>
      <xdr:rowOff>136195</xdr:rowOff>
    </xdr:to>
    <xdr:cxnSp macro="">
      <xdr:nvCxnSpPr>
        <xdr:cNvPr id="405" name="直線コネクタ 404"/>
        <xdr:cNvCxnSpPr/>
      </xdr:nvCxnSpPr>
      <xdr:spPr>
        <a:xfrm>
          <a:off x="9639300" y="13497979"/>
          <a:ext cx="838200" cy="11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151058</xdr:rowOff>
    </xdr:from>
    <xdr:ext cx="469744" cy="259045"/>
    <xdr:sp macro="" textlink="">
      <xdr:nvSpPr>
        <xdr:cNvPr id="406" name="商工費平均値テキスト"/>
        <xdr:cNvSpPr txBox="1"/>
      </xdr:nvSpPr>
      <xdr:spPr>
        <a:xfrm>
          <a:off x="10528300" y="1300980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128181</xdr:rowOff>
    </xdr:from>
    <xdr:to>
      <xdr:col>55</xdr:col>
      <xdr:colOff>50800</xdr:colOff>
      <xdr:row>77</xdr:row>
      <xdr:rowOff>58331</xdr:rowOff>
    </xdr:to>
    <xdr:sp macro="" textlink="">
      <xdr:nvSpPr>
        <xdr:cNvPr id="407" name="フローチャート: 判断 406"/>
        <xdr:cNvSpPr/>
      </xdr:nvSpPr>
      <xdr:spPr>
        <a:xfrm>
          <a:off x="10426700" y="13158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41287</xdr:rowOff>
    </xdr:from>
    <xdr:to>
      <xdr:col>50</xdr:col>
      <xdr:colOff>114300</xdr:colOff>
      <xdr:row>78</xdr:row>
      <xdr:rowOff>124879</xdr:rowOff>
    </xdr:to>
    <xdr:cxnSp macro="">
      <xdr:nvCxnSpPr>
        <xdr:cNvPr id="408" name="直線コネクタ 407"/>
        <xdr:cNvCxnSpPr/>
      </xdr:nvCxnSpPr>
      <xdr:spPr>
        <a:xfrm>
          <a:off x="8750300" y="13414387"/>
          <a:ext cx="889000" cy="83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129400</xdr:rowOff>
    </xdr:from>
    <xdr:to>
      <xdr:col>50</xdr:col>
      <xdr:colOff>165100</xdr:colOff>
      <xdr:row>77</xdr:row>
      <xdr:rowOff>59550</xdr:rowOff>
    </xdr:to>
    <xdr:sp macro="" textlink="">
      <xdr:nvSpPr>
        <xdr:cNvPr id="409" name="フローチャート: 判断 408"/>
        <xdr:cNvSpPr/>
      </xdr:nvSpPr>
      <xdr:spPr>
        <a:xfrm>
          <a:off x="9588500" y="1315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75</xdr:row>
      <xdr:rowOff>76078</xdr:rowOff>
    </xdr:from>
    <xdr:ext cx="469744" cy="259045"/>
    <xdr:sp macro="" textlink="">
      <xdr:nvSpPr>
        <xdr:cNvPr id="410" name="テキスト ボックス 409"/>
        <xdr:cNvSpPr txBox="1"/>
      </xdr:nvSpPr>
      <xdr:spPr>
        <a:xfrm>
          <a:off x="9404428" y="129348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41287</xdr:rowOff>
    </xdr:from>
    <xdr:to>
      <xdr:col>45</xdr:col>
      <xdr:colOff>177800</xdr:colOff>
      <xdr:row>78</xdr:row>
      <xdr:rowOff>99733</xdr:rowOff>
    </xdr:to>
    <xdr:cxnSp macro="">
      <xdr:nvCxnSpPr>
        <xdr:cNvPr id="411" name="直線コネクタ 410"/>
        <xdr:cNvCxnSpPr/>
      </xdr:nvCxnSpPr>
      <xdr:spPr>
        <a:xfrm flipV="1">
          <a:off x="7861300" y="13414387"/>
          <a:ext cx="889000" cy="58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47980</xdr:rowOff>
    </xdr:from>
    <xdr:to>
      <xdr:col>46</xdr:col>
      <xdr:colOff>38100</xdr:colOff>
      <xdr:row>76</xdr:row>
      <xdr:rowOff>149580</xdr:rowOff>
    </xdr:to>
    <xdr:sp macro="" textlink="">
      <xdr:nvSpPr>
        <xdr:cNvPr id="412" name="フローチャート: 判断 411"/>
        <xdr:cNvSpPr/>
      </xdr:nvSpPr>
      <xdr:spPr>
        <a:xfrm>
          <a:off x="8699500" y="1307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166108</xdr:rowOff>
    </xdr:from>
    <xdr:ext cx="534377" cy="259045"/>
    <xdr:sp macro="" textlink="">
      <xdr:nvSpPr>
        <xdr:cNvPr id="413" name="テキスト ボックス 412"/>
        <xdr:cNvSpPr txBox="1"/>
      </xdr:nvSpPr>
      <xdr:spPr>
        <a:xfrm>
          <a:off x="8483111" y="12853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99733</xdr:rowOff>
    </xdr:from>
    <xdr:to>
      <xdr:col>41</xdr:col>
      <xdr:colOff>50800</xdr:colOff>
      <xdr:row>78</xdr:row>
      <xdr:rowOff>168503</xdr:rowOff>
    </xdr:to>
    <xdr:cxnSp macro="">
      <xdr:nvCxnSpPr>
        <xdr:cNvPr id="414" name="直線コネクタ 413"/>
        <xdr:cNvCxnSpPr/>
      </xdr:nvCxnSpPr>
      <xdr:spPr>
        <a:xfrm flipV="1">
          <a:off x="6972300" y="13472833"/>
          <a:ext cx="889000" cy="68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68707</xdr:rowOff>
    </xdr:from>
    <xdr:to>
      <xdr:col>41</xdr:col>
      <xdr:colOff>101600</xdr:colOff>
      <xdr:row>77</xdr:row>
      <xdr:rowOff>170307</xdr:rowOff>
    </xdr:to>
    <xdr:sp macro="" textlink="">
      <xdr:nvSpPr>
        <xdr:cNvPr id="415" name="フローチャート: 判断 414"/>
        <xdr:cNvSpPr/>
      </xdr:nvSpPr>
      <xdr:spPr>
        <a:xfrm>
          <a:off x="7810500" y="13270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76</xdr:row>
      <xdr:rowOff>15384</xdr:rowOff>
    </xdr:from>
    <xdr:ext cx="469744" cy="259045"/>
    <xdr:sp macro="" textlink="">
      <xdr:nvSpPr>
        <xdr:cNvPr id="416" name="テキスト ボックス 415"/>
        <xdr:cNvSpPr txBox="1"/>
      </xdr:nvSpPr>
      <xdr:spPr>
        <a:xfrm>
          <a:off x="7626428" y="13045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101664</xdr:rowOff>
    </xdr:from>
    <xdr:to>
      <xdr:col>36</xdr:col>
      <xdr:colOff>165100</xdr:colOff>
      <xdr:row>78</xdr:row>
      <xdr:rowOff>31814</xdr:rowOff>
    </xdr:to>
    <xdr:sp macro="" textlink="">
      <xdr:nvSpPr>
        <xdr:cNvPr id="417" name="フローチャート: 判断 416"/>
        <xdr:cNvSpPr/>
      </xdr:nvSpPr>
      <xdr:spPr>
        <a:xfrm>
          <a:off x="6921500" y="13303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76</xdr:row>
      <xdr:rowOff>48341</xdr:rowOff>
    </xdr:from>
    <xdr:ext cx="469744" cy="259045"/>
    <xdr:sp macro="" textlink="">
      <xdr:nvSpPr>
        <xdr:cNvPr id="418" name="テキスト ボックス 417"/>
        <xdr:cNvSpPr txBox="1"/>
      </xdr:nvSpPr>
      <xdr:spPr>
        <a:xfrm>
          <a:off x="6737428" y="130785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85395</xdr:rowOff>
    </xdr:from>
    <xdr:to>
      <xdr:col>55</xdr:col>
      <xdr:colOff>50800</xdr:colOff>
      <xdr:row>79</xdr:row>
      <xdr:rowOff>15545</xdr:rowOff>
    </xdr:to>
    <xdr:sp macro="" textlink="">
      <xdr:nvSpPr>
        <xdr:cNvPr id="424" name="楕円 423"/>
        <xdr:cNvSpPr/>
      </xdr:nvSpPr>
      <xdr:spPr>
        <a:xfrm>
          <a:off x="10426700" y="13458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322</xdr:rowOff>
    </xdr:from>
    <xdr:ext cx="469744" cy="259045"/>
    <xdr:sp macro="" textlink="">
      <xdr:nvSpPr>
        <xdr:cNvPr id="425" name="商工費該当値テキスト"/>
        <xdr:cNvSpPr txBox="1"/>
      </xdr:nvSpPr>
      <xdr:spPr>
        <a:xfrm>
          <a:off x="10528300" y="133734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74079</xdr:rowOff>
    </xdr:from>
    <xdr:to>
      <xdr:col>50</xdr:col>
      <xdr:colOff>165100</xdr:colOff>
      <xdr:row>79</xdr:row>
      <xdr:rowOff>4229</xdr:rowOff>
    </xdr:to>
    <xdr:sp macro="" textlink="">
      <xdr:nvSpPr>
        <xdr:cNvPr id="426" name="楕円 425"/>
        <xdr:cNvSpPr/>
      </xdr:nvSpPr>
      <xdr:spPr>
        <a:xfrm>
          <a:off x="9588500" y="13447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166806</xdr:rowOff>
    </xdr:from>
    <xdr:ext cx="469744" cy="259045"/>
    <xdr:sp macro="" textlink="">
      <xdr:nvSpPr>
        <xdr:cNvPr id="427" name="テキスト ボックス 426"/>
        <xdr:cNvSpPr txBox="1"/>
      </xdr:nvSpPr>
      <xdr:spPr>
        <a:xfrm>
          <a:off x="9404428" y="135399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161937</xdr:rowOff>
    </xdr:from>
    <xdr:to>
      <xdr:col>46</xdr:col>
      <xdr:colOff>38100</xdr:colOff>
      <xdr:row>78</xdr:row>
      <xdr:rowOff>92087</xdr:rowOff>
    </xdr:to>
    <xdr:sp macro="" textlink="">
      <xdr:nvSpPr>
        <xdr:cNvPr id="428" name="楕円 427"/>
        <xdr:cNvSpPr/>
      </xdr:nvSpPr>
      <xdr:spPr>
        <a:xfrm>
          <a:off x="8699500" y="13363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83214</xdr:rowOff>
    </xdr:from>
    <xdr:ext cx="469744" cy="259045"/>
    <xdr:sp macro="" textlink="">
      <xdr:nvSpPr>
        <xdr:cNvPr id="429" name="テキスト ボックス 428"/>
        <xdr:cNvSpPr txBox="1"/>
      </xdr:nvSpPr>
      <xdr:spPr>
        <a:xfrm>
          <a:off x="8515428" y="13456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48933</xdr:rowOff>
    </xdr:from>
    <xdr:to>
      <xdr:col>41</xdr:col>
      <xdr:colOff>101600</xdr:colOff>
      <xdr:row>78</xdr:row>
      <xdr:rowOff>150533</xdr:rowOff>
    </xdr:to>
    <xdr:sp macro="" textlink="">
      <xdr:nvSpPr>
        <xdr:cNvPr id="430" name="楕円 429"/>
        <xdr:cNvSpPr/>
      </xdr:nvSpPr>
      <xdr:spPr>
        <a:xfrm>
          <a:off x="7810500" y="1342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141660</xdr:rowOff>
    </xdr:from>
    <xdr:ext cx="469744" cy="259045"/>
    <xdr:sp macro="" textlink="">
      <xdr:nvSpPr>
        <xdr:cNvPr id="431" name="テキスト ボックス 430"/>
        <xdr:cNvSpPr txBox="1"/>
      </xdr:nvSpPr>
      <xdr:spPr>
        <a:xfrm>
          <a:off x="7626428" y="135147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117703</xdr:rowOff>
    </xdr:from>
    <xdr:to>
      <xdr:col>36</xdr:col>
      <xdr:colOff>165100</xdr:colOff>
      <xdr:row>79</xdr:row>
      <xdr:rowOff>47853</xdr:rowOff>
    </xdr:to>
    <xdr:sp macro="" textlink="">
      <xdr:nvSpPr>
        <xdr:cNvPr id="432" name="楕円 431"/>
        <xdr:cNvSpPr/>
      </xdr:nvSpPr>
      <xdr:spPr>
        <a:xfrm>
          <a:off x="6921500" y="13490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38980</xdr:rowOff>
    </xdr:from>
    <xdr:ext cx="469744" cy="259045"/>
    <xdr:sp macro="" textlink="">
      <xdr:nvSpPr>
        <xdr:cNvPr id="433" name="テキスト ボックス 432"/>
        <xdr:cNvSpPr txBox="1"/>
      </xdr:nvSpPr>
      <xdr:spPr>
        <a:xfrm>
          <a:off x="6737428" y="135835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4" name="テキスト ボックス 443"/>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98879</xdr:rowOff>
    </xdr:from>
    <xdr:to>
      <xdr:col>59</xdr:col>
      <xdr:colOff>50800</xdr:colOff>
      <xdr:row>99</xdr:row>
      <xdr:rowOff>98879</xdr:rowOff>
    </xdr:to>
    <xdr:cxnSp macro="">
      <xdr:nvCxnSpPr>
        <xdr:cNvPr id="445" name="直線コネクタ 444"/>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128106</xdr:rowOff>
    </xdr:from>
    <xdr:ext cx="531299" cy="259045"/>
    <xdr:sp macro="" textlink="">
      <xdr:nvSpPr>
        <xdr:cNvPr id="446" name="テキスト ボックス 445"/>
        <xdr:cNvSpPr txBox="1"/>
      </xdr:nvSpPr>
      <xdr:spPr>
        <a:xfrm>
          <a:off x="6072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7" name="直線コネクタ 446"/>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48" name="テキスト ボックス 447"/>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9" name="直線コネクタ 448"/>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0" name="テキスト ボックス 449"/>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1" name="直線コネクタ 450"/>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2" name="テキスト ボックス 451"/>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3" name="直線コネクタ 452"/>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4" name="テキスト ボックス 453"/>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5" name="直線コネクタ 454"/>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6" name="テキスト ボックス 455"/>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8" name="テキスト ボックス 457"/>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59967</xdr:rowOff>
    </xdr:from>
    <xdr:to>
      <xdr:col>54</xdr:col>
      <xdr:colOff>189865</xdr:colOff>
      <xdr:row>99</xdr:row>
      <xdr:rowOff>148796</xdr:rowOff>
    </xdr:to>
    <xdr:cxnSp macro="">
      <xdr:nvCxnSpPr>
        <xdr:cNvPr id="460" name="直線コネクタ 459"/>
        <xdr:cNvCxnSpPr/>
      </xdr:nvCxnSpPr>
      <xdr:spPr>
        <a:xfrm flipV="1">
          <a:off x="10475595" y="15490467"/>
          <a:ext cx="1270" cy="16318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152623</xdr:rowOff>
    </xdr:from>
    <xdr:ext cx="534377" cy="259045"/>
    <xdr:sp macro="" textlink="">
      <xdr:nvSpPr>
        <xdr:cNvPr id="461" name="土木費最小値テキスト"/>
        <xdr:cNvSpPr txBox="1"/>
      </xdr:nvSpPr>
      <xdr:spPr>
        <a:xfrm>
          <a:off x="10528300" y="17126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148796</xdr:rowOff>
    </xdr:from>
    <xdr:to>
      <xdr:col>55</xdr:col>
      <xdr:colOff>88900</xdr:colOff>
      <xdr:row>99</xdr:row>
      <xdr:rowOff>148796</xdr:rowOff>
    </xdr:to>
    <xdr:cxnSp macro="">
      <xdr:nvCxnSpPr>
        <xdr:cNvPr id="462" name="直線コネクタ 461"/>
        <xdr:cNvCxnSpPr/>
      </xdr:nvCxnSpPr>
      <xdr:spPr>
        <a:xfrm>
          <a:off x="10388600" y="17122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6644</xdr:rowOff>
    </xdr:from>
    <xdr:ext cx="599010" cy="259045"/>
    <xdr:sp macro="" textlink="">
      <xdr:nvSpPr>
        <xdr:cNvPr id="463" name="土木費最大値テキスト"/>
        <xdr:cNvSpPr txBox="1"/>
      </xdr:nvSpPr>
      <xdr:spPr>
        <a:xfrm>
          <a:off x="10528300" y="152656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116,883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59967</xdr:rowOff>
    </xdr:from>
    <xdr:to>
      <xdr:col>55</xdr:col>
      <xdr:colOff>88900</xdr:colOff>
      <xdr:row>90</xdr:row>
      <xdr:rowOff>59967</xdr:rowOff>
    </xdr:to>
    <xdr:cxnSp macro="">
      <xdr:nvCxnSpPr>
        <xdr:cNvPr id="464" name="直線コネクタ 463"/>
        <xdr:cNvCxnSpPr/>
      </xdr:nvCxnSpPr>
      <xdr:spPr>
        <a:xfrm>
          <a:off x="10388600" y="15490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110080</xdr:rowOff>
    </xdr:from>
    <xdr:to>
      <xdr:col>55</xdr:col>
      <xdr:colOff>0</xdr:colOff>
      <xdr:row>96</xdr:row>
      <xdr:rowOff>106569</xdr:rowOff>
    </xdr:to>
    <xdr:cxnSp macro="">
      <xdr:nvCxnSpPr>
        <xdr:cNvPr id="465" name="直線コネクタ 464"/>
        <xdr:cNvCxnSpPr/>
      </xdr:nvCxnSpPr>
      <xdr:spPr>
        <a:xfrm>
          <a:off x="9639300" y="16397830"/>
          <a:ext cx="838200" cy="167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28596</xdr:rowOff>
    </xdr:from>
    <xdr:ext cx="534377" cy="259045"/>
    <xdr:sp macro="" textlink="">
      <xdr:nvSpPr>
        <xdr:cNvPr id="466" name="土木費平均値テキスト"/>
        <xdr:cNvSpPr txBox="1"/>
      </xdr:nvSpPr>
      <xdr:spPr>
        <a:xfrm>
          <a:off x="10528300" y="166592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40,872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50169</xdr:rowOff>
    </xdr:from>
    <xdr:to>
      <xdr:col>55</xdr:col>
      <xdr:colOff>50800</xdr:colOff>
      <xdr:row>97</xdr:row>
      <xdr:rowOff>151769</xdr:rowOff>
    </xdr:to>
    <xdr:sp macro="" textlink="">
      <xdr:nvSpPr>
        <xdr:cNvPr id="467" name="フローチャート: 判断 466"/>
        <xdr:cNvSpPr/>
      </xdr:nvSpPr>
      <xdr:spPr>
        <a:xfrm>
          <a:off x="10426700" y="16680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110080</xdr:rowOff>
    </xdr:from>
    <xdr:to>
      <xdr:col>50</xdr:col>
      <xdr:colOff>114300</xdr:colOff>
      <xdr:row>95</xdr:row>
      <xdr:rowOff>164731</xdr:rowOff>
    </xdr:to>
    <xdr:cxnSp macro="">
      <xdr:nvCxnSpPr>
        <xdr:cNvPr id="468" name="直線コネクタ 467"/>
        <xdr:cNvCxnSpPr/>
      </xdr:nvCxnSpPr>
      <xdr:spPr>
        <a:xfrm flipV="1">
          <a:off x="8750300" y="16397830"/>
          <a:ext cx="889000" cy="54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58382</xdr:rowOff>
    </xdr:from>
    <xdr:to>
      <xdr:col>50</xdr:col>
      <xdr:colOff>165100</xdr:colOff>
      <xdr:row>97</xdr:row>
      <xdr:rowOff>159982</xdr:rowOff>
    </xdr:to>
    <xdr:sp macro="" textlink="">
      <xdr:nvSpPr>
        <xdr:cNvPr id="469" name="フローチャート: 判断 468"/>
        <xdr:cNvSpPr/>
      </xdr:nvSpPr>
      <xdr:spPr>
        <a:xfrm>
          <a:off x="9588500" y="16689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151109</xdr:rowOff>
    </xdr:from>
    <xdr:ext cx="534377" cy="259045"/>
    <xdr:sp macro="" textlink="">
      <xdr:nvSpPr>
        <xdr:cNvPr id="470" name="テキスト ボックス 469"/>
        <xdr:cNvSpPr txBox="1"/>
      </xdr:nvSpPr>
      <xdr:spPr>
        <a:xfrm>
          <a:off x="9372111" y="16781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147881</xdr:rowOff>
    </xdr:from>
    <xdr:to>
      <xdr:col>45</xdr:col>
      <xdr:colOff>177800</xdr:colOff>
      <xdr:row>95</xdr:row>
      <xdr:rowOff>164731</xdr:rowOff>
    </xdr:to>
    <xdr:cxnSp macro="">
      <xdr:nvCxnSpPr>
        <xdr:cNvPr id="471" name="直線コネクタ 470"/>
        <xdr:cNvCxnSpPr/>
      </xdr:nvCxnSpPr>
      <xdr:spPr>
        <a:xfrm>
          <a:off x="7861300" y="16435631"/>
          <a:ext cx="889000" cy="16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83544</xdr:rowOff>
    </xdr:from>
    <xdr:to>
      <xdr:col>46</xdr:col>
      <xdr:colOff>38100</xdr:colOff>
      <xdr:row>98</xdr:row>
      <xdr:rowOff>13694</xdr:rowOff>
    </xdr:to>
    <xdr:sp macro="" textlink="">
      <xdr:nvSpPr>
        <xdr:cNvPr id="472" name="フローチャート: 判断 471"/>
        <xdr:cNvSpPr/>
      </xdr:nvSpPr>
      <xdr:spPr>
        <a:xfrm>
          <a:off x="8699500" y="16714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4821</xdr:rowOff>
    </xdr:from>
    <xdr:ext cx="534377" cy="259045"/>
    <xdr:sp macro="" textlink="">
      <xdr:nvSpPr>
        <xdr:cNvPr id="473" name="テキスト ボックス 472"/>
        <xdr:cNvSpPr txBox="1"/>
      </xdr:nvSpPr>
      <xdr:spPr>
        <a:xfrm>
          <a:off x="8483111" y="16806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93</xdr:row>
      <xdr:rowOff>156632</xdr:rowOff>
    </xdr:from>
    <xdr:to>
      <xdr:col>41</xdr:col>
      <xdr:colOff>50800</xdr:colOff>
      <xdr:row>95</xdr:row>
      <xdr:rowOff>147881</xdr:rowOff>
    </xdr:to>
    <xdr:cxnSp macro="">
      <xdr:nvCxnSpPr>
        <xdr:cNvPr id="474" name="直線コネクタ 473"/>
        <xdr:cNvCxnSpPr/>
      </xdr:nvCxnSpPr>
      <xdr:spPr>
        <a:xfrm>
          <a:off x="6972300" y="16101482"/>
          <a:ext cx="889000" cy="334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93847</xdr:rowOff>
    </xdr:from>
    <xdr:to>
      <xdr:col>41</xdr:col>
      <xdr:colOff>101600</xdr:colOff>
      <xdr:row>98</xdr:row>
      <xdr:rowOff>23997</xdr:rowOff>
    </xdr:to>
    <xdr:sp macro="" textlink="">
      <xdr:nvSpPr>
        <xdr:cNvPr id="475" name="フローチャート: 判断 474"/>
        <xdr:cNvSpPr/>
      </xdr:nvSpPr>
      <xdr:spPr>
        <a:xfrm>
          <a:off x="7810500" y="16724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15124</xdr:rowOff>
    </xdr:from>
    <xdr:ext cx="534377" cy="259045"/>
    <xdr:sp macro="" textlink="">
      <xdr:nvSpPr>
        <xdr:cNvPr id="476" name="テキスト ボックス 475"/>
        <xdr:cNvSpPr txBox="1"/>
      </xdr:nvSpPr>
      <xdr:spPr>
        <a:xfrm>
          <a:off x="7594111" y="16817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98599</xdr:rowOff>
    </xdr:from>
    <xdr:to>
      <xdr:col>36</xdr:col>
      <xdr:colOff>165100</xdr:colOff>
      <xdr:row>98</xdr:row>
      <xdr:rowOff>28749</xdr:rowOff>
    </xdr:to>
    <xdr:sp macro="" textlink="">
      <xdr:nvSpPr>
        <xdr:cNvPr id="477" name="フローチャート: 判断 476"/>
        <xdr:cNvSpPr/>
      </xdr:nvSpPr>
      <xdr:spPr>
        <a:xfrm>
          <a:off x="6921500" y="16729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19876</xdr:rowOff>
    </xdr:from>
    <xdr:ext cx="534377" cy="259045"/>
    <xdr:sp macro="" textlink="">
      <xdr:nvSpPr>
        <xdr:cNvPr id="478" name="テキスト ボックス 477"/>
        <xdr:cNvSpPr txBox="1"/>
      </xdr:nvSpPr>
      <xdr:spPr>
        <a:xfrm>
          <a:off x="6705111" y="16821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55769</xdr:rowOff>
    </xdr:from>
    <xdr:to>
      <xdr:col>55</xdr:col>
      <xdr:colOff>50800</xdr:colOff>
      <xdr:row>96</xdr:row>
      <xdr:rowOff>157369</xdr:rowOff>
    </xdr:to>
    <xdr:sp macro="" textlink="">
      <xdr:nvSpPr>
        <xdr:cNvPr id="484" name="楕円 483"/>
        <xdr:cNvSpPr/>
      </xdr:nvSpPr>
      <xdr:spPr>
        <a:xfrm>
          <a:off x="10426700" y="16514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78646</xdr:rowOff>
    </xdr:from>
    <xdr:ext cx="534377" cy="259045"/>
    <xdr:sp macro="" textlink="">
      <xdr:nvSpPr>
        <xdr:cNvPr id="485" name="土木費該当値テキスト"/>
        <xdr:cNvSpPr txBox="1"/>
      </xdr:nvSpPr>
      <xdr:spPr>
        <a:xfrm>
          <a:off x="10528300" y="16366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59280</xdr:rowOff>
    </xdr:from>
    <xdr:to>
      <xdr:col>50</xdr:col>
      <xdr:colOff>165100</xdr:colOff>
      <xdr:row>95</xdr:row>
      <xdr:rowOff>160880</xdr:rowOff>
    </xdr:to>
    <xdr:sp macro="" textlink="">
      <xdr:nvSpPr>
        <xdr:cNvPr id="486" name="楕円 485"/>
        <xdr:cNvSpPr/>
      </xdr:nvSpPr>
      <xdr:spPr>
        <a:xfrm>
          <a:off x="9588500" y="1634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5957</xdr:rowOff>
    </xdr:from>
    <xdr:ext cx="534377" cy="259045"/>
    <xdr:sp macro="" textlink="">
      <xdr:nvSpPr>
        <xdr:cNvPr id="487" name="テキスト ボックス 486"/>
        <xdr:cNvSpPr txBox="1"/>
      </xdr:nvSpPr>
      <xdr:spPr>
        <a:xfrm>
          <a:off x="9372111" y="16122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113931</xdr:rowOff>
    </xdr:from>
    <xdr:to>
      <xdr:col>46</xdr:col>
      <xdr:colOff>38100</xdr:colOff>
      <xdr:row>96</xdr:row>
      <xdr:rowOff>44081</xdr:rowOff>
    </xdr:to>
    <xdr:sp macro="" textlink="">
      <xdr:nvSpPr>
        <xdr:cNvPr id="488" name="楕円 487"/>
        <xdr:cNvSpPr/>
      </xdr:nvSpPr>
      <xdr:spPr>
        <a:xfrm>
          <a:off x="8699500" y="16401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60608</xdr:rowOff>
    </xdr:from>
    <xdr:ext cx="534377" cy="259045"/>
    <xdr:sp macro="" textlink="">
      <xdr:nvSpPr>
        <xdr:cNvPr id="489" name="テキスト ボックス 488"/>
        <xdr:cNvSpPr txBox="1"/>
      </xdr:nvSpPr>
      <xdr:spPr>
        <a:xfrm>
          <a:off x="8483111" y="16176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97081</xdr:rowOff>
    </xdr:from>
    <xdr:to>
      <xdr:col>41</xdr:col>
      <xdr:colOff>101600</xdr:colOff>
      <xdr:row>96</xdr:row>
      <xdr:rowOff>27231</xdr:rowOff>
    </xdr:to>
    <xdr:sp macro="" textlink="">
      <xdr:nvSpPr>
        <xdr:cNvPr id="490" name="楕円 489"/>
        <xdr:cNvSpPr/>
      </xdr:nvSpPr>
      <xdr:spPr>
        <a:xfrm>
          <a:off x="7810500" y="16384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43758</xdr:rowOff>
    </xdr:from>
    <xdr:ext cx="534377" cy="259045"/>
    <xdr:sp macro="" textlink="">
      <xdr:nvSpPr>
        <xdr:cNvPr id="491" name="テキスト ボックス 490"/>
        <xdr:cNvSpPr txBox="1"/>
      </xdr:nvSpPr>
      <xdr:spPr>
        <a:xfrm>
          <a:off x="7594111" y="16160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93</xdr:row>
      <xdr:rowOff>105832</xdr:rowOff>
    </xdr:from>
    <xdr:to>
      <xdr:col>36</xdr:col>
      <xdr:colOff>165100</xdr:colOff>
      <xdr:row>94</xdr:row>
      <xdr:rowOff>35982</xdr:rowOff>
    </xdr:to>
    <xdr:sp macro="" textlink="">
      <xdr:nvSpPr>
        <xdr:cNvPr id="492" name="楕円 491"/>
        <xdr:cNvSpPr/>
      </xdr:nvSpPr>
      <xdr:spPr>
        <a:xfrm>
          <a:off x="6921500" y="16050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92</xdr:row>
      <xdr:rowOff>52509</xdr:rowOff>
    </xdr:from>
    <xdr:ext cx="534377" cy="259045"/>
    <xdr:sp macro="" textlink="">
      <xdr:nvSpPr>
        <xdr:cNvPr id="493" name="テキスト ボックス 492"/>
        <xdr:cNvSpPr txBox="1"/>
      </xdr:nvSpPr>
      <xdr:spPr>
        <a:xfrm>
          <a:off x="6705111" y="15825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4" name="テキスト ボックス 503"/>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139700</xdr:rowOff>
    </xdr:from>
    <xdr:to>
      <xdr:col>89</xdr:col>
      <xdr:colOff>177800</xdr:colOff>
      <xdr:row>38</xdr:row>
      <xdr:rowOff>139700</xdr:rowOff>
    </xdr:to>
    <xdr:cxnSp macro="">
      <xdr:nvCxnSpPr>
        <xdr:cNvPr id="505" name="直線コネクタ 504"/>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168927</xdr:rowOff>
    </xdr:from>
    <xdr:ext cx="531299" cy="259045"/>
    <xdr:sp macro="" textlink="">
      <xdr:nvSpPr>
        <xdr:cNvPr id="506" name="テキスト ボックス 505"/>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7" name="直線コネクタ 506"/>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8" name="テキスト ボックス 507"/>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9" name="直線コネクタ 508"/>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10" name="テキスト ボックス 509"/>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1" name="直線コネクタ 510"/>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12" name="テキスト ボックス 511"/>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3" name="直線コネクタ 512"/>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4" name="テキスト ボックス 513"/>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5"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61610</xdr:rowOff>
    </xdr:from>
    <xdr:to>
      <xdr:col>85</xdr:col>
      <xdr:colOff>126364</xdr:colOff>
      <xdr:row>38</xdr:row>
      <xdr:rowOff>167498</xdr:rowOff>
    </xdr:to>
    <xdr:cxnSp macro="">
      <xdr:nvCxnSpPr>
        <xdr:cNvPr id="516" name="直線コネクタ 515"/>
        <xdr:cNvCxnSpPr/>
      </xdr:nvCxnSpPr>
      <xdr:spPr>
        <a:xfrm flipV="1">
          <a:off x="16317595" y="5548010"/>
          <a:ext cx="1269" cy="11345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171325</xdr:rowOff>
    </xdr:from>
    <xdr:ext cx="469744" cy="259045"/>
    <xdr:sp macro="" textlink="">
      <xdr:nvSpPr>
        <xdr:cNvPr id="517" name="消防費最小値テキスト"/>
        <xdr:cNvSpPr txBox="1"/>
      </xdr:nvSpPr>
      <xdr:spPr>
        <a:xfrm>
          <a:off x="16370300" y="66864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167498</xdr:rowOff>
    </xdr:from>
    <xdr:to>
      <xdr:col>86</xdr:col>
      <xdr:colOff>25400</xdr:colOff>
      <xdr:row>38</xdr:row>
      <xdr:rowOff>167498</xdr:rowOff>
    </xdr:to>
    <xdr:cxnSp macro="">
      <xdr:nvCxnSpPr>
        <xdr:cNvPr id="518" name="直線コネクタ 517"/>
        <xdr:cNvCxnSpPr/>
      </xdr:nvCxnSpPr>
      <xdr:spPr>
        <a:xfrm>
          <a:off x="16230600" y="66825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31</xdr:row>
      <xdr:rowOff>8287</xdr:rowOff>
    </xdr:from>
    <xdr:ext cx="534377" cy="259045"/>
    <xdr:sp macro="" textlink="">
      <xdr:nvSpPr>
        <xdr:cNvPr id="519" name="消防費最大値テキスト"/>
        <xdr:cNvSpPr txBox="1"/>
      </xdr:nvSpPr>
      <xdr:spPr>
        <a:xfrm>
          <a:off x="16370300" y="5323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34,208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32</xdr:row>
      <xdr:rowOff>61610</xdr:rowOff>
    </xdr:from>
    <xdr:to>
      <xdr:col>86</xdr:col>
      <xdr:colOff>25400</xdr:colOff>
      <xdr:row>32</xdr:row>
      <xdr:rowOff>61610</xdr:rowOff>
    </xdr:to>
    <xdr:cxnSp macro="">
      <xdr:nvCxnSpPr>
        <xdr:cNvPr id="520" name="直線コネクタ 519"/>
        <xdr:cNvCxnSpPr/>
      </xdr:nvCxnSpPr>
      <xdr:spPr>
        <a:xfrm>
          <a:off x="16230600" y="5548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58547</xdr:rowOff>
    </xdr:from>
    <xdr:to>
      <xdr:col>85</xdr:col>
      <xdr:colOff>127000</xdr:colOff>
      <xdr:row>37</xdr:row>
      <xdr:rowOff>94254</xdr:rowOff>
    </xdr:to>
    <xdr:cxnSp macro="">
      <xdr:nvCxnSpPr>
        <xdr:cNvPr id="521" name="直線コネクタ 520"/>
        <xdr:cNvCxnSpPr/>
      </xdr:nvCxnSpPr>
      <xdr:spPr>
        <a:xfrm>
          <a:off x="15481300" y="6402197"/>
          <a:ext cx="838200" cy="35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52021</xdr:rowOff>
    </xdr:from>
    <xdr:ext cx="534377" cy="259045"/>
    <xdr:sp macro="" textlink="">
      <xdr:nvSpPr>
        <xdr:cNvPr id="522" name="消防費平均値テキスト"/>
        <xdr:cNvSpPr txBox="1"/>
      </xdr:nvSpPr>
      <xdr:spPr>
        <a:xfrm>
          <a:off x="16370300" y="62242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29144</xdr:rowOff>
    </xdr:from>
    <xdr:to>
      <xdr:col>85</xdr:col>
      <xdr:colOff>177800</xdr:colOff>
      <xdr:row>37</xdr:row>
      <xdr:rowOff>130744</xdr:rowOff>
    </xdr:to>
    <xdr:sp macro="" textlink="">
      <xdr:nvSpPr>
        <xdr:cNvPr id="523" name="フローチャート: 判断 522"/>
        <xdr:cNvSpPr/>
      </xdr:nvSpPr>
      <xdr:spPr>
        <a:xfrm>
          <a:off x="16268700" y="6372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58547</xdr:rowOff>
    </xdr:from>
    <xdr:to>
      <xdr:col>81</xdr:col>
      <xdr:colOff>50800</xdr:colOff>
      <xdr:row>37</xdr:row>
      <xdr:rowOff>121366</xdr:rowOff>
    </xdr:to>
    <xdr:cxnSp macro="">
      <xdr:nvCxnSpPr>
        <xdr:cNvPr id="524" name="直線コネクタ 523"/>
        <xdr:cNvCxnSpPr/>
      </xdr:nvCxnSpPr>
      <xdr:spPr>
        <a:xfrm flipV="1">
          <a:off x="14592300" y="6402197"/>
          <a:ext cx="889000" cy="62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37739</xdr:rowOff>
    </xdr:from>
    <xdr:to>
      <xdr:col>81</xdr:col>
      <xdr:colOff>101600</xdr:colOff>
      <xdr:row>37</xdr:row>
      <xdr:rowOff>139339</xdr:rowOff>
    </xdr:to>
    <xdr:sp macro="" textlink="">
      <xdr:nvSpPr>
        <xdr:cNvPr id="525" name="フローチャート: 判断 524"/>
        <xdr:cNvSpPr/>
      </xdr:nvSpPr>
      <xdr:spPr>
        <a:xfrm>
          <a:off x="15430500" y="6381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130467</xdr:rowOff>
    </xdr:from>
    <xdr:ext cx="534377" cy="259045"/>
    <xdr:sp macro="" textlink="">
      <xdr:nvSpPr>
        <xdr:cNvPr id="526" name="テキスト ボックス 525"/>
        <xdr:cNvSpPr txBox="1"/>
      </xdr:nvSpPr>
      <xdr:spPr>
        <a:xfrm>
          <a:off x="15214111" y="6474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135448</xdr:rowOff>
    </xdr:from>
    <xdr:to>
      <xdr:col>76</xdr:col>
      <xdr:colOff>114300</xdr:colOff>
      <xdr:row>37</xdr:row>
      <xdr:rowOff>121366</xdr:rowOff>
    </xdr:to>
    <xdr:cxnSp macro="">
      <xdr:nvCxnSpPr>
        <xdr:cNvPr id="527" name="直線コネクタ 526"/>
        <xdr:cNvCxnSpPr/>
      </xdr:nvCxnSpPr>
      <xdr:spPr>
        <a:xfrm>
          <a:off x="13703300" y="6307648"/>
          <a:ext cx="889000" cy="157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16068</xdr:rowOff>
    </xdr:from>
    <xdr:to>
      <xdr:col>76</xdr:col>
      <xdr:colOff>165100</xdr:colOff>
      <xdr:row>37</xdr:row>
      <xdr:rowOff>117668</xdr:rowOff>
    </xdr:to>
    <xdr:sp macro="" textlink="">
      <xdr:nvSpPr>
        <xdr:cNvPr id="528" name="フローチャート: 判断 527"/>
        <xdr:cNvSpPr/>
      </xdr:nvSpPr>
      <xdr:spPr>
        <a:xfrm>
          <a:off x="14541500" y="6359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134195</xdr:rowOff>
    </xdr:from>
    <xdr:ext cx="534377" cy="259045"/>
    <xdr:sp macro="" textlink="">
      <xdr:nvSpPr>
        <xdr:cNvPr id="529" name="テキスト ボックス 528"/>
        <xdr:cNvSpPr txBox="1"/>
      </xdr:nvSpPr>
      <xdr:spPr>
        <a:xfrm>
          <a:off x="14325111" y="6134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135448</xdr:rowOff>
    </xdr:from>
    <xdr:to>
      <xdr:col>71</xdr:col>
      <xdr:colOff>177800</xdr:colOff>
      <xdr:row>37</xdr:row>
      <xdr:rowOff>63988</xdr:rowOff>
    </xdr:to>
    <xdr:cxnSp macro="">
      <xdr:nvCxnSpPr>
        <xdr:cNvPr id="530" name="直線コネクタ 529"/>
        <xdr:cNvCxnSpPr/>
      </xdr:nvCxnSpPr>
      <xdr:spPr>
        <a:xfrm flipV="1">
          <a:off x="12814300" y="6307648"/>
          <a:ext cx="889000" cy="999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35911</xdr:rowOff>
    </xdr:from>
    <xdr:to>
      <xdr:col>72</xdr:col>
      <xdr:colOff>38100</xdr:colOff>
      <xdr:row>37</xdr:row>
      <xdr:rowOff>137511</xdr:rowOff>
    </xdr:to>
    <xdr:sp macro="" textlink="">
      <xdr:nvSpPr>
        <xdr:cNvPr id="531" name="フローチャート: 判断 530"/>
        <xdr:cNvSpPr/>
      </xdr:nvSpPr>
      <xdr:spPr>
        <a:xfrm>
          <a:off x="13652500" y="6379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128637</xdr:rowOff>
    </xdr:from>
    <xdr:ext cx="534377" cy="259045"/>
    <xdr:sp macro="" textlink="">
      <xdr:nvSpPr>
        <xdr:cNvPr id="532" name="テキスト ボックス 531"/>
        <xdr:cNvSpPr txBox="1"/>
      </xdr:nvSpPr>
      <xdr:spPr>
        <a:xfrm>
          <a:off x="13436111" y="6472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62382</xdr:rowOff>
    </xdr:from>
    <xdr:to>
      <xdr:col>67</xdr:col>
      <xdr:colOff>101600</xdr:colOff>
      <xdr:row>37</xdr:row>
      <xdr:rowOff>163982</xdr:rowOff>
    </xdr:to>
    <xdr:sp macro="" textlink="">
      <xdr:nvSpPr>
        <xdr:cNvPr id="533" name="フローチャート: 判断 532"/>
        <xdr:cNvSpPr/>
      </xdr:nvSpPr>
      <xdr:spPr>
        <a:xfrm>
          <a:off x="12763500" y="6406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155109</xdr:rowOff>
    </xdr:from>
    <xdr:ext cx="534377" cy="259045"/>
    <xdr:sp macro="" textlink="">
      <xdr:nvSpPr>
        <xdr:cNvPr id="534" name="テキスト ボックス 533"/>
        <xdr:cNvSpPr txBox="1"/>
      </xdr:nvSpPr>
      <xdr:spPr>
        <a:xfrm>
          <a:off x="12547111" y="6498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5" name="テキスト ボックス 534"/>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6" name="テキスト ボックス 535"/>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7" name="テキスト ボックス 536"/>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8" name="テキスト ボックス 537"/>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9" name="テキスト ボックス 538"/>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43454</xdr:rowOff>
    </xdr:from>
    <xdr:to>
      <xdr:col>85</xdr:col>
      <xdr:colOff>177800</xdr:colOff>
      <xdr:row>37</xdr:row>
      <xdr:rowOff>145054</xdr:rowOff>
    </xdr:to>
    <xdr:sp macro="" textlink="">
      <xdr:nvSpPr>
        <xdr:cNvPr id="540" name="楕円 539"/>
        <xdr:cNvSpPr/>
      </xdr:nvSpPr>
      <xdr:spPr>
        <a:xfrm>
          <a:off x="16268700" y="6387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21881</xdr:rowOff>
    </xdr:from>
    <xdr:ext cx="534377" cy="259045"/>
    <xdr:sp macro="" textlink="">
      <xdr:nvSpPr>
        <xdr:cNvPr id="541" name="消防費該当値テキスト"/>
        <xdr:cNvSpPr txBox="1"/>
      </xdr:nvSpPr>
      <xdr:spPr>
        <a:xfrm>
          <a:off x="16370300" y="6365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7747</xdr:rowOff>
    </xdr:from>
    <xdr:to>
      <xdr:col>81</xdr:col>
      <xdr:colOff>101600</xdr:colOff>
      <xdr:row>37</xdr:row>
      <xdr:rowOff>109347</xdr:rowOff>
    </xdr:to>
    <xdr:sp macro="" textlink="">
      <xdr:nvSpPr>
        <xdr:cNvPr id="542" name="楕円 541"/>
        <xdr:cNvSpPr/>
      </xdr:nvSpPr>
      <xdr:spPr>
        <a:xfrm>
          <a:off x="15430500" y="6351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125874</xdr:rowOff>
    </xdr:from>
    <xdr:ext cx="534377" cy="259045"/>
    <xdr:sp macro="" textlink="">
      <xdr:nvSpPr>
        <xdr:cNvPr id="543" name="テキスト ボックス 542"/>
        <xdr:cNvSpPr txBox="1"/>
      </xdr:nvSpPr>
      <xdr:spPr>
        <a:xfrm>
          <a:off x="15214111" y="6126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70566</xdr:rowOff>
    </xdr:from>
    <xdr:to>
      <xdr:col>76</xdr:col>
      <xdr:colOff>165100</xdr:colOff>
      <xdr:row>38</xdr:row>
      <xdr:rowOff>716</xdr:rowOff>
    </xdr:to>
    <xdr:sp macro="" textlink="">
      <xdr:nvSpPr>
        <xdr:cNvPr id="544" name="楕円 543"/>
        <xdr:cNvSpPr/>
      </xdr:nvSpPr>
      <xdr:spPr>
        <a:xfrm>
          <a:off x="14541500" y="6414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163293</xdr:rowOff>
    </xdr:from>
    <xdr:ext cx="534377" cy="259045"/>
    <xdr:sp macro="" textlink="">
      <xdr:nvSpPr>
        <xdr:cNvPr id="545" name="テキスト ボックス 544"/>
        <xdr:cNvSpPr txBox="1"/>
      </xdr:nvSpPr>
      <xdr:spPr>
        <a:xfrm>
          <a:off x="14325111" y="6506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84648</xdr:rowOff>
    </xdr:from>
    <xdr:to>
      <xdr:col>72</xdr:col>
      <xdr:colOff>38100</xdr:colOff>
      <xdr:row>37</xdr:row>
      <xdr:rowOff>14798</xdr:rowOff>
    </xdr:to>
    <xdr:sp macro="" textlink="">
      <xdr:nvSpPr>
        <xdr:cNvPr id="546" name="楕円 545"/>
        <xdr:cNvSpPr/>
      </xdr:nvSpPr>
      <xdr:spPr>
        <a:xfrm>
          <a:off x="13652500" y="6256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31325</xdr:rowOff>
    </xdr:from>
    <xdr:ext cx="534377" cy="259045"/>
    <xdr:sp macro="" textlink="">
      <xdr:nvSpPr>
        <xdr:cNvPr id="547" name="テキスト ボックス 546"/>
        <xdr:cNvSpPr txBox="1"/>
      </xdr:nvSpPr>
      <xdr:spPr>
        <a:xfrm>
          <a:off x="13436111" y="6032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13188</xdr:rowOff>
    </xdr:from>
    <xdr:to>
      <xdr:col>67</xdr:col>
      <xdr:colOff>101600</xdr:colOff>
      <xdr:row>37</xdr:row>
      <xdr:rowOff>114788</xdr:rowOff>
    </xdr:to>
    <xdr:sp macro="" textlink="">
      <xdr:nvSpPr>
        <xdr:cNvPr id="548" name="楕円 547"/>
        <xdr:cNvSpPr/>
      </xdr:nvSpPr>
      <xdr:spPr>
        <a:xfrm>
          <a:off x="12763500" y="6356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131315</xdr:rowOff>
    </xdr:from>
    <xdr:ext cx="534377" cy="259045"/>
    <xdr:sp macro="" textlink="">
      <xdr:nvSpPr>
        <xdr:cNvPr id="549" name="テキスト ボックス 548"/>
        <xdr:cNvSpPr txBox="1"/>
      </xdr:nvSpPr>
      <xdr:spPr>
        <a:xfrm>
          <a:off x="12547111" y="6132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0" name="正方形/長方形 549"/>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1" name="正方形/長方形 550"/>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2" name="正方形/長方形 551"/>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3" name="正方形/長方形 552"/>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4" name="正方形/長方形 553"/>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5" name="正方形/長方形 554"/>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6" name="正方形/長方形 555"/>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7" name="正方形/長方形 556"/>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8" name="テキスト ボックス 557"/>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9" name="直線コネクタ 558"/>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0" name="テキスト ボックス 559"/>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61" name="直線コネクタ 560"/>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62" name="テキスト ボックス 561"/>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3" name="直線コネクタ 562"/>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64" name="テキスト ボックス 563"/>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5" name="直線コネクタ 564"/>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66" name="テキスト ボックス 565"/>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7" name="直線コネクタ 566"/>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51</xdr:row>
      <xdr:rowOff>130827</xdr:rowOff>
    </xdr:from>
    <xdr:ext cx="531299" cy="259045"/>
    <xdr:sp macro="" textlink="">
      <xdr:nvSpPr>
        <xdr:cNvPr id="568" name="テキスト ボックス 567"/>
        <xdr:cNvSpPr txBox="1"/>
      </xdr:nvSpPr>
      <xdr:spPr>
        <a:xfrm>
          <a:off x="11914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9" name="直線コネクタ 568"/>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70" name="テキスト ボックス 569"/>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1" name="直線コネクタ 57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2" name="テキスト ボックス 571"/>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3"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59785</xdr:rowOff>
    </xdr:from>
    <xdr:to>
      <xdr:col>85</xdr:col>
      <xdr:colOff>126364</xdr:colOff>
      <xdr:row>58</xdr:row>
      <xdr:rowOff>106610</xdr:rowOff>
    </xdr:to>
    <xdr:cxnSp macro="">
      <xdr:nvCxnSpPr>
        <xdr:cNvPr id="574" name="直線コネクタ 573"/>
        <xdr:cNvCxnSpPr/>
      </xdr:nvCxnSpPr>
      <xdr:spPr>
        <a:xfrm flipV="1">
          <a:off x="16317595" y="8803735"/>
          <a:ext cx="1269" cy="12469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110437</xdr:rowOff>
    </xdr:from>
    <xdr:ext cx="534377" cy="259045"/>
    <xdr:sp macro="" textlink="">
      <xdr:nvSpPr>
        <xdr:cNvPr id="575" name="教育費最小値テキスト"/>
        <xdr:cNvSpPr txBox="1"/>
      </xdr:nvSpPr>
      <xdr:spPr>
        <a:xfrm>
          <a:off x="16370300" y="10054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25,737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106610</xdr:rowOff>
    </xdr:from>
    <xdr:to>
      <xdr:col>86</xdr:col>
      <xdr:colOff>25400</xdr:colOff>
      <xdr:row>58</xdr:row>
      <xdr:rowOff>106610</xdr:rowOff>
    </xdr:to>
    <xdr:cxnSp macro="">
      <xdr:nvCxnSpPr>
        <xdr:cNvPr id="576" name="直線コネクタ 575"/>
        <xdr:cNvCxnSpPr/>
      </xdr:nvCxnSpPr>
      <xdr:spPr>
        <a:xfrm>
          <a:off x="16230600" y="10050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6462</xdr:rowOff>
    </xdr:from>
    <xdr:ext cx="534377" cy="259045"/>
    <xdr:sp macro="" textlink="">
      <xdr:nvSpPr>
        <xdr:cNvPr id="577" name="教育費最大値テキスト"/>
        <xdr:cNvSpPr txBox="1"/>
      </xdr:nvSpPr>
      <xdr:spPr>
        <a:xfrm>
          <a:off x="16370300" y="8578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91,195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59785</xdr:rowOff>
    </xdr:from>
    <xdr:to>
      <xdr:col>86</xdr:col>
      <xdr:colOff>25400</xdr:colOff>
      <xdr:row>51</xdr:row>
      <xdr:rowOff>59785</xdr:rowOff>
    </xdr:to>
    <xdr:cxnSp macro="">
      <xdr:nvCxnSpPr>
        <xdr:cNvPr id="578" name="直線コネクタ 577"/>
        <xdr:cNvCxnSpPr/>
      </xdr:nvCxnSpPr>
      <xdr:spPr>
        <a:xfrm>
          <a:off x="16230600" y="88037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164808</xdr:rowOff>
    </xdr:from>
    <xdr:to>
      <xdr:col>85</xdr:col>
      <xdr:colOff>127000</xdr:colOff>
      <xdr:row>55</xdr:row>
      <xdr:rowOff>104591</xdr:rowOff>
    </xdr:to>
    <xdr:cxnSp macro="">
      <xdr:nvCxnSpPr>
        <xdr:cNvPr id="579" name="直線コネクタ 578"/>
        <xdr:cNvCxnSpPr/>
      </xdr:nvCxnSpPr>
      <xdr:spPr>
        <a:xfrm flipV="1">
          <a:off x="15481300" y="9423108"/>
          <a:ext cx="838200" cy="111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117886</xdr:rowOff>
    </xdr:from>
    <xdr:ext cx="534377" cy="259045"/>
    <xdr:sp macro="" textlink="">
      <xdr:nvSpPr>
        <xdr:cNvPr id="580" name="教育費平均値テキスト"/>
        <xdr:cNvSpPr txBox="1"/>
      </xdr:nvSpPr>
      <xdr:spPr>
        <a:xfrm>
          <a:off x="16370300" y="954763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139459</xdr:rowOff>
    </xdr:from>
    <xdr:to>
      <xdr:col>85</xdr:col>
      <xdr:colOff>177800</xdr:colOff>
      <xdr:row>56</xdr:row>
      <xdr:rowOff>69609</xdr:rowOff>
    </xdr:to>
    <xdr:sp macro="" textlink="">
      <xdr:nvSpPr>
        <xdr:cNvPr id="581" name="フローチャート: 判断 580"/>
        <xdr:cNvSpPr/>
      </xdr:nvSpPr>
      <xdr:spPr>
        <a:xfrm>
          <a:off x="16268700" y="9569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50</xdr:row>
      <xdr:rowOff>149854</xdr:rowOff>
    </xdr:from>
    <xdr:to>
      <xdr:col>81</xdr:col>
      <xdr:colOff>50800</xdr:colOff>
      <xdr:row>55</xdr:row>
      <xdr:rowOff>104591</xdr:rowOff>
    </xdr:to>
    <xdr:cxnSp macro="">
      <xdr:nvCxnSpPr>
        <xdr:cNvPr id="582" name="直線コネクタ 581"/>
        <xdr:cNvCxnSpPr/>
      </xdr:nvCxnSpPr>
      <xdr:spPr>
        <a:xfrm>
          <a:off x="14592300" y="8722354"/>
          <a:ext cx="889000" cy="811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162471</xdr:rowOff>
    </xdr:from>
    <xdr:to>
      <xdr:col>81</xdr:col>
      <xdr:colOff>101600</xdr:colOff>
      <xdr:row>56</xdr:row>
      <xdr:rowOff>92621</xdr:rowOff>
    </xdr:to>
    <xdr:sp macro="" textlink="">
      <xdr:nvSpPr>
        <xdr:cNvPr id="583" name="フローチャート: 判断 582"/>
        <xdr:cNvSpPr/>
      </xdr:nvSpPr>
      <xdr:spPr>
        <a:xfrm>
          <a:off x="15430500" y="9592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83748</xdr:rowOff>
    </xdr:from>
    <xdr:ext cx="534377" cy="259045"/>
    <xdr:sp macro="" textlink="">
      <xdr:nvSpPr>
        <xdr:cNvPr id="584" name="テキスト ボックス 583"/>
        <xdr:cNvSpPr txBox="1"/>
      </xdr:nvSpPr>
      <xdr:spPr>
        <a:xfrm>
          <a:off x="15214111" y="9684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50</xdr:row>
      <xdr:rowOff>149854</xdr:rowOff>
    </xdr:from>
    <xdr:to>
      <xdr:col>76</xdr:col>
      <xdr:colOff>114300</xdr:colOff>
      <xdr:row>55</xdr:row>
      <xdr:rowOff>78835</xdr:rowOff>
    </xdr:to>
    <xdr:cxnSp macro="">
      <xdr:nvCxnSpPr>
        <xdr:cNvPr id="585" name="直線コネクタ 584"/>
        <xdr:cNvCxnSpPr/>
      </xdr:nvCxnSpPr>
      <xdr:spPr>
        <a:xfrm flipV="1">
          <a:off x="13703300" y="8722354"/>
          <a:ext cx="889000" cy="786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55734</xdr:rowOff>
    </xdr:from>
    <xdr:to>
      <xdr:col>76</xdr:col>
      <xdr:colOff>165100</xdr:colOff>
      <xdr:row>55</xdr:row>
      <xdr:rowOff>157334</xdr:rowOff>
    </xdr:to>
    <xdr:sp macro="" textlink="">
      <xdr:nvSpPr>
        <xdr:cNvPr id="586" name="フローチャート: 判断 585"/>
        <xdr:cNvSpPr/>
      </xdr:nvSpPr>
      <xdr:spPr>
        <a:xfrm>
          <a:off x="14541500" y="9485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148461</xdr:rowOff>
    </xdr:from>
    <xdr:ext cx="534377" cy="259045"/>
    <xdr:sp macro="" textlink="">
      <xdr:nvSpPr>
        <xdr:cNvPr id="587" name="テキスト ボックス 586"/>
        <xdr:cNvSpPr txBox="1"/>
      </xdr:nvSpPr>
      <xdr:spPr>
        <a:xfrm>
          <a:off x="14325111" y="9578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59537</xdr:rowOff>
    </xdr:from>
    <xdr:to>
      <xdr:col>71</xdr:col>
      <xdr:colOff>177800</xdr:colOff>
      <xdr:row>55</xdr:row>
      <xdr:rowOff>78835</xdr:rowOff>
    </xdr:to>
    <xdr:cxnSp macro="">
      <xdr:nvCxnSpPr>
        <xdr:cNvPr id="588" name="直線コネクタ 587"/>
        <xdr:cNvCxnSpPr/>
      </xdr:nvCxnSpPr>
      <xdr:spPr>
        <a:xfrm>
          <a:off x="12814300" y="9317837"/>
          <a:ext cx="889000" cy="190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1784</xdr:rowOff>
    </xdr:from>
    <xdr:to>
      <xdr:col>72</xdr:col>
      <xdr:colOff>38100</xdr:colOff>
      <xdr:row>56</xdr:row>
      <xdr:rowOff>103384</xdr:rowOff>
    </xdr:to>
    <xdr:sp macro="" textlink="">
      <xdr:nvSpPr>
        <xdr:cNvPr id="589" name="フローチャート: 判断 588"/>
        <xdr:cNvSpPr/>
      </xdr:nvSpPr>
      <xdr:spPr>
        <a:xfrm>
          <a:off x="13652500" y="9602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94511</xdr:rowOff>
    </xdr:from>
    <xdr:ext cx="534377" cy="259045"/>
    <xdr:sp macro="" textlink="">
      <xdr:nvSpPr>
        <xdr:cNvPr id="590" name="テキスト ボックス 589"/>
        <xdr:cNvSpPr txBox="1"/>
      </xdr:nvSpPr>
      <xdr:spPr>
        <a:xfrm>
          <a:off x="13436111" y="9695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59677</xdr:rowOff>
    </xdr:from>
    <xdr:to>
      <xdr:col>67</xdr:col>
      <xdr:colOff>101600</xdr:colOff>
      <xdr:row>56</xdr:row>
      <xdr:rowOff>161277</xdr:rowOff>
    </xdr:to>
    <xdr:sp macro="" textlink="">
      <xdr:nvSpPr>
        <xdr:cNvPr id="591" name="フローチャート: 判断 590"/>
        <xdr:cNvSpPr/>
      </xdr:nvSpPr>
      <xdr:spPr>
        <a:xfrm>
          <a:off x="12763500" y="9660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152404</xdr:rowOff>
    </xdr:from>
    <xdr:ext cx="534377" cy="259045"/>
    <xdr:sp macro="" textlink="">
      <xdr:nvSpPr>
        <xdr:cNvPr id="592" name="テキスト ボックス 591"/>
        <xdr:cNvSpPr txBox="1"/>
      </xdr:nvSpPr>
      <xdr:spPr>
        <a:xfrm>
          <a:off x="12547111" y="9753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3" name="テキスト ボックス 59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4" name="テキスト ボックス 59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5" name="テキスト ボックス 59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6" name="テキスト ボックス 59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7" name="テキスト ボックス 59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114008</xdr:rowOff>
    </xdr:from>
    <xdr:to>
      <xdr:col>85</xdr:col>
      <xdr:colOff>177800</xdr:colOff>
      <xdr:row>55</xdr:row>
      <xdr:rowOff>44158</xdr:rowOff>
    </xdr:to>
    <xdr:sp macro="" textlink="">
      <xdr:nvSpPr>
        <xdr:cNvPr id="598" name="楕円 597"/>
        <xdr:cNvSpPr/>
      </xdr:nvSpPr>
      <xdr:spPr>
        <a:xfrm>
          <a:off x="16268700" y="9372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136885</xdr:rowOff>
    </xdr:from>
    <xdr:ext cx="534377" cy="259045"/>
    <xdr:sp macro="" textlink="">
      <xdr:nvSpPr>
        <xdr:cNvPr id="599" name="教育費該当値テキスト"/>
        <xdr:cNvSpPr txBox="1"/>
      </xdr:nvSpPr>
      <xdr:spPr>
        <a:xfrm>
          <a:off x="16370300" y="9223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53791</xdr:rowOff>
    </xdr:from>
    <xdr:to>
      <xdr:col>81</xdr:col>
      <xdr:colOff>101600</xdr:colOff>
      <xdr:row>55</xdr:row>
      <xdr:rowOff>155391</xdr:rowOff>
    </xdr:to>
    <xdr:sp macro="" textlink="">
      <xdr:nvSpPr>
        <xdr:cNvPr id="600" name="楕円 599"/>
        <xdr:cNvSpPr/>
      </xdr:nvSpPr>
      <xdr:spPr>
        <a:xfrm>
          <a:off x="15430500" y="9483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468</xdr:rowOff>
    </xdr:from>
    <xdr:ext cx="534377" cy="259045"/>
    <xdr:sp macro="" textlink="">
      <xdr:nvSpPr>
        <xdr:cNvPr id="601" name="テキスト ボックス 600"/>
        <xdr:cNvSpPr txBox="1"/>
      </xdr:nvSpPr>
      <xdr:spPr>
        <a:xfrm>
          <a:off x="15214111" y="9258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50</xdr:row>
      <xdr:rowOff>99054</xdr:rowOff>
    </xdr:from>
    <xdr:to>
      <xdr:col>76</xdr:col>
      <xdr:colOff>165100</xdr:colOff>
      <xdr:row>51</xdr:row>
      <xdr:rowOff>29204</xdr:rowOff>
    </xdr:to>
    <xdr:sp macro="" textlink="">
      <xdr:nvSpPr>
        <xdr:cNvPr id="602" name="楕円 601"/>
        <xdr:cNvSpPr/>
      </xdr:nvSpPr>
      <xdr:spPr>
        <a:xfrm>
          <a:off x="14541500" y="8671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49</xdr:row>
      <xdr:rowOff>45731</xdr:rowOff>
    </xdr:from>
    <xdr:ext cx="534377" cy="259045"/>
    <xdr:sp macro="" textlink="">
      <xdr:nvSpPr>
        <xdr:cNvPr id="603" name="テキスト ボックス 602"/>
        <xdr:cNvSpPr txBox="1"/>
      </xdr:nvSpPr>
      <xdr:spPr>
        <a:xfrm>
          <a:off x="14325111" y="8446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28035</xdr:rowOff>
    </xdr:from>
    <xdr:to>
      <xdr:col>72</xdr:col>
      <xdr:colOff>38100</xdr:colOff>
      <xdr:row>55</xdr:row>
      <xdr:rowOff>129635</xdr:rowOff>
    </xdr:to>
    <xdr:sp macro="" textlink="">
      <xdr:nvSpPr>
        <xdr:cNvPr id="604" name="楕円 603"/>
        <xdr:cNvSpPr/>
      </xdr:nvSpPr>
      <xdr:spPr>
        <a:xfrm>
          <a:off x="13652500" y="945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53</xdr:row>
      <xdr:rowOff>146162</xdr:rowOff>
    </xdr:from>
    <xdr:ext cx="534377" cy="259045"/>
    <xdr:sp macro="" textlink="">
      <xdr:nvSpPr>
        <xdr:cNvPr id="605" name="テキスト ボックス 604"/>
        <xdr:cNvSpPr txBox="1"/>
      </xdr:nvSpPr>
      <xdr:spPr>
        <a:xfrm>
          <a:off x="13436111" y="9233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8737</xdr:rowOff>
    </xdr:from>
    <xdr:to>
      <xdr:col>67</xdr:col>
      <xdr:colOff>101600</xdr:colOff>
      <xdr:row>54</xdr:row>
      <xdr:rowOff>110337</xdr:rowOff>
    </xdr:to>
    <xdr:sp macro="" textlink="">
      <xdr:nvSpPr>
        <xdr:cNvPr id="606" name="楕円 605"/>
        <xdr:cNvSpPr/>
      </xdr:nvSpPr>
      <xdr:spPr>
        <a:xfrm>
          <a:off x="12763500" y="9267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52</xdr:row>
      <xdr:rowOff>126864</xdr:rowOff>
    </xdr:from>
    <xdr:ext cx="534377" cy="259045"/>
    <xdr:sp macro="" textlink="">
      <xdr:nvSpPr>
        <xdr:cNvPr id="607" name="テキスト ボックス 606"/>
        <xdr:cNvSpPr txBox="1"/>
      </xdr:nvSpPr>
      <xdr:spPr>
        <a:xfrm>
          <a:off x="12547111" y="9042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8" name="正方形/長方形 60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9" name="正方形/長方形 60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0" name="正方形/長方形 60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1" name="正方形/長方形 61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2" name="正方形/長方形 61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3" name="正方形/長方形 61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4" name="正方形/長方形 61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5" name="正方形/長方形 61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6" name="テキスト ボックス 61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7" name="直線コネクタ 61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8" name="直線コネクタ 617"/>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9" name="テキスト ボックス 618"/>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20" name="直線コネクタ 619"/>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21" name="テキスト ボックス 620"/>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2" name="直線コネクタ 621"/>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23" name="テキスト ボックス 622"/>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4" name="直線コネクタ 623"/>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5" name="テキスト ボックス 624"/>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6" name="直線コネクタ 625"/>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7" name="テキスト ボックス 626"/>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8"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48214</xdr:rowOff>
    </xdr:from>
    <xdr:to>
      <xdr:col>85</xdr:col>
      <xdr:colOff>126364</xdr:colOff>
      <xdr:row>78</xdr:row>
      <xdr:rowOff>139700</xdr:rowOff>
    </xdr:to>
    <xdr:cxnSp macro="">
      <xdr:nvCxnSpPr>
        <xdr:cNvPr id="629" name="直線コネクタ 628"/>
        <xdr:cNvCxnSpPr/>
      </xdr:nvCxnSpPr>
      <xdr:spPr>
        <a:xfrm flipV="1">
          <a:off x="16317595" y="12392614"/>
          <a:ext cx="1269" cy="11201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147053</xdr:rowOff>
    </xdr:from>
    <xdr:ext cx="249299" cy="259045"/>
    <xdr:sp macro="" textlink="">
      <xdr:nvSpPr>
        <xdr:cNvPr id="630" name="災害復旧費最小値テキスト"/>
        <xdr:cNvSpPr txBox="1"/>
      </xdr:nvSpPr>
      <xdr:spPr>
        <a:xfrm>
          <a:off x="16370300" y="1352015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31" name="直線コネクタ 630"/>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166341</xdr:rowOff>
    </xdr:from>
    <xdr:ext cx="534377" cy="259045"/>
    <xdr:sp macro="" textlink="">
      <xdr:nvSpPr>
        <xdr:cNvPr id="632" name="災害復旧費最大値テキスト"/>
        <xdr:cNvSpPr txBox="1"/>
      </xdr:nvSpPr>
      <xdr:spPr>
        <a:xfrm>
          <a:off x="16370300" y="12167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24,501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72</xdr:row>
      <xdr:rowOff>48214</xdr:rowOff>
    </xdr:from>
    <xdr:to>
      <xdr:col>86</xdr:col>
      <xdr:colOff>25400</xdr:colOff>
      <xdr:row>72</xdr:row>
      <xdr:rowOff>48214</xdr:rowOff>
    </xdr:to>
    <xdr:cxnSp macro="">
      <xdr:nvCxnSpPr>
        <xdr:cNvPr id="633" name="直線コネクタ 632"/>
        <xdr:cNvCxnSpPr/>
      </xdr:nvCxnSpPr>
      <xdr:spPr>
        <a:xfrm>
          <a:off x="16230600" y="12392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139700</xdr:rowOff>
    </xdr:from>
    <xdr:to>
      <xdr:col>85</xdr:col>
      <xdr:colOff>127000</xdr:colOff>
      <xdr:row>78</xdr:row>
      <xdr:rowOff>139700</xdr:rowOff>
    </xdr:to>
    <xdr:cxnSp macro="">
      <xdr:nvCxnSpPr>
        <xdr:cNvPr id="634" name="直線コネクタ 633"/>
        <xdr:cNvCxnSpPr/>
      </xdr:nvCxnSpPr>
      <xdr:spPr>
        <a:xfrm>
          <a:off x="15481300" y="13512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64502</xdr:rowOff>
    </xdr:from>
    <xdr:ext cx="469744" cy="259045"/>
    <xdr:sp macro="" textlink="">
      <xdr:nvSpPr>
        <xdr:cNvPr id="635" name="災害復旧費平均値テキスト"/>
        <xdr:cNvSpPr txBox="1"/>
      </xdr:nvSpPr>
      <xdr:spPr>
        <a:xfrm>
          <a:off x="16370300" y="1326615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41625</xdr:rowOff>
    </xdr:from>
    <xdr:to>
      <xdr:col>85</xdr:col>
      <xdr:colOff>177800</xdr:colOff>
      <xdr:row>78</xdr:row>
      <xdr:rowOff>143225</xdr:rowOff>
    </xdr:to>
    <xdr:sp macro="" textlink="">
      <xdr:nvSpPr>
        <xdr:cNvPr id="636" name="フローチャート: 判断 635"/>
        <xdr:cNvSpPr/>
      </xdr:nvSpPr>
      <xdr:spPr>
        <a:xfrm>
          <a:off x="16268700" y="13414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136775</xdr:rowOff>
    </xdr:from>
    <xdr:to>
      <xdr:col>81</xdr:col>
      <xdr:colOff>50800</xdr:colOff>
      <xdr:row>78</xdr:row>
      <xdr:rowOff>139700</xdr:rowOff>
    </xdr:to>
    <xdr:cxnSp macro="">
      <xdr:nvCxnSpPr>
        <xdr:cNvPr id="637" name="直線コネクタ 636"/>
        <xdr:cNvCxnSpPr/>
      </xdr:nvCxnSpPr>
      <xdr:spPr>
        <a:xfrm>
          <a:off x="14592300" y="13509875"/>
          <a:ext cx="889000" cy="2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39660</xdr:rowOff>
    </xdr:from>
    <xdr:to>
      <xdr:col>81</xdr:col>
      <xdr:colOff>101600</xdr:colOff>
      <xdr:row>78</xdr:row>
      <xdr:rowOff>141260</xdr:rowOff>
    </xdr:to>
    <xdr:sp macro="" textlink="">
      <xdr:nvSpPr>
        <xdr:cNvPr id="638" name="フローチャート: 判断 637"/>
        <xdr:cNvSpPr/>
      </xdr:nvSpPr>
      <xdr:spPr>
        <a:xfrm>
          <a:off x="15430500" y="13412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157787</xdr:rowOff>
    </xdr:from>
    <xdr:ext cx="469744" cy="259045"/>
    <xdr:sp macro="" textlink="">
      <xdr:nvSpPr>
        <xdr:cNvPr id="639" name="テキスト ボックス 638"/>
        <xdr:cNvSpPr txBox="1"/>
      </xdr:nvSpPr>
      <xdr:spPr>
        <a:xfrm>
          <a:off x="15246428" y="13187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136775</xdr:rowOff>
    </xdr:from>
    <xdr:to>
      <xdr:col>76</xdr:col>
      <xdr:colOff>114300</xdr:colOff>
      <xdr:row>78</xdr:row>
      <xdr:rowOff>138192</xdr:rowOff>
    </xdr:to>
    <xdr:cxnSp macro="">
      <xdr:nvCxnSpPr>
        <xdr:cNvPr id="640" name="直線コネクタ 639"/>
        <xdr:cNvCxnSpPr/>
      </xdr:nvCxnSpPr>
      <xdr:spPr>
        <a:xfrm flipV="1">
          <a:off x="13703300" y="13509875"/>
          <a:ext cx="889000" cy="1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43363</xdr:rowOff>
    </xdr:from>
    <xdr:to>
      <xdr:col>76</xdr:col>
      <xdr:colOff>165100</xdr:colOff>
      <xdr:row>78</xdr:row>
      <xdr:rowOff>144963</xdr:rowOff>
    </xdr:to>
    <xdr:sp macro="" textlink="">
      <xdr:nvSpPr>
        <xdr:cNvPr id="641" name="フローチャート: 判断 640"/>
        <xdr:cNvSpPr/>
      </xdr:nvSpPr>
      <xdr:spPr>
        <a:xfrm>
          <a:off x="14541500" y="13416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76</xdr:row>
      <xdr:rowOff>161490</xdr:rowOff>
    </xdr:from>
    <xdr:ext cx="378565" cy="259045"/>
    <xdr:sp macro="" textlink="">
      <xdr:nvSpPr>
        <xdr:cNvPr id="642" name="テキスト ボックス 641"/>
        <xdr:cNvSpPr txBox="1"/>
      </xdr:nvSpPr>
      <xdr:spPr>
        <a:xfrm>
          <a:off x="14403017" y="131916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133254</xdr:rowOff>
    </xdr:from>
    <xdr:to>
      <xdr:col>71</xdr:col>
      <xdr:colOff>177800</xdr:colOff>
      <xdr:row>78</xdr:row>
      <xdr:rowOff>138192</xdr:rowOff>
    </xdr:to>
    <xdr:cxnSp macro="">
      <xdr:nvCxnSpPr>
        <xdr:cNvPr id="643" name="直線コネクタ 642"/>
        <xdr:cNvCxnSpPr/>
      </xdr:nvCxnSpPr>
      <xdr:spPr>
        <a:xfrm>
          <a:off x="12814300" y="13506354"/>
          <a:ext cx="889000" cy="4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29784</xdr:rowOff>
    </xdr:from>
    <xdr:to>
      <xdr:col>72</xdr:col>
      <xdr:colOff>38100</xdr:colOff>
      <xdr:row>78</xdr:row>
      <xdr:rowOff>131384</xdr:rowOff>
    </xdr:to>
    <xdr:sp macro="" textlink="">
      <xdr:nvSpPr>
        <xdr:cNvPr id="644" name="フローチャート: 判断 643"/>
        <xdr:cNvSpPr/>
      </xdr:nvSpPr>
      <xdr:spPr>
        <a:xfrm>
          <a:off x="13652500" y="13402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147911</xdr:rowOff>
    </xdr:from>
    <xdr:ext cx="469744" cy="259045"/>
    <xdr:sp macro="" textlink="">
      <xdr:nvSpPr>
        <xdr:cNvPr id="645" name="テキスト ボックス 644"/>
        <xdr:cNvSpPr txBox="1"/>
      </xdr:nvSpPr>
      <xdr:spPr>
        <a:xfrm>
          <a:off x="13468428" y="131781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12822</xdr:rowOff>
    </xdr:from>
    <xdr:to>
      <xdr:col>67</xdr:col>
      <xdr:colOff>101600</xdr:colOff>
      <xdr:row>78</xdr:row>
      <xdr:rowOff>114422</xdr:rowOff>
    </xdr:to>
    <xdr:sp macro="" textlink="">
      <xdr:nvSpPr>
        <xdr:cNvPr id="646" name="フローチャート: 判断 645"/>
        <xdr:cNvSpPr/>
      </xdr:nvSpPr>
      <xdr:spPr>
        <a:xfrm>
          <a:off x="12763500" y="13385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130949</xdr:rowOff>
    </xdr:from>
    <xdr:ext cx="469744" cy="259045"/>
    <xdr:sp macro="" textlink="">
      <xdr:nvSpPr>
        <xdr:cNvPr id="647" name="テキスト ボックス 646"/>
        <xdr:cNvSpPr txBox="1"/>
      </xdr:nvSpPr>
      <xdr:spPr>
        <a:xfrm>
          <a:off x="12579428" y="13161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8" name="テキスト ボックス 647"/>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9" name="テキスト ボックス 648"/>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0" name="テキスト ボックス 649"/>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1" name="テキスト ボックス 650"/>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2" name="テキスト ボックス 651"/>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88900</xdr:rowOff>
    </xdr:from>
    <xdr:to>
      <xdr:col>85</xdr:col>
      <xdr:colOff>177800</xdr:colOff>
      <xdr:row>79</xdr:row>
      <xdr:rowOff>19050</xdr:rowOff>
    </xdr:to>
    <xdr:sp macro="" textlink="">
      <xdr:nvSpPr>
        <xdr:cNvPr id="653" name="楕円 652"/>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20053</xdr:rowOff>
    </xdr:from>
    <xdr:ext cx="249299" cy="259045"/>
    <xdr:sp macro="" textlink="">
      <xdr:nvSpPr>
        <xdr:cNvPr id="654" name="災害復旧費該当値テキスト"/>
        <xdr:cNvSpPr txBox="1"/>
      </xdr:nvSpPr>
      <xdr:spPr>
        <a:xfrm>
          <a:off x="16370300" y="1339315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88900</xdr:rowOff>
    </xdr:from>
    <xdr:to>
      <xdr:col>81</xdr:col>
      <xdr:colOff>101600</xdr:colOff>
      <xdr:row>79</xdr:row>
      <xdr:rowOff>19050</xdr:rowOff>
    </xdr:to>
    <xdr:sp macro="" textlink="">
      <xdr:nvSpPr>
        <xdr:cNvPr id="655" name="楕円 654"/>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10177</xdr:rowOff>
    </xdr:from>
    <xdr:ext cx="249299" cy="259045"/>
    <xdr:sp macro="" textlink="">
      <xdr:nvSpPr>
        <xdr:cNvPr id="656" name="テキスト ボックス 655"/>
        <xdr:cNvSpPr txBox="1"/>
      </xdr:nvSpPr>
      <xdr:spPr>
        <a:xfrm>
          <a:off x="15356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85975</xdr:rowOff>
    </xdr:from>
    <xdr:to>
      <xdr:col>76</xdr:col>
      <xdr:colOff>165100</xdr:colOff>
      <xdr:row>79</xdr:row>
      <xdr:rowOff>16125</xdr:rowOff>
    </xdr:to>
    <xdr:sp macro="" textlink="">
      <xdr:nvSpPr>
        <xdr:cNvPr id="657" name="楕円 656"/>
        <xdr:cNvSpPr/>
      </xdr:nvSpPr>
      <xdr:spPr>
        <a:xfrm>
          <a:off x="14541500" y="1345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79</xdr:row>
      <xdr:rowOff>7252</xdr:rowOff>
    </xdr:from>
    <xdr:ext cx="313932" cy="259045"/>
    <xdr:sp macro="" textlink="">
      <xdr:nvSpPr>
        <xdr:cNvPr id="658" name="テキスト ボックス 657"/>
        <xdr:cNvSpPr txBox="1"/>
      </xdr:nvSpPr>
      <xdr:spPr>
        <a:xfrm>
          <a:off x="14435333" y="1355180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87392</xdr:rowOff>
    </xdr:from>
    <xdr:to>
      <xdr:col>72</xdr:col>
      <xdr:colOff>38100</xdr:colOff>
      <xdr:row>79</xdr:row>
      <xdr:rowOff>17542</xdr:rowOff>
    </xdr:to>
    <xdr:sp macro="" textlink="">
      <xdr:nvSpPr>
        <xdr:cNvPr id="659" name="楕円 658"/>
        <xdr:cNvSpPr/>
      </xdr:nvSpPr>
      <xdr:spPr>
        <a:xfrm>
          <a:off x="13652500" y="13460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79</xdr:row>
      <xdr:rowOff>8669</xdr:rowOff>
    </xdr:from>
    <xdr:ext cx="313932" cy="259045"/>
    <xdr:sp macro="" textlink="">
      <xdr:nvSpPr>
        <xdr:cNvPr id="660" name="テキスト ボックス 659"/>
        <xdr:cNvSpPr txBox="1"/>
      </xdr:nvSpPr>
      <xdr:spPr>
        <a:xfrm>
          <a:off x="13546333" y="1355321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82454</xdr:rowOff>
    </xdr:from>
    <xdr:to>
      <xdr:col>67</xdr:col>
      <xdr:colOff>101600</xdr:colOff>
      <xdr:row>79</xdr:row>
      <xdr:rowOff>12604</xdr:rowOff>
    </xdr:to>
    <xdr:sp macro="" textlink="">
      <xdr:nvSpPr>
        <xdr:cNvPr id="661" name="楕円 660"/>
        <xdr:cNvSpPr/>
      </xdr:nvSpPr>
      <xdr:spPr>
        <a:xfrm>
          <a:off x="12763500" y="13455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79</xdr:row>
      <xdr:rowOff>3731</xdr:rowOff>
    </xdr:from>
    <xdr:ext cx="378565" cy="259045"/>
    <xdr:sp macro="" textlink="">
      <xdr:nvSpPr>
        <xdr:cNvPr id="662" name="テキスト ボックス 661"/>
        <xdr:cNvSpPr txBox="1"/>
      </xdr:nvSpPr>
      <xdr:spPr>
        <a:xfrm>
          <a:off x="12625017" y="135482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3" name="正方形/長方形 66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4" name="正方形/長方形 663"/>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5" name="正方形/長方形 664"/>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6" name="正方形/長方形 665"/>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7" name="正方形/長方形 666"/>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8" name="正方形/長方形 667"/>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9" name="正方形/長方形 668"/>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0" name="正方形/長方形 669"/>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1" name="テキスト ボックス 670"/>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2" name="直線コネクタ 671"/>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3" name="直線コネクタ 672"/>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4" name="テキスト ボックス 673"/>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5" name="直線コネクタ 674"/>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6" name="テキスト ボックス 675"/>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7" name="直線コネクタ 676"/>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8" name="テキスト ボックス 677"/>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9" name="直線コネクタ 678"/>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0" name="テキスト ボックス 679"/>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1" name="直線コネクタ 680"/>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2" name="テキスト ボックス 681"/>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3" name="直線コネクタ 682"/>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4" name="テキスト ボックス 683"/>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5"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25845</xdr:rowOff>
    </xdr:from>
    <xdr:to>
      <xdr:col>85</xdr:col>
      <xdr:colOff>126364</xdr:colOff>
      <xdr:row>98</xdr:row>
      <xdr:rowOff>78499</xdr:rowOff>
    </xdr:to>
    <xdr:cxnSp macro="">
      <xdr:nvCxnSpPr>
        <xdr:cNvPr id="686" name="直線コネクタ 685"/>
        <xdr:cNvCxnSpPr/>
      </xdr:nvCxnSpPr>
      <xdr:spPr>
        <a:xfrm flipV="1">
          <a:off x="16317595" y="15456345"/>
          <a:ext cx="1269" cy="14242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82326</xdr:rowOff>
    </xdr:from>
    <xdr:ext cx="534377" cy="259045"/>
    <xdr:sp macro="" textlink="">
      <xdr:nvSpPr>
        <xdr:cNvPr id="687" name="公債費最小値テキスト"/>
        <xdr:cNvSpPr txBox="1"/>
      </xdr:nvSpPr>
      <xdr:spPr>
        <a:xfrm>
          <a:off x="16370300" y="16884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78499</xdr:rowOff>
    </xdr:from>
    <xdr:to>
      <xdr:col>86</xdr:col>
      <xdr:colOff>25400</xdr:colOff>
      <xdr:row>98</xdr:row>
      <xdr:rowOff>78499</xdr:rowOff>
    </xdr:to>
    <xdr:cxnSp macro="">
      <xdr:nvCxnSpPr>
        <xdr:cNvPr id="688" name="直線コネクタ 687"/>
        <xdr:cNvCxnSpPr/>
      </xdr:nvCxnSpPr>
      <xdr:spPr>
        <a:xfrm>
          <a:off x="16230600" y="16880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143972</xdr:rowOff>
    </xdr:from>
    <xdr:ext cx="599010" cy="259045"/>
    <xdr:sp macro="" textlink="">
      <xdr:nvSpPr>
        <xdr:cNvPr id="689" name="公債費最大値テキスト"/>
        <xdr:cNvSpPr txBox="1"/>
      </xdr:nvSpPr>
      <xdr:spPr>
        <a:xfrm>
          <a:off x="16370300" y="15231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122,965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25845</xdr:rowOff>
    </xdr:from>
    <xdr:to>
      <xdr:col>86</xdr:col>
      <xdr:colOff>25400</xdr:colOff>
      <xdr:row>90</xdr:row>
      <xdr:rowOff>25845</xdr:rowOff>
    </xdr:to>
    <xdr:cxnSp macro="">
      <xdr:nvCxnSpPr>
        <xdr:cNvPr id="690" name="直線コネクタ 689"/>
        <xdr:cNvCxnSpPr/>
      </xdr:nvCxnSpPr>
      <xdr:spPr>
        <a:xfrm>
          <a:off x="16230600" y="15456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128930</xdr:rowOff>
    </xdr:from>
    <xdr:to>
      <xdr:col>85</xdr:col>
      <xdr:colOff>127000</xdr:colOff>
      <xdr:row>96</xdr:row>
      <xdr:rowOff>32728</xdr:rowOff>
    </xdr:to>
    <xdr:cxnSp macro="">
      <xdr:nvCxnSpPr>
        <xdr:cNvPr id="691" name="直線コネクタ 690"/>
        <xdr:cNvCxnSpPr/>
      </xdr:nvCxnSpPr>
      <xdr:spPr>
        <a:xfrm flipV="1">
          <a:off x="15481300" y="16416680"/>
          <a:ext cx="838200" cy="75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27067</xdr:rowOff>
    </xdr:from>
    <xdr:ext cx="534377" cy="259045"/>
    <xdr:sp macro="" textlink="">
      <xdr:nvSpPr>
        <xdr:cNvPr id="692" name="公債費平均値テキスト"/>
        <xdr:cNvSpPr txBox="1"/>
      </xdr:nvSpPr>
      <xdr:spPr>
        <a:xfrm>
          <a:off x="16370300" y="164862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48640</xdr:rowOff>
    </xdr:from>
    <xdr:to>
      <xdr:col>85</xdr:col>
      <xdr:colOff>177800</xdr:colOff>
      <xdr:row>96</xdr:row>
      <xdr:rowOff>150240</xdr:rowOff>
    </xdr:to>
    <xdr:sp macro="" textlink="">
      <xdr:nvSpPr>
        <xdr:cNvPr id="693" name="フローチャート: 判断 692"/>
        <xdr:cNvSpPr/>
      </xdr:nvSpPr>
      <xdr:spPr>
        <a:xfrm>
          <a:off x="16268700" y="1650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159359</xdr:rowOff>
    </xdr:from>
    <xdr:to>
      <xdr:col>81</xdr:col>
      <xdr:colOff>50800</xdr:colOff>
      <xdr:row>96</xdr:row>
      <xdr:rowOff>32728</xdr:rowOff>
    </xdr:to>
    <xdr:cxnSp macro="">
      <xdr:nvCxnSpPr>
        <xdr:cNvPr id="694" name="直線コネクタ 693"/>
        <xdr:cNvCxnSpPr/>
      </xdr:nvCxnSpPr>
      <xdr:spPr>
        <a:xfrm>
          <a:off x="14592300" y="16447109"/>
          <a:ext cx="889000" cy="44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52921</xdr:rowOff>
    </xdr:from>
    <xdr:to>
      <xdr:col>81</xdr:col>
      <xdr:colOff>101600</xdr:colOff>
      <xdr:row>96</xdr:row>
      <xdr:rowOff>154521</xdr:rowOff>
    </xdr:to>
    <xdr:sp macro="" textlink="">
      <xdr:nvSpPr>
        <xdr:cNvPr id="695" name="フローチャート: 判断 694"/>
        <xdr:cNvSpPr/>
      </xdr:nvSpPr>
      <xdr:spPr>
        <a:xfrm>
          <a:off x="15430500" y="16512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145648</xdr:rowOff>
    </xdr:from>
    <xdr:ext cx="534377" cy="259045"/>
    <xdr:sp macro="" textlink="">
      <xdr:nvSpPr>
        <xdr:cNvPr id="696" name="テキスト ボックス 695"/>
        <xdr:cNvSpPr txBox="1"/>
      </xdr:nvSpPr>
      <xdr:spPr>
        <a:xfrm>
          <a:off x="15214111" y="16604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95</xdr:row>
      <xdr:rowOff>70078</xdr:rowOff>
    </xdr:from>
    <xdr:to>
      <xdr:col>76</xdr:col>
      <xdr:colOff>114300</xdr:colOff>
      <xdr:row>95</xdr:row>
      <xdr:rowOff>159359</xdr:rowOff>
    </xdr:to>
    <xdr:cxnSp macro="">
      <xdr:nvCxnSpPr>
        <xdr:cNvPr id="697" name="直線コネクタ 696"/>
        <xdr:cNvCxnSpPr/>
      </xdr:nvCxnSpPr>
      <xdr:spPr>
        <a:xfrm>
          <a:off x="13703300" y="16357828"/>
          <a:ext cx="889000" cy="89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49518</xdr:rowOff>
    </xdr:from>
    <xdr:to>
      <xdr:col>76</xdr:col>
      <xdr:colOff>165100</xdr:colOff>
      <xdr:row>96</xdr:row>
      <xdr:rowOff>151118</xdr:rowOff>
    </xdr:to>
    <xdr:sp macro="" textlink="">
      <xdr:nvSpPr>
        <xdr:cNvPr id="698" name="フローチャート: 判断 697"/>
        <xdr:cNvSpPr/>
      </xdr:nvSpPr>
      <xdr:spPr>
        <a:xfrm>
          <a:off x="14541500" y="16508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142245</xdr:rowOff>
    </xdr:from>
    <xdr:ext cx="534377" cy="259045"/>
    <xdr:sp macro="" textlink="">
      <xdr:nvSpPr>
        <xdr:cNvPr id="699" name="テキスト ボックス 698"/>
        <xdr:cNvSpPr txBox="1"/>
      </xdr:nvSpPr>
      <xdr:spPr>
        <a:xfrm>
          <a:off x="14325111" y="16601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95</xdr:row>
      <xdr:rowOff>9055</xdr:rowOff>
    </xdr:from>
    <xdr:to>
      <xdr:col>71</xdr:col>
      <xdr:colOff>177800</xdr:colOff>
      <xdr:row>95</xdr:row>
      <xdr:rowOff>70078</xdr:rowOff>
    </xdr:to>
    <xdr:cxnSp macro="">
      <xdr:nvCxnSpPr>
        <xdr:cNvPr id="700" name="直線コネクタ 699"/>
        <xdr:cNvCxnSpPr/>
      </xdr:nvCxnSpPr>
      <xdr:spPr>
        <a:xfrm>
          <a:off x="12814300" y="16296805"/>
          <a:ext cx="889000" cy="61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58840</xdr:rowOff>
    </xdr:from>
    <xdr:to>
      <xdr:col>72</xdr:col>
      <xdr:colOff>38100</xdr:colOff>
      <xdr:row>96</xdr:row>
      <xdr:rowOff>160440</xdr:rowOff>
    </xdr:to>
    <xdr:sp macro="" textlink="">
      <xdr:nvSpPr>
        <xdr:cNvPr id="701" name="フローチャート: 判断 700"/>
        <xdr:cNvSpPr/>
      </xdr:nvSpPr>
      <xdr:spPr>
        <a:xfrm>
          <a:off x="13652500" y="16518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151567</xdr:rowOff>
    </xdr:from>
    <xdr:ext cx="534377" cy="259045"/>
    <xdr:sp macro="" textlink="">
      <xdr:nvSpPr>
        <xdr:cNvPr id="702" name="テキスト ボックス 701"/>
        <xdr:cNvSpPr txBox="1"/>
      </xdr:nvSpPr>
      <xdr:spPr>
        <a:xfrm>
          <a:off x="13436111" y="16610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64427</xdr:rowOff>
    </xdr:from>
    <xdr:to>
      <xdr:col>67</xdr:col>
      <xdr:colOff>101600</xdr:colOff>
      <xdr:row>96</xdr:row>
      <xdr:rowOff>166027</xdr:rowOff>
    </xdr:to>
    <xdr:sp macro="" textlink="">
      <xdr:nvSpPr>
        <xdr:cNvPr id="703" name="フローチャート: 判断 702"/>
        <xdr:cNvSpPr/>
      </xdr:nvSpPr>
      <xdr:spPr>
        <a:xfrm>
          <a:off x="12763500" y="16523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157154</xdr:rowOff>
    </xdr:from>
    <xdr:ext cx="534377" cy="259045"/>
    <xdr:sp macro="" textlink="">
      <xdr:nvSpPr>
        <xdr:cNvPr id="704" name="テキスト ボックス 703"/>
        <xdr:cNvSpPr txBox="1"/>
      </xdr:nvSpPr>
      <xdr:spPr>
        <a:xfrm>
          <a:off x="12547111" y="16616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5" name="テキスト ボックス 704"/>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6" name="テキスト ボックス 705"/>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7" name="テキスト ボックス 706"/>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8" name="テキスト ボックス 707"/>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9" name="テキスト ボックス 708"/>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78130</xdr:rowOff>
    </xdr:from>
    <xdr:to>
      <xdr:col>85</xdr:col>
      <xdr:colOff>177800</xdr:colOff>
      <xdr:row>96</xdr:row>
      <xdr:rowOff>8280</xdr:rowOff>
    </xdr:to>
    <xdr:sp macro="" textlink="">
      <xdr:nvSpPr>
        <xdr:cNvPr id="710" name="楕円 709"/>
        <xdr:cNvSpPr/>
      </xdr:nvSpPr>
      <xdr:spPr>
        <a:xfrm>
          <a:off x="16268700" y="16365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101007</xdr:rowOff>
    </xdr:from>
    <xdr:ext cx="534377" cy="259045"/>
    <xdr:sp macro="" textlink="">
      <xdr:nvSpPr>
        <xdr:cNvPr id="711" name="公債費該当値テキスト"/>
        <xdr:cNvSpPr txBox="1"/>
      </xdr:nvSpPr>
      <xdr:spPr>
        <a:xfrm>
          <a:off x="16370300" y="16217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153378</xdr:rowOff>
    </xdr:from>
    <xdr:to>
      <xdr:col>81</xdr:col>
      <xdr:colOff>101600</xdr:colOff>
      <xdr:row>96</xdr:row>
      <xdr:rowOff>83528</xdr:rowOff>
    </xdr:to>
    <xdr:sp macro="" textlink="">
      <xdr:nvSpPr>
        <xdr:cNvPr id="712" name="楕円 711"/>
        <xdr:cNvSpPr/>
      </xdr:nvSpPr>
      <xdr:spPr>
        <a:xfrm>
          <a:off x="15430500" y="16441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100055</xdr:rowOff>
    </xdr:from>
    <xdr:ext cx="534377" cy="259045"/>
    <xdr:sp macro="" textlink="">
      <xdr:nvSpPr>
        <xdr:cNvPr id="713" name="テキスト ボックス 712"/>
        <xdr:cNvSpPr txBox="1"/>
      </xdr:nvSpPr>
      <xdr:spPr>
        <a:xfrm>
          <a:off x="15214111" y="16216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108559</xdr:rowOff>
    </xdr:from>
    <xdr:to>
      <xdr:col>76</xdr:col>
      <xdr:colOff>165100</xdr:colOff>
      <xdr:row>96</xdr:row>
      <xdr:rowOff>38709</xdr:rowOff>
    </xdr:to>
    <xdr:sp macro="" textlink="">
      <xdr:nvSpPr>
        <xdr:cNvPr id="714" name="楕円 713"/>
        <xdr:cNvSpPr/>
      </xdr:nvSpPr>
      <xdr:spPr>
        <a:xfrm>
          <a:off x="14541500" y="16396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55236</xdr:rowOff>
    </xdr:from>
    <xdr:ext cx="534377" cy="259045"/>
    <xdr:sp macro="" textlink="">
      <xdr:nvSpPr>
        <xdr:cNvPr id="715" name="テキスト ボックス 714"/>
        <xdr:cNvSpPr txBox="1"/>
      </xdr:nvSpPr>
      <xdr:spPr>
        <a:xfrm>
          <a:off x="14325111" y="16171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95</xdr:row>
      <xdr:rowOff>19278</xdr:rowOff>
    </xdr:from>
    <xdr:to>
      <xdr:col>72</xdr:col>
      <xdr:colOff>38100</xdr:colOff>
      <xdr:row>95</xdr:row>
      <xdr:rowOff>120878</xdr:rowOff>
    </xdr:to>
    <xdr:sp macro="" textlink="">
      <xdr:nvSpPr>
        <xdr:cNvPr id="716" name="楕円 715"/>
        <xdr:cNvSpPr/>
      </xdr:nvSpPr>
      <xdr:spPr>
        <a:xfrm>
          <a:off x="13652500" y="16307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137405</xdr:rowOff>
    </xdr:from>
    <xdr:ext cx="534377" cy="259045"/>
    <xdr:sp macro="" textlink="">
      <xdr:nvSpPr>
        <xdr:cNvPr id="717" name="テキスト ボックス 716"/>
        <xdr:cNvSpPr txBox="1"/>
      </xdr:nvSpPr>
      <xdr:spPr>
        <a:xfrm>
          <a:off x="13436111" y="16082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129705</xdr:rowOff>
    </xdr:from>
    <xdr:to>
      <xdr:col>67</xdr:col>
      <xdr:colOff>101600</xdr:colOff>
      <xdr:row>95</xdr:row>
      <xdr:rowOff>59855</xdr:rowOff>
    </xdr:to>
    <xdr:sp macro="" textlink="">
      <xdr:nvSpPr>
        <xdr:cNvPr id="718" name="楕円 717"/>
        <xdr:cNvSpPr/>
      </xdr:nvSpPr>
      <xdr:spPr>
        <a:xfrm>
          <a:off x="12763500" y="16246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76382</xdr:rowOff>
    </xdr:from>
    <xdr:ext cx="534377" cy="259045"/>
    <xdr:sp macro="" textlink="">
      <xdr:nvSpPr>
        <xdr:cNvPr id="719" name="テキスト ボックス 718"/>
        <xdr:cNvSpPr txBox="1"/>
      </xdr:nvSpPr>
      <xdr:spPr>
        <a:xfrm>
          <a:off x="12547111" y="16021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0" name="正方形/長方形 71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1" name="正方形/長方形 720"/>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2" name="正方形/長方形 721"/>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3" name="正方形/長方形 722"/>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4" name="正方形/長方形 723"/>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5" name="正方形/長方形 724"/>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6" name="正方形/長方形 725"/>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7" name="正方形/長方形 726"/>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8" name="テキスト ボックス 727"/>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9" name="直線コネクタ 728"/>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30" name="直線コネクタ 729"/>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31" name="テキスト ボックス 730"/>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2" name="直線コネクタ 731"/>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36</xdr:row>
      <xdr:rowOff>35577</xdr:rowOff>
    </xdr:from>
    <xdr:ext cx="377026" cy="259045"/>
    <xdr:sp macro="" textlink="">
      <xdr:nvSpPr>
        <xdr:cNvPr id="733" name="テキスト ボックス 732"/>
        <xdr:cNvSpPr txBox="1"/>
      </xdr:nvSpPr>
      <xdr:spPr>
        <a:xfrm>
          <a:off x="17910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4" name="直線コネクタ 733"/>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35" name="テキスト ボックス 734"/>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6" name="直線コネクタ 735"/>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37" name="テキスト ボックス 736"/>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8" name="直線コネクタ 737"/>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39" name="テキスト ボックス 738"/>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0" name="直線コネクタ 739"/>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1" name="テキスト ボックス 740"/>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2"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157988</xdr:rowOff>
    </xdr:from>
    <xdr:to>
      <xdr:col>116</xdr:col>
      <xdr:colOff>62864</xdr:colOff>
      <xdr:row>39</xdr:row>
      <xdr:rowOff>44450</xdr:rowOff>
    </xdr:to>
    <xdr:cxnSp macro="">
      <xdr:nvCxnSpPr>
        <xdr:cNvPr id="743" name="直線コネクタ 742"/>
        <xdr:cNvCxnSpPr/>
      </xdr:nvCxnSpPr>
      <xdr:spPr>
        <a:xfrm flipV="1">
          <a:off x="22159595" y="5301488"/>
          <a:ext cx="1269" cy="14295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69359</xdr:rowOff>
    </xdr:from>
    <xdr:ext cx="249299" cy="259045"/>
    <xdr:sp macro="" textlink="">
      <xdr:nvSpPr>
        <xdr:cNvPr id="744" name="諸支出金最小値テキスト"/>
        <xdr:cNvSpPr txBox="1"/>
      </xdr:nvSpPr>
      <xdr:spPr>
        <a:xfrm>
          <a:off x="22212300" y="675590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5" name="直線コネクタ 744"/>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104665</xdr:rowOff>
    </xdr:from>
    <xdr:ext cx="469744" cy="259045"/>
    <xdr:sp macro="" textlink="">
      <xdr:nvSpPr>
        <xdr:cNvPr id="746" name="諸支出金最大値テキスト"/>
        <xdr:cNvSpPr txBox="1"/>
      </xdr:nvSpPr>
      <xdr:spPr>
        <a:xfrm>
          <a:off x="22212300" y="50767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1,876</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157988</xdr:rowOff>
    </xdr:from>
    <xdr:to>
      <xdr:col>116</xdr:col>
      <xdr:colOff>152400</xdr:colOff>
      <xdr:row>30</xdr:row>
      <xdr:rowOff>157988</xdr:rowOff>
    </xdr:to>
    <xdr:cxnSp macro="">
      <xdr:nvCxnSpPr>
        <xdr:cNvPr id="747" name="直線コネクタ 746"/>
        <xdr:cNvCxnSpPr/>
      </xdr:nvCxnSpPr>
      <xdr:spPr>
        <a:xfrm>
          <a:off x="22072600" y="5301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48" name="直線コネクタ 747"/>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158259</xdr:rowOff>
    </xdr:from>
    <xdr:ext cx="313932" cy="259045"/>
    <xdr:sp macro="" textlink="">
      <xdr:nvSpPr>
        <xdr:cNvPr id="749" name="諸支出金平均値テキスト"/>
        <xdr:cNvSpPr txBox="1"/>
      </xdr:nvSpPr>
      <xdr:spPr>
        <a:xfrm>
          <a:off x="22212300" y="6501909"/>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135382</xdr:rowOff>
    </xdr:from>
    <xdr:to>
      <xdr:col>116</xdr:col>
      <xdr:colOff>114300</xdr:colOff>
      <xdr:row>39</xdr:row>
      <xdr:rowOff>65532</xdr:rowOff>
    </xdr:to>
    <xdr:sp macro="" textlink="">
      <xdr:nvSpPr>
        <xdr:cNvPr id="750" name="フローチャート: 判断 749"/>
        <xdr:cNvSpPr/>
      </xdr:nvSpPr>
      <xdr:spPr>
        <a:xfrm>
          <a:off x="22110700" y="6650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51" name="直線コネクタ 750"/>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37084</xdr:rowOff>
    </xdr:from>
    <xdr:to>
      <xdr:col>112</xdr:col>
      <xdr:colOff>38100</xdr:colOff>
      <xdr:row>38</xdr:row>
      <xdr:rowOff>138684</xdr:rowOff>
    </xdr:to>
    <xdr:sp macro="" textlink="">
      <xdr:nvSpPr>
        <xdr:cNvPr id="752" name="フローチャート: 判断 751"/>
        <xdr:cNvSpPr/>
      </xdr:nvSpPr>
      <xdr:spPr>
        <a:xfrm>
          <a:off x="21272500" y="6552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155211</xdr:rowOff>
    </xdr:from>
    <xdr:ext cx="378565" cy="259045"/>
    <xdr:sp macro="" textlink="">
      <xdr:nvSpPr>
        <xdr:cNvPr id="753" name="テキスト ボックス 752"/>
        <xdr:cNvSpPr txBox="1"/>
      </xdr:nvSpPr>
      <xdr:spPr>
        <a:xfrm>
          <a:off x="21134017" y="63274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54" name="直線コネクタ 753"/>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73660</xdr:rowOff>
    </xdr:from>
    <xdr:to>
      <xdr:col>107</xdr:col>
      <xdr:colOff>101600</xdr:colOff>
      <xdr:row>39</xdr:row>
      <xdr:rowOff>3810</xdr:rowOff>
    </xdr:to>
    <xdr:sp macro="" textlink="">
      <xdr:nvSpPr>
        <xdr:cNvPr id="755" name="フローチャート: 判断 754"/>
        <xdr:cNvSpPr/>
      </xdr:nvSpPr>
      <xdr:spPr>
        <a:xfrm>
          <a:off x="20383500" y="6588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20337</xdr:rowOff>
    </xdr:from>
    <xdr:ext cx="378565" cy="259045"/>
    <xdr:sp macro="" textlink="">
      <xdr:nvSpPr>
        <xdr:cNvPr id="756" name="テキスト ボックス 755"/>
        <xdr:cNvSpPr txBox="1"/>
      </xdr:nvSpPr>
      <xdr:spPr>
        <a:xfrm>
          <a:off x="20245017" y="63639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57" name="直線コネクタ 756"/>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83566</xdr:rowOff>
    </xdr:from>
    <xdr:to>
      <xdr:col>102</xdr:col>
      <xdr:colOff>165100</xdr:colOff>
      <xdr:row>39</xdr:row>
      <xdr:rowOff>13716</xdr:rowOff>
    </xdr:to>
    <xdr:sp macro="" textlink="">
      <xdr:nvSpPr>
        <xdr:cNvPr id="758" name="フローチャート: 判断 757"/>
        <xdr:cNvSpPr/>
      </xdr:nvSpPr>
      <xdr:spPr>
        <a:xfrm>
          <a:off x="19494500" y="6598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30243</xdr:rowOff>
    </xdr:from>
    <xdr:ext cx="378565" cy="259045"/>
    <xdr:sp macro="" textlink="">
      <xdr:nvSpPr>
        <xdr:cNvPr id="759" name="テキスト ボックス 758"/>
        <xdr:cNvSpPr txBox="1"/>
      </xdr:nvSpPr>
      <xdr:spPr>
        <a:xfrm>
          <a:off x="19356017" y="63738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32512</xdr:rowOff>
    </xdr:from>
    <xdr:to>
      <xdr:col>98</xdr:col>
      <xdr:colOff>38100</xdr:colOff>
      <xdr:row>38</xdr:row>
      <xdr:rowOff>134112</xdr:rowOff>
    </xdr:to>
    <xdr:sp macro="" textlink="">
      <xdr:nvSpPr>
        <xdr:cNvPr id="760" name="フローチャート: 判断 759"/>
        <xdr:cNvSpPr/>
      </xdr:nvSpPr>
      <xdr:spPr>
        <a:xfrm>
          <a:off x="18605500" y="6547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36</xdr:row>
      <xdr:rowOff>150639</xdr:rowOff>
    </xdr:from>
    <xdr:ext cx="378565" cy="259045"/>
    <xdr:sp macro="" textlink="">
      <xdr:nvSpPr>
        <xdr:cNvPr id="761" name="テキスト ボックス 760"/>
        <xdr:cNvSpPr txBox="1"/>
      </xdr:nvSpPr>
      <xdr:spPr>
        <a:xfrm>
          <a:off x="18467017" y="63228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2" name="テキスト ボックス 761"/>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3" name="テキスト ボックス 762"/>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4" name="テキスト ボックス 763"/>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5" name="テキスト ボックス 764"/>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6" name="テキスト ボックス 765"/>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67" name="楕円 766"/>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113809</xdr:rowOff>
    </xdr:from>
    <xdr:ext cx="249299" cy="259045"/>
    <xdr:sp macro="" textlink="">
      <xdr:nvSpPr>
        <xdr:cNvPr id="768" name="諸支出金該当値テキスト"/>
        <xdr:cNvSpPr txBox="1"/>
      </xdr:nvSpPr>
      <xdr:spPr>
        <a:xfrm>
          <a:off x="22212300" y="662890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69" name="楕円 768"/>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70" name="テキスト ボックス 769"/>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71" name="楕円 770"/>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72" name="テキスト ボックス 771"/>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73" name="楕円 772"/>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74" name="テキスト ボックス 773"/>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75" name="楕円 774"/>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76" name="テキスト ボックス 775"/>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7" name="正方形/長方形 77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8" name="正方形/長方形 777"/>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9" name="正方形/長方形 778"/>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0" name="正方形/長方形 779"/>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1" name="正方形/長方形 780"/>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2" name="正方形/長方形 781"/>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3" name="正方形/長方形 782"/>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4" name="正方形/長方形 783"/>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5" name="テキスト ボックス 784"/>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6" name="直線コネクタ 785"/>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7" name="直線コネクタ 786"/>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8" name="テキスト ボックス 787"/>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9" name="直線コネクタ 788"/>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0" name="テキスト ボックス 789"/>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1"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2" name="直線コネクタ 791"/>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3"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4" name="直線コネクタ 793"/>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5"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6" name="直線コネクタ 795"/>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7" name="直線コネクタ 796"/>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8"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9" name="フローチャート: 判断 798"/>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0" name="直線コネクタ 799"/>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1" name="フローチャート: 判断 800"/>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2" name="テキスト ボックス 801"/>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3" name="直線コネクタ 802"/>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4" name="フローチャート: 判断 803"/>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5" name="テキスト ボックス 804"/>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6" name="直線コネクタ 805"/>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7" name="フローチャート: 判断 806"/>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8" name="テキスト ボックス 807"/>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9" name="フローチャート: 判断 808"/>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0" name="テキスト ボックス 809"/>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1" name="テキスト ボックス 810"/>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2" name="テキスト ボックス 811"/>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3" name="テキスト ボックス 812"/>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4" name="テキスト ボックス 813"/>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5" name="テキスト ボックス 814"/>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6" name="楕円 815"/>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7"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8" name="楕円 817"/>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9" name="テキスト ボックス 818"/>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0" name="楕円 819"/>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1" name="テキスト ボックス 820"/>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2" name="楕円 821"/>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3" name="テキスト ボックス 822"/>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4" name="楕円 823"/>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5" name="テキスト ボックス 824"/>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6" name="正方形/長方形 825"/>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7" name="正方形/長方形 826"/>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8" name="テキスト ボックス 827"/>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主なものとしては以下のとおりであり、その他の経費については、概ね横ばいで推移している。</a:t>
          </a:r>
        </a:p>
        <a:p>
          <a:r>
            <a:rPr kumimoji="1" lang="ja-JP" altLang="en-US" sz="1300">
              <a:latin typeface="ＭＳ Ｐゴシック" panose="020B0600070205080204" pitchFamily="50" charset="-128"/>
              <a:ea typeface="ＭＳ Ｐゴシック" panose="020B0600070205080204" pitchFamily="50" charset="-128"/>
            </a:rPr>
            <a:t>総務費は、令和２年度において特別定額給付金事業の実施により大幅な増加となっている。また、令和４年度においては、決算剰余金の全額を基金に積み立てたことから、増加している。</a:t>
          </a:r>
        </a:p>
        <a:p>
          <a:r>
            <a:rPr kumimoji="1" lang="ja-JP" altLang="en-US" sz="1300">
              <a:latin typeface="ＭＳ Ｐゴシック" panose="020B0600070205080204" pitchFamily="50" charset="-128"/>
              <a:ea typeface="ＭＳ Ｐゴシック" panose="020B0600070205080204" pitchFamily="50" charset="-128"/>
            </a:rPr>
            <a:t>民生費は、全体的に増加傾向であり、さらに令和３年度、令和４年度においては、新型コロナウイルス感染症対策及び物価高騰対策等の各種給付金により増加している。</a:t>
          </a:r>
        </a:p>
        <a:p>
          <a:r>
            <a:rPr kumimoji="1" lang="ja-JP" altLang="en-US" sz="1300">
              <a:latin typeface="ＭＳ Ｐゴシック" panose="020B0600070205080204" pitchFamily="50" charset="-128"/>
              <a:ea typeface="ＭＳ Ｐゴシック" panose="020B0600070205080204" pitchFamily="50" charset="-128"/>
            </a:rPr>
            <a:t>教育費は、施設の老朽化対策のため施設改修・整備のため増加傾向にある。特に令和２年度においては、山手・精道中学校の建替工事が重なったことにより大幅に増加したが、令和３年度は以前の水準まで減少している。</a:t>
          </a:r>
        </a:p>
        <a:p>
          <a:r>
            <a:rPr kumimoji="1" lang="ja-JP" altLang="en-US" sz="1300">
              <a:latin typeface="ＭＳ Ｐゴシック" panose="020B0600070205080204" pitchFamily="50" charset="-128"/>
              <a:ea typeface="ＭＳ Ｐゴシック" panose="020B0600070205080204" pitchFamily="50" charset="-128"/>
            </a:rPr>
            <a:t>公債費は、市債償還元金の減少に伴い減少傾向となっている。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兵庫県芦屋市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財政基金は、決算剰余金などを積み立てるとともに、最小限の取り崩しに努めている。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兵庫県芦屋市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連結ベースにおいては、赤字は生じていない。</a:t>
          </a:r>
        </a:p>
        <a:p>
          <a:r>
            <a:rPr kumimoji="1" lang="ja-JP" altLang="en-US" sz="1400">
              <a:latin typeface="ＭＳ ゴシック" pitchFamily="49" charset="-128"/>
              <a:ea typeface="ＭＳ ゴシック" pitchFamily="49" charset="-128"/>
            </a:rPr>
            <a:t>今後も赤字とならないよう健全な財政運営に努める。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zoomScale="40" zoomScaleNormal="40" workbookViewId="0"/>
  </sheetViews>
  <sheetFormatPr defaultColWidth="0" defaultRowHeight="10.8" zeroHeight="1" x14ac:dyDescent="0.2"/>
  <cols>
    <col min="1" max="11" width="2.109375" style="180" customWidth="1"/>
    <col min="12" max="12" width="2.21875" style="180" customWidth="1"/>
    <col min="13" max="17" width="2.33203125" style="180" customWidth="1"/>
    <col min="18" max="119" width="2.109375" style="180" customWidth="1"/>
    <col min="120" max="16384" width="0" style="180" hidden="1"/>
  </cols>
  <sheetData>
    <row r="1" spans="1:119" ht="33" customHeight="1" x14ac:dyDescent="0.2">
      <c r="B1" s="591" t="s">
        <v>82</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81"/>
      <c r="DK1" s="181"/>
      <c r="DL1" s="181"/>
      <c r="DM1" s="181"/>
      <c r="DN1" s="181"/>
      <c r="DO1" s="181"/>
    </row>
    <row r="2" spans="1:119" ht="24" thickBot="1" x14ac:dyDescent="0.25">
      <c r="B2" s="182" t="s">
        <v>83</v>
      </c>
      <c r="C2" s="182"/>
      <c r="D2" s="183"/>
    </row>
    <row r="3" spans="1:119" ht="18.75" customHeight="1" thickBot="1" x14ac:dyDescent="0.25">
      <c r="A3" s="181"/>
      <c r="B3" s="592" t="s">
        <v>84</v>
      </c>
      <c r="C3" s="593"/>
      <c r="D3" s="593"/>
      <c r="E3" s="594"/>
      <c r="F3" s="594"/>
      <c r="G3" s="594"/>
      <c r="H3" s="594"/>
      <c r="I3" s="594"/>
      <c r="J3" s="594"/>
      <c r="K3" s="594"/>
      <c r="L3" s="594" t="s">
        <v>85</v>
      </c>
      <c r="M3" s="594"/>
      <c r="N3" s="594"/>
      <c r="O3" s="594"/>
      <c r="P3" s="594"/>
      <c r="Q3" s="594"/>
      <c r="R3" s="597"/>
      <c r="S3" s="597"/>
      <c r="T3" s="597"/>
      <c r="U3" s="597"/>
      <c r="V3" s="598"/>
      <c r="W3" s="488" t="s">
        <v>86</v>
      </c>
      <c r="X3" s="489"/>
      <c r="Y3" s="489"/>
      <c r="Z3" s="489"/>
      <c r="AA3" s="489"/>
      <c r="AB3" s="593"/>
      <c r="AC3" s="597" t="s">
        <v>87</v>
      </c>
      <c r="AD3" s="489"/>
      <c r="AE3" s="489"/>
      <c r="AF3" s="489"/>
      <c r="AG3" s="489"/>
      <c r="AH3" s="489"/>
      <c r="AI3" s="489"/>
      <c r="AJ3" s="489"/>
      <c r="AK3" s="489"/>
      <c r="AL3" s="559"/>
      <c r="AM3" s="488" t="s">
        <v>88</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89</v>
      </c>
      <c r="BO3" s="489"/>
      <c r="BP3" s="489"/>
      <c r="BQ3" s="489"/>
      <c r="BR3" s="489"/>
      <c r="BS3" s="489"/>
      <c r="BT3" s="489"/>
      <c r="BU3" s="559"/>
      <c r="BV3" s="488" t="s">
        <v>90</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91</v>
      </c>
      <c r="CU3" s="489"/>
      <c r="CV3" s="489"/>
      <c r="CW3" s="489"/>
      <c r="CX3" s="489"/>
      <c r="CY3" s="489"/>
      <c r="CZ3" s="489"/>
      <c r="DA3" s="559"/>
      <c r="DB3" s="488" t="s">
        <v>92</v>
      </c>
      <c r="DC3" s="489"/>
      <c r="DD3" s="489"/>
      <c r="DE3" s="489"/>
      <c r="DF3" s="489"/>
      <c r="DG3" s="489"/>
      <c r="DH3" s="489"/>
      <c r="DI3" s="559"/>
    </row>
    <row r="4" spans="1:119" ht="18.75" customHeight="1" x14ac:dyDescent="0.2">
      <c r="A4" s="181"/>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5"/>
      <c r="AN4" s="445"/>
      <c r="AO4" s="445"/>
      <c r="AP4" s="445"/>
      <c r="AQ4" s="445"/>
      <c r="AR4" s="445"/>
      <c r="AS4" s="445"/>
      <c r="AT4" s="445"/>
      <c r="AU4" s="445"/>
      <c r="AV4" s="445"/>
      <c r="AW4" s="445"/>
      <c r="AX4" s="600"/>
      <c r="AY4" s="411" t="s">
        <v>93</v>
      </c>
      <c r="AZ4" s="412"/>
      <c r="BA4" s="412"/>
      <c r="BB4" s="412"/>
      <c r="BC4" s="412"/>
      <c r="BD4" s="412"/>
      <c r="BE4" s="412"/>
      <c r="BF4" s="412"/>
      <c r="BG4" s="412"/>
      <c r="BH4" s="412"/>
      <c r="BI4" s="412"/>
      <c r="BJ4" s="412"/>
      <c r="BK4" s="412"/>
      <c r="BL4" s="412"/>
      <c r="BM4" s="413"/>
      <c r="BN4" s="414">
        <v>48302957</v>
      </c>
      <c r="BO4" s="415"/>
      <c r="BP4" s="415"/>
      <c r="BQ4" s="415"/>
      <c r="BR4" s="415"/>
      <c r="BS4" s="415"/>
      <c r="BT4" s="415"/>
      <c r="BU4" s="416"/>
      <c r="BV4" s="414">
        <v>48164431</v>
      </c>
      <c r="BW4" s="415"/>
      <c r="BX4" s="415"/>
      <c r="BY4" s="415"/>
      <c r="BZ4" s="415"/>
      <c r="CA4" s="415"/>
      <c r="CB4" s="415"/>
      <c r="CC4" s="416"/>
      <c r="CD4" s="585" t="s">
        <v>94</v>
      </c>
      <c r="CE4" s="586"/>
      <c r="CF4" s="586"/>
      <c r="CG4" s="586"/>
      <c r="CH4" s="586"/>
      <c r="CI4" s="586"/>
      <c r="CJ4" s="586"/>
      <c r="CK4" s="586"/>
      <c r="CL4" s="586"/>
      <c r="CM4" s="586"/>
      <c r="CN4" s="586"/>
      <c r="CO4" s="586"/>
      <c r="CP4" s="586"/>
      <c r="CQ4" s="586"/>
      <c r="CR4" s="586"/>
      <c r="CS4" s="587"/>
      <c r="CT4" s="588">
        <v>9.6</v>
      </c>
      <c r="CU4" s="589"/>
      <c r="CV4" s="589"/>
      <c r="CW4" s="589"/>
      <c r="CX4" s="589"/>
      <c r="CY4" s="589"/>
      <c r="CZ4" s="589"/>
      <c r="DA4" s="590"/>
      <c r="DB4" s="588">
        <v>15.3</v>
      </c>
      <c r="DC4" s="589"/>
      <c r="DD4" s="589"/>
      <c r="DE4" s="589"/>
      <c r="DF4" s="589"/>
      <c r="DG4" s="589"/>
      <c r="DH4" s="589"/>
      <c r="DI4" s="590"/>
    </row>
    <row r="5" spans="1:119" ht="18.75" customHeight="1" x14ac:dyDescent="0.2">
      <c r="A5" s="181"/>
      <c r="B5" s="595"/>
      <c r="C5" s="446"/>
      <c r="D5" s="446"/>
      <c r="E5" s="596"/>
      <c r="F5" s="596"/>
      <c r="G5" s="596"/>
      <c r="H5" s="596"/>
      <c r="I5" s="596"/>
      <c r="J5" s="596"/>
      <c r="K5" s="596"/>
      <c r="L5" s="596"/>
      <c r="M5" s="596"/>
      <c r="N5" s="596"/>
      <c r="O5" s="596"/>
      <c r="P5" s="596"/>
      <c r="Q5" s="596"/>
      <c r="R5" s="444"/>
      <c r="S5" s="444"/>
      <c r="T5" s="444"/>
      <c r="U5" s="444"/>
      <c r="V5" s="599"/>
      <c r="W5" s="515"/>
      <c r="X5" s="445"/>
      <c r="Y5" s="445"/>
      <c r="Z5" s="445"/>
      <c r="AA5" s="445"/>
      <c r="AB5" s="446"/>
      <c r="AC5" s="444"/>
      <c r="AD5" s="445"/>
      <c r="AE5" s="445"/>
      <c r="AF5" s="445"/>
      <c r="AG5" s="445"/>
      <c r="AH5" s="445"/>
      <c r="AI5" s="445"/>
      <c r="AJ5" s="445"/>
      <c r="AK5" s="445"/>
      <c r="AL5" s="600"/>
      <c r="AM5" s="478" t="s">
        <v>95</v>
      </c>
      <c r="AN5" s="393"/>
      <c r="AO5" s="393"/>
      <c r="AP5" s="393"/>
      <c r="AQ5" s="393"/>
      <c r="AR5" s="393"/>
      <c r="AS5" s="393"/>
      <c r="AT5" s="394"/>
      <c r="AU5" s="466" t="s">
        <v>96</v>
      </c>
      <c r="AV5" s="467"/>
      <c r="AW5" s="467"/>
      <c r="AX5" s="467"/>
      <c r="AY5" s="399" t="s">
        <v>97</v>
      </c>
      <c r="AZ5" s="400"/>
      <c r="BA5" s="400"/>
      <c r="BB5" s="400"/>
      <c r="BC5" s="400"/>
      <c r="BD5" s="400"/>
      <c r="BE5" s="400"/>
      <c r="BF5" s="400"/>
      <c r="BG5" s="400"/>
      <c r="BH5" s="400"/>
      <c r="BI5" s="400"/>
      <c r="BJ5" s="400"/>
      <c r="BK5" s="400"/>
      <c r="BL5" s="400"/>
      <c r="BM5" s="401"/>
      <c r="BN5" s="419">
        <v>45686492</v>
      </c>
      <c r="BO5" s="420"/>
      <c r="BP5" s="420"/>
      <c r="BQ5" s="420"/>
      <c r="BR5" s="420"/>
      <c r="BS5" s="420"/>
      <c r="BT5" s="420"/>
      <c r="BU5" s="421"/>
      <c r="BV5" s="419">
        <v>44187138</v>
      </c>
      <c r="BW5" s="420"/>
      <c r="BX5" s="420"/>
      <c r="BY5" s="420"/>
      <c r="BZ5" s="420"/>
      <c r="CA5" s="420"/>
      <c r="CB5" s="420"/>
      <c r="CC5" s="421"/>
      <c r="CD5" s="428" t="s">
        <v>98</v>
      </c>
      <c r="CE5" s="373"/>
      <c r="CF5" s="373"/>
      <c r="CG5" s="373"/>
      <c r="CH5" s="373"/>
      <c r="CI5" s="373"/>
      <c r="CJ5" s="373"/>
      <c r="CK5" s="373"/>
      <c r="CL5" s="373"/>
      <c r="CM5" s="373"/>
      <c r="CN5" s="373"/>
      <c r="CO5" s="373"/>
      <c r="CP5" s="373"/>
      <c r="CQ5" s="373"/>
      <c r="CR5" s="373"/>
      <c r="CS5" s="429"/>
      <c r="CT5" s="389">
        <v>94.6</v>
      </c>
      <c r="CU5" s="390"/>
      <c r="CV5" s="390"/>
      <c r="CW5" s="390"/>
      <c r="CX5" s="390"/>
      <c r="CY5" s="390"/>
      <c r="CZ5" s="390"/>
      <c r="DA5" s="391"/>
      <c r="DB5" s="389">
        <v>92</v>
      </c>
      <c r="DC5" s="390"/>
      <c r="DD5" s="390"/>
      <c r="DE5" s="390"/>
      <c r="DF5" s="390"/>
      <c r="DG5" s="390"/>
      <c r="DH5" s="390"/>
      <c r="DI5" s="391"/>
    </row>
    <row r="6" spans="1:119" ht="18.75" customHeight="1" x14ac:dyDescent="0.2">
      <c r="A6" s="181"/>
      <c r="B6" s="565" t="s">
        <v>99</v>
      </c>
      <c r="C6" s="443"/>
      <c r="D6" s="443"/>
      <c r="E6" s="566"/>
      <c r="F6" s="566"/>
      <c r="G6" s="566"/>
      <c r="H6" s="566"/>
      <c r="I6" s="566"/>
      <c r="J6" s="566"/>
      <c r="K6" s="566"/>
      <c r="L6" s="566" t="s">
        <v>100</v>
      </c>
      <c r="M6" s="566"/>
      <c r="N6" s="566"/>
      <c r="O6" s="566"/>
      <c r="P6" s="566"/>
      <c r="Q6" s="566"/>
      <c r="R6" s="441"/>
      <c r="S6" s="441"/>
      <c r="T6" s="441"/>
      <c r="U6" s="441"/>
      <c r="V6" s="572"/>
      <c r="W6" s="500" t="s">
        <v>101</v>
      </c>
      <c r="X6" s="442"/>
      <c r="Y6" s="442"/>
      <c r="Z6" s="442"/>
      <c r="AA6" s="442"/>
      <c r="AB6" s="443"/>
      <c r="AC6" s="577" t="s">
        <v>102</v>
      </c>
      <c r="AD6" s="578"/>
      <c r="AE6" s="578"/>
      <c r="AF6" s="578"/>
      <c r="AG6" s="578"/>
      <c r="AH6" s="578"/>
      <c r="AI6" s="578"/>
      <c r="AJ6" s="578"/>
      <c r="AK6" s="578"/>
      <c r="AL6" s="579"/>
      <c r="AM6" s="478" t="s">
        <v>103</v>
      </c>
      <c r="AN6" s="393"/>
      <c r="AO6" s="393"/>
      <c r="AP6" s="393"/>
      <c r="AQ6" s="393"/>
      <c r="AR6" s="393"/>
      <c r="AS6" s="393"/>
      <c r="AT6" s="394"/>
      <c r="AU6" s="466" t="s">
        <v>104</v>
      </c>
      <c r="AV6" s="467"/>
      <c r="AW6" s="467"/>
      <c r="AX6" s="467"/>
      <c r="AY6" s="399" t="s">
        <v>105</v>
      </c>
      <c r="AZ6" s="400"/>
      <c r="BA6" s="400"/>
      <c r="BB6" s="400"/>
      <c r="BC6" s="400"/>
      <c r="BD6" s="400"/>
      <c r="BE6" s="400"/>
      <c r="BF6" s="400"/>
      <c r="BG6" s="400"/>
      <c r="BH6" s="400"/>
      <c r="BI6" s="400"/>
      <c r="BJ6" s="400"/>
      <c r="BK6" s="400"/>
      <c r="BL6" s="400"/>
      <c r="BM6" s="401"/>
      <c r="BN6" s="419">
        <v>2616465</v>
      </c>
      <c r="BO6" s="420"/>
      <c r="BP6" s="420"/>
      <c r="BQ6" s="420"/>
      <c r="BR6" s="420"/>
      <c r="BS6" s="420"/>
      <c r="BT6" s="420"/>
      <c r="BU6" s="421"/>
      <c r="BV6" s="419">
        <v>3977293</v>
      </c>
      <c r="BW6" s="420"/>
      <c r="BX6" s="420"/>
      <c r="BY6" s="420"/>
      <c r="BZ6" s="420"/>
      <c r="CA6" s="420"/>
      <c r="CB6" s="420"/>
      <c r="CC6" s="421"/>
      <c r="CD6" s="428" t="s">
        <v>106</v>
      </c>
      <c r="CE6" s="373"/>
      <c r="CF6" s="373"/>
      <c r="CG6" s="373"/>
      <c r="CH6" s="373"/>
      <c r="CI6" s="373"/>
      <c r="CJ6" s="373"/>
      <c r="CK6" s="373"/>
      <c r="CL6" s="373"/>
      <c r="CM6" s="373"/>
      <c r="CN6" s="373"/>
      <c r="CO6" s="373"/>
      <c r="CP6" s="373"/>
      <c r="CQ6" s="373"/>
      <c r="CR6" s="373"/>
      <c r="CS6" s="429"/>
      <c r="CT6" s="562">
        <v>94.6</v>
      </c>
      <c r="CU6" s="563"/>
      <c r="CV6" s="563"/>
      <c r="CW6" s="563"/>
      <c r="CX6" s="563"/>
      <c r="CY6" s="563"/>
      <c r="CZ6" s="563"/>
      <c r="DA6" s="564"/>
      <c r="DB6" s="562">
        <v>92</v>
      </c>
      <c r="DC6" s="563"/>
      <c r="DD6" s="563"/>
      <c r="DE6" s="563"/>
      <c r="DF6" s="563"/>
      <c r="DG6" s="563"/>
      <c r="DH6" s="563"/>
      <c r="DI6" s="564"/>
    </row>
    <row r="7" spans="1:119" ht="18.75" customHeight="1" x14ac:dyDescent="0.2">
      <c r="A7" s="181"/>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8" t="s">
        <v>107</v>
      </c>
      <c r="AN7" s="393"/>
      <c r="AO7" s="393"/>
      <c r="AP7" s="393"/>
      <c r="AQ7" s="393"/>
      <c r="AR7" s="393"/>
      <c r="AS7" s="393"/>
      <c r="AT7" s="394"/>
      <c r="AU7" s="466" t="s">
        <v>108</v>
      </c>
      <c r="AV7" s="467"/>
      <c r="AW7" s="467"/>
      <c r="AX7" s="467"/>
      <c r="AY7" s="399" t="s">
        <v>109</v>
      </c>
      <c r="AZ7" s="400"/>
      <c r="BA7" s="400"/>
      <c r="BB7" s="400"/>
      <c r="BC7" s="400"/>
      <c r="BD7" s="400"/>
      <c r="BE7" s="400"/>
      <c r="BF7" s="400"/>
      <c r="BG7" s="400"/>
      <c r="BH7" s="400"/>
      <c r="BI7" s="400"/>
      <c r="BJ7" s="400"/>
      <c r="BK7" s="400"/>
      <c r="BL7" s="400"/>
      <c r="BM7" s="401"/>
      <c r="BN7" s="419">
        <v>241746</v>
      </c>
      <c r="BO7" s="420"/>
      <c r="BP7" s="420"/>
      <c r="BQ7" s="420"/>
      <c r="BR7" s="420"/>
      <c r="BS7" s="420"/>
      <c r="BT7" s="420"/>
      <c r="BU7" s="421"/>
      <c r="BV7" s="419">
        <v>385914</v>
      </c>
      <c r="BW7" s="420"/>
      <c r="BX7" s="420"/>
      <c r="BY7" s="420"/>
      <c r="BZ7" s="420"/>
      <c r="CA7" s="420"/>
      <c r="CB7" s="420"/>
      <c r="CC7" s="421"/>
      <c r="CD7" s="428" t="s">
        <v>110</v>
      </c>
      <c r="CE7" s="373"/>
      <c r="CF7" s="373"/>
      <c r="CG7" s="373"/>
      <c r="CH7" s="373"/>
      <c r="CI7" s="373"/>
      <c r="CJ7" s="373"/>
      <c r="CK7" s="373"/>
      <c r="CL7" s="373"/>
      <c r="CM7" s="373"/>
      <c r="CN7" s="373"/>
      <c r="CO7" s="373"/>
      <c r="CP7" s="373"/>
      <c r="CQ7" s="373"/>
      <c r="CR7" s="373"/>
      <c r="CS7" s="429"/>
      <c r="CT7" s="419">
        <v>24848512</v>
      </c>
      <c r="CU7" s="420"/>
      <c r="CV7" s="420"/>
      <c r="CW7" s="420"/>
      <c r="CX7" s="420"/>
      <c r="CY7" s="420"/>
      <c r="CZ7" s="420"/>
      <c r="DA7" s="421"/>
      <c r="DB7" s="419">
        <v>23448078</v>
      </c>
      <c r="DC7" s="420"/>
      <c r="DD7" s="420"/>
      <c r="DE7" s="420"/>
      <c r="DF7" s="420"/>
      <c r="DG7" s="420"/>
      <c r="DH7" s="420"/>
      <c r="DI7" s="421"/>
    </row>
    <row r="8" spans="1:119" ht="18.75" customHeight="1" thickBot="1" x14ac:dyDescent="0.25">
      <c r="A8" s="181"/>
      <c r="B8" s="570"/>
      <c r="C8" s="501"/>
      <c r="D8" s="501"/>
      <c r="E8" s="571"/>
      <c r="F8" s="571"/>
      <c r="G8" s="571"/>
      <c r="H8" s="571"/>
      <c r="I8" s="571"/>
      <c r="J8" s="571"/>
      <c r="K8" s="571"/>
      <c r="L8" s="571"/>
      <c r="M8" s="571"/>
      <c r="N8" s="571"/>
      <c r="O8" s="571"/>
      <c r="P8" s="571"/>
      <c r="Q8" s="571"/>
      <c r="R8" s="575"/>
      <c r="S8" s="575"/>
      <c r="T8" s="575"/>
      <c r="U8" s="575"/>
      <c r="V8" s="576"/>
      <c r="W8" s="490"/>
      <c r="X8" s="491"/>
      <c r="Y8" s="491"/>
      <c r="Z8" s="491"/>
      <c r="AA8" s="491"/>
      <c r="AB8" s="501"/>
      <c r="AC8" s="582"/>
      <c r="AD8" s="583"/>
      <c r="AE8" s="583"/>
      <c r="AF8" s="583"/>
      <c r="AG8" s="583"/>
      <c r="AH8" s="583"/>
      <c r="AI8" s="583"/>
      <c r="AJ8" s="583"/>
      <c r="AK8" s="583"/>
      <c r="AL8" s="584"/>
      <c r="AM8" s="478" t="s">
        <v>111</v>
      </c>
      <c r="AN8" s="393"/>
      <c r="AO8" s="393"/>
      <c r="AP8" s="393"/>
      <c r="AQ8" s="393"/>
      <c r="AR8" s="393"/>
      <c r="AS8" s="393"/>
      <c r="AT8" s="394"/>
      <c r="AU8" s="466" t="s">
        <v>104</v>
      </c>
      <c r="AV8" s="467"/>
      <c r="AW8" s="467"/>
      <c r="AX8" s="467"/>
      <c r="AY8" s="399" t="s">
        <v>112</v>
      </c>
      <c r="AZ8" s="400"/>
      <c r="BA8" s="400"/>
      <c r="BB8" s="400"/>
      <c r="BC8" s="400"/>
      <c r="BD8" s="400"/>
      <c r="BE8" s="400"/>
      <c r="BF8" s="400"/>
      <c r="BG8" s="400"/>
      <c r="BH8" s="400"/>
      <c r="BI8" s="400"/>
      <c r="BJ8" s="400"/>
      <c r="BK8" s="400"/>
      <c r="BL8" s="400"/>
      <c r="BM8" s="401"/>
      <c r="BN8" s="419">
        <v>2374719</v>
      </c>
      <c r="BO8" s="420"/>
      <c r="BP8" s="420"/>
      <c r="BQ8" s="420"/>
      <c r="BR8" s="420"/>
      <c r="BS8" s="420"/>
      <c r="BT8" s="420"/>
      <c r="BU8" s="421"/>
      <c r="BV8" s="419">
        <v>3591379</v>
      </c>
      <c r="BW8" s="420"/>
      <c r="BX8" s="420"/>
      <c r="BY8" s="420"/>
      <c r="BZ8" s="420"/>
      <c r="CA8" s="420"/>
      <c r="CB8" s="420"/>
      <c r="CC8" s="421"/>
      <c r="CD8" s="428" t="s">
        <v>113</v>
      </c>
      <c r="CE8" s="373"/>
      <c r="CF8" s="373"/>
      <c r="CG8" s="373"/>
      <c r="CH8" s="373"/>
      <c r="CI8" s="373"/>
      <c r="CJ8" s="373"/>
      <c r="CK8" s="373"/>
      <c r="CL8" s="373"/>
      <c r="CM8" s="373"/>
      <c r="CN8" s="373"/>
      <c r="CO8" s="373"/>
      <c r="CP8" s="373"/>
      <c r="CQ8" s="373"/>
      <c r="CR8" s="373"/>
      <c r="CS8" s="429"/>
      <c r="CT8" s="522">
        <v>1.04</v>
      </c>
      <c r="CU8" s="523"/>
      <c r="CV8" s="523"/>
      <c r="CW8" s="523"/>
      <c r="CX8" s="523"/>
      <c r="CY8" s="523"/>
      <c r="CZ8" s="523"/>
      <c r="DA8" s="524"/>
      <c r="DB8" s="522">
        <v>1.02</v>
      </c>
      <c r="DC8" s="523"/>
      <c r="DD8" s="523"/>
      <c r="DE8" s="523"/>
      <c r="DF8" s="523"/>
      <c r="DG8" s="523"/>
      <c r="DH8" s="523"/>
      <c r="DI8" s="524"/>
    </row>
    <row r="9" spans="1:119" ht="18.75" customHeight="1" thickBot="1" x14ac:dyDescent="0.25">
      <c r="A9" s="181"/>
      <c r="B9" s="551" t="s">
        <v>114</v>
      </c>
      <c r="C9" s="552"/>
      <c r="D9" s="552"/>
      <c r="E9" s="552"/>
      <c r="F9" s="552"/>
      <c r="G9" s="552"/>
      <c r="H9" s="552"/>
      <c r="I9" s="552"/>
      <c r="J9" s="552"/>
      <c r="K9" s="472"/>
      <c r="L9" s="553" t="s">
        <v>115</v>
      </c>
      <c r="M9" s="554"/>
      <c r="N9" s="554"/>
      <c r="O9" s="554"/>
      <c r="P9" s="554"/>
      <c r="Q9" s="555"/>
      <c r="R9" s="556">
        <v>93922</v>
      </c>
      <c r="S9" s="557"/>
      <c r="T9" s="557"/>
      <c r="U9" s="557"/>
      <c r="V9" s="558"/>
      <c r="W9" s="488" t="s">
        <v>116</v>
      </c>
      <c r="X9" s="489"/>
      <c r="Y9" s="489"/>
      <c r="Z9" s="489"/>
      <c r="AA9" s="489"/>
      <c r="AB9" s="489"/>
      <c r="AC9" s="489"/>
      <c r="AD9" s="489"/>
      <c r="AE9" s="489"/>
      <c r="AF9" s="489"/>
      <c r="AG9" s="489"/>
      <c r="AH9" s="489"/>
      <c r="AI9" s="489"/>
      <c r="AJ9" s="489"/>
      <c r="AK9" s="489"/>
      <c r="AL9" s="559"/>
      <c r="AM9" s="478" t="s">
        <v>117</v>
      </c>
      <c r="AN9" s="393"/>
      <c r="AO9" s="393"/>
      <c r="AP9" s="393"/>
      <c r="AQ9" s="393"/>
      <c r="AR9" s="393"/>
      <c r="AS9" s="393"/>
      <c r="AT9" s="394"/>
      <c r="AU9" s="466" t="s">
        <v>96</v>
      </c>
      <c r="AV9" s="467"/>
      <c r="AW9" s="467"/>
      <c r="AX9" s="467"/>
      <c r="AY9" s="399" t="s">
        <v>118</v>
      </c>
      <c r="AZ9" s="400"/>
      <c r="BA9" s="400"/>
      <c r="BB9" s="400"/>
      <c r="BC9" s="400"/>
      <c r="BD9" s="400"/>
      <c r="BE9" s="400"/>
      <c r="BF9" s="400"/>
      <c r="BG9" s="400"/>
      <c r="BH9" s="400"/>
      <c r="BI9" s="400"/>
      <c r="BJ9" s="400"/>
      <c r="BK9" s="400"/>
      <c r="BL9" s="400"/>
      <c r="BM9" s="401"/>
      <c r="BN9" s="419">
        <v>-1216660</v>
      </c>
      <c r="BO9" s="420"/>
      <c r="BP9" s="420"/>
      <c r="BQ9" s="420"/>
      <c r="BR9" s="420"/>
      <c r="BS9" s="420"/>
      <c r="BT9" s="420"/>
      <c r="BU9" s="421"/>
      <c r="BV9" s="419">
        <v>1989885</v>
      </c>
      <c r="BW9" s="420"/>
      <c r="BX9" s="420"/>
      <c r="BY9" s="420"/>
      <c r="BZ9" s="420"/>
      <c r="CA9" s="420"/>
      <c r="CB9" s="420"/>
      <c r="CC9" s="421"/>
      <c r="CD9" s="428" t="s">
        <v>119</v>
      </c>
      <c r="CE9" s="373"/>
      <c r="CF9" s="373"/>
      <c r="CG9" s="373"/>
      <c r="CH9" s="373"/>
      <c r="CI9" s="373"/>
      <c r="CJ9" s="373"/>
      <c r="CK9" s="373"/>
      <c r="CL9" s="373"/>
      <c r="CM9" s="373"/>
      <c r="CN9" s="373"/>
      <c r="CO9" s="373"/>
      <c r="CP9" s="373"/>
      <c r="CQ9" s="373"/>
      <c r="CR9" s="373"/>
      <c r="CS9" s="429"/>
      <c r="CT9" s="389">
        <v>12.1</v>
      </c>
      <c r="CU9" s="390"/>
      <c r="CV9" s="390"/>
      <c r="CW9" s="390"/>
      <c r="CX9" s="390"/>
      <c r="CY9" s="390"/>
      <c r="CZ9" s="390"/>
      <c r="DA9" s="391"/>
      <c r="DB9" s="389">
        <v>11.4</v>
      </c>
      <c r="DC9" s="390"/>
      <c r="DD9" s="390"/>
      <c r="DE9" s="390"/>
      <c r="DF9" s="390"/>
      <c r="DG9" s="390"/>
      <c r="DH9" s="390"/>
      <c r="DI9" s="391"/>
    </row>
    <row r="10" spans="1:119" ht="18.75" customHeight="1" thickBot="1" x14ac:dyDescent="0.25">
      <c r="A10" s="181"/>
      <c r="B10" s="551"/>
      <c r="C10" s="552"/>
      <c r="D10" s="552"/>
      <c r="E10" s="552"/>
      <c r="F10" s="552"/>
      <c r="G10" s="552"/>
      <c r="H10" s="552"/>
      <c r="I10" s="552"/>
      <c r="J10" s="552"/>
      <c r="K10" s="472"/>
      <c r="L10" s="392" t="s">
        <v>120</v>
      </c>
      <c r="M10" s="393"/>
      <c r="N10" s="393"/>
      <c r="O10" s="393"/>
      <c r="P10" s="393"/>
      <c r="Q10" s="394"/>
      <c r="R10" s="395">
        <v>95350</v>
      </c>
      <c r="S10" s="396"/>
      <c r="T10" s="396"/>
      <c r="U10" s="396"/>
      <c r="V10" s="398"/>
      <c r="W10" s="560"/>
      <c r="X10" s="370"/>
      <c r="Y10" s="370"/>
      <c r="Z10" s="370"/>
      <c r="AA10" s="370"/>
      <c r="AB10" s="370"/>
      <c r="AC10" s="370"/>
      <c r="AD10" s="370"/>
      <c r="AE10" s="370"/>
      <c r="AF10" s="370"/>
      <c r="AG10" s="370"/>
      <c r="AH10" s="370"/>
      <c r="AI10" s="370"/>
      <c r="AJ10" s="370"/>
      <c r="AK10" s="370"/>
      <c r="AL10" s="561"/>
      <c r="AM10" s="478" t="s">
        <v>121</v>
      </c>
      <c r="AN10" s="393"/>
      <c r="AO10" s="393"/>
      <c r="AP10" s="393"/>
      <c r="AQ10" s="393"/>
      <c r="AR10" s="393"/>
      <c r="AS10" s="393"/>
      <c r="AT10" s="394"/>
      <c r="AU10" s="466" t="s">
        <v>96</v>
      </c>
      <c r="AV10" s="467"/>
      <c r="AW10" s="467"/>
      <c r="AX10" s="467"/>
      <c r="AY10" s="399" t="s">
        <v>122</v>
      </c>
      <c r="AZ10" s="400"/>
      <c r="BA10" s="400"/>
      <c r="BB10" s="400"/>
      <c r="BC10" s="400"/>
      <c r="BD10" s="400"/>
      <c r="BE10" s="400"/>
      <c r="BF10" s="400"/>
      <c r="BG10" s="400"/>
      <c r="BH10" s="400"/>
      <c r="BI10" s="400"/>
      <c r="BJ10" s="400"/>
      <c r="BK10" s="400"/>
      <c r="BL10" s="400"/>
      <c r="BM10" s="401"/>
      <c r="BN10" s="419">
        <v>3192417</v>
      </c>
      <c r="BO10" s="420"/>
      <c r="BP10" s="420"/>
      <c r="BQ10" s="420"/>
      <c r="BR10" s="420"/>
      <c r="BS10" s="420"/>
      <c r="BT10" s="420"/>
      <c r="BU10" s="421"/>
      <c r="BV10" s="419">
        <v>1171760</v>
      </c>
      <c r="BW10" s="420"/>
      <c r="BX10" s="420"/>
      <c r="BY10" s="420"/>
      <c r="BZ10" s="420"/>
      <c r="CA10" s="420"/>
      <c r="CB10" s="420"/>
      <c r="CC10" s="421"/>
      <c r="CD10" s="184" t="s">
        <v>123</v>
      </c>
      <c r="CE10" s="185"/>
      <c r="CF10" s="185"/>
      <c r="CG10" s="185"/>
      <c r="CH10" s="185"/>
      <c r="CI10" s="185"/>
      <c r="CJ10" s="185"/>
      <c r="CK10" s="185"/>
      <c r="CL10" s="185"/>
      <c r="CM10" s="185"/>
      <c r="CN10" s="185"/>
      <c r="CO10" s="185"/>
      <c r="CP10" s="185"/>
      <c r="CQ10" s="185"/>
      <c r="CR10" s="185"/>
      <c r="CS10" s="186"/>
      <c r="CT10" s="187"/>
      <c r="CU10" s="188"/>
      <c r="CV10" s="188"/>
      <c r="CW10" s="188"/>
      <c r="CX10" s="188"/>
      <c r="CY10" s="188"/>
      <c r="CZ10" s="188"/>
      <c r="DA10" s="189"/>
      <c r="DB10" s="187"/>
      <c r="DC10" s="188"/>
      <c r="DD10" s="188"/>
      <c r="DE10" s="188"/>
      <c r="DF10" s="188"/>
      <c r="DG10" s="188"/>
      <c r="DH10" s="188"/>
      <c r="DI10" s="189"/>
    </row>
    <row r="11" spans="1:119" ht="18.75" customHeight="1" thickBot="1" x14ac:dyDescent="0.25">
      <c r="A11" s="181"/>
      <c r="B11" s="551"/>
      <c r="C11" s="552"/>
      <c r="D11" s="552"/>
      <c r="E11" s="552"/>
      <c r="F11" s="552"/>
      <c r="G11" s="552"/>
      <c r="H11" s="552"/>
      <c r="I11" s="552"/>
      <c r="J11" s="552"/>
      <c r="K11" s="472"/>
      <c r="L11" s="374" t="s">
        <v>124</v>
      </c>
      <c r="M11" s="375"/>
      <c r="N11" s="375"/>
      <c r="O11" s="375"/>
      <c r="P11" s="375"/>
      <c r="Q11" s="376"/>
      <c r="R11" s="548" t="s">
        <v>125</v>
      </c>
      <c r="S11" s="549"/>
      <c r="T11" s="549"/>
      <c r="U11" s="549"/>
      <c r="V11" s="550"/>
      <c r="W11" s="560"/>
      <c r="X11" s="370"/>
      <c r="Y11" s="370"/>
      <c r="Z11" s="370"/>
      <c r="AA11" s="370"/>
      <c r="AB11" s="370"/>
      <c r="AC11" s="370"/>
      <c r="AD11" s="370"/>
      <c r="AE11" s="370"/>
      <c r="AF11" s="370"/>
      <c r="AG11" s="370"/>
      <c r="AH11" s="370"/>
      <c r="AI11" s="370"/>
      <c r="AJ11" s="370"/>
      <c r="AK11" s="370"/>
      <c r="AL11" s="561"/>
      <c r="AM11" s="478" t="s">
        <v>126</v>
      </c>
      <c r="AN11" s="393"/>
      <c r="AO11" s="393"/>
      <c r="AP11" s="393"/>
      <c r="AQ11" s="393"/>
      <c r="AR11" s="393"/>
      <c r="AS11" s="393"/>
      <c r="AT11" s="394"/>
      <c r="AU11" s="466" t="s">
        <v>96</v>
      </c>
      <c r="AV11" s="467"/>
      <c r="AW11" s="467"/>
      <c r="AX11" s="467"/>
      <c r="AY11" s="399" t="s">
        <v>127</v>
      </c>
      <c r="AZ11" s="400"/>
      <c r="BA11" s="400"/>
      <c r="BB11" s="400"/>
      <c r="BC11" s="400"/>
      <c r="BD11" s="400"/>
      <c r="BE11" s="400"/>
      <c r="BF11" s="400"/>
      <c r="BG11" s="400"/>
      <c r="BH11" s="400"/>
      <c r="BI11" s="400"/>
      <c r="BJ11" s="400"/>
      <c r="BK11" s="400"/>
      <c r="BL11" s="400"/>
      <c r="BM11" s="401"/>
      <c r="BN11" s="419">
        <v>0</v>
      </c>
      <c r="BO11" s="420"/>
      <c r="BP11" s="420"/>
      <c r="BQ11" s="420"/>
      <c r="BR11" s="420"/>
      <c r="BS11" s="420"/>
      <c r="BT11" s="420"/>
      <c r="BU11" s="421"/>
      <c r="BV11" s="419">
        <v>0</v>
      </c>
      <c r="BW11" s="420"/>
      <c r="BX11" s="420"/>
      <c r="BY11" s="420"/>
      <c r="BZ11" s="420"/>
      <c r="CA11" s="420"/>
      <c r="CB11" s="420"/>
      <c r="CC11" s="421"/>
      <c r="CD11" s="428" t="s">
        <v>128</v>
      </c>
      <c r="CE11" s="373"/>
      <c r="CF11" s="373"/>
      <c r="CG11" s="373"/>
      <c r="CH11" s="373"/>
      <c r="CI11" s="373"/>
      <c r="CJ11" s="373"/>
      <c r="CK11" s="373"/>
      <c r="CL11" s="373"/>
      <c r="CM11" s="373"/>
      <c r="CN11" s="373"/>
      <c r="CO11" s="373"/>
      <c r="CP11" s="373"/>
      <c r="CQ11" s="373"/>
      <c r="CR11" s="373"/>
      <c r="CS11" s="429"/>
      <c r="CT11" s="522" t="s">
        <v>129</v>
      </c>
      <c r="CU11" s="523"/>
      <c r="CV11" s="523"/>
      <c r="CW11" s="523"/>
      <c r="CX11" s="523"/>
      <c r="CY11" s="523"/>
      <c r="CZ11" s="523"/>
      <c r="DA11" s="524"/>
      <c r="DB11" s="522" t="s">
        <v>129</v>
      </c>
      <c r="DC11" s="523"/>
      <c r="DD11" s="523"/>
      <c r="DE11" s="523"/>
      <c r="DF11" s="523"/>
      <c r="DG11" s="523"/>
      <c r="DH11" s="523"/>
      <c r="DI11" s="524"/>
    </row>
    <row r="12" spans="1:119" ht="18.75" customHeight="1" x14ac:dyDescent="0.2">
      <c r="A12" s="181"/>
      <c r="B12" s="525" t="s">
        <v>130</v>
      </c>
      <c r="C12" s="526"/>
      <c r="D12" s="526"/>
      <c r="E12" s="526"/>
      <c r="F12" s="526"/>
      <c r="G12" s="526"/>
      <c r="H12" s="526"/>
      <c r="I12" s="526"/>
      <c r="J12" s="526"/>
      <c r="K12" s="527"/>
      <c r="L12" s="534" t="s">
        <v>131</v>
      </c>
      <c r="M12" s="535"/>
      <c r="N12" s="535"/>
      <c r="O12" s="535"/>
      <c r="P12" s="535"/>
      <c r="Q12" s="536"/>
      <c r="R12" s="537">
        <v>95378</v>
      </c>
      <c r="S12" s="538"/>
      <c r="T12" s="538"/>
      <c r="U12" s="538"/>
      <c r="V12" s="539"/>
      <c r="W12" s="540" t="s">
        <v>1</v>
      </c>
      <c r="X12" s="467"/>
      <c r="Y12" s="467"/>
      <c r="Z12" s="467"/>
      <c r="AA12" s="467"/>
      <c r="AB12" s="541"/>
      <c r="AC12" s="542" t="s">
        <v>132</v>
      </c>
      <c r="AD12" s="543"/>
      <c r="AE12" s="543"/>
      <c r="AF12" s="543"/>
      <c r="AG12" s="544"/>
      <c r="AH12" s="542" t="s">
        <v>133</v>
      </c>
      <c r="AI12" s="543"/>
      <c r="AJ12" s="543"/>
      <c r="AK12" s="543"/>
      <c r="AL12" s="545"/>
      <c r="AM12" s="478" t="s">
        <v>134</v>
      </c>
      <c r="AN12" s="393"/>
      <c r="AO12" s="393"/>
      <c r="AP12" s="393"/>
      <c r="AQ12" s="393"/>
      <c r="AR12" s="393"/>
      <c r="AS12" s="393"/>
      <c r="AT12" s="394"/>
      <c r="AU12" s="466" t="s">
        <v>135</v>
      </c>
      <c r="AV12" s="467"/>
      <c r="AW12" s="467"/>
      <c r="AX12" s="467"/>
      <c r="AY12" s="399" t="s">
        <v>136</v>
      </c>
      <c r="AZ12" s="400"/>
      <c r="BA12" s="400"/>
      <c r="BB12" s="400"/>
      <c r="BC12" s="400"/>
      <c r="BD12" s="400"/>
      <c r="BE12" s="400"/>
      <c r="BF12" s="400"/>
      <c r="BG12" s="400"/>
      <c r="BH12" s="400"/>
      <c r="BI12" s="400"/>
      <c r="BJ12" s="400"/>
      <c r="BK12" s="400"/>
      <c r="BL12" s="400"/>
      <c r="BM12" s="401"/>
      <c r="BN12" s="419">
        <v>0</v>
      </c>
      <c r="BO12" s="420"/>
      <c r="BP12" s="420"/>
      <c r="BQ12" s="420"/>
      <c r="BR12" s="420"/>
      <c r="BS12" s="420"/>
      <c r="BT12" s="420"/>
      <c r="BU12" s="421"/>
      <c r="BV12" s="419">
        <v>0</v>
      </c>
      <c r="BW12" s="420"/>
      <c r="BX12" s="420"/>
      <c r="BY12" s="420"/>
      <c r="BZ12" s="420"/>
      <c r="CA12" s="420"/>
      <c r="CB12" s="420"/>
      <c r="CC12" s="421"/>
      <c r="CD12" s="428" t="s">
        <v>137</v>
      </c>
      <c r="CE12" s="373"/>
      <c r="CF12" s="373"/>
      <c r="CG12" s="373"/>
      <c r="CH12" s="373"/>
      <c r="CI12" s="373"/>
      <c r="CJ12" s="373"/>
      <c r="CK12" s="373"/>
      <c r="CL12" s="373"/>
      <c r="CM12" s="373"/>
      <c r="CN12" s="373"/>
      <c r="CO12" s="373"/>
      <c r="CP12" s="373"/>
      <c r="CQ12" s="373"/>
      <c r="CR12" s="373"/>
      <c r="CS12" s="429"/>
      <c r="CT12" s="522" t="s">
        <v>138</v>
      </c>
      <c r="CU12" s="523"/>
      <c r="CV12" s="523"/>
      <c r="CW12" s="523"/>
      <c r="CX12" s="523"/>
      <c r="CY12" s="523"/>
      <c r="CZ12" s="523"/>
      <c r="DA12" s="524"/>
      <c r="DB12" s="522" t="s">
        <v>139</v>
      </c>
      <c r="DC12" s="523"/>
      <c r="DD12" s="523"/>
      <c r="DE12" s="523"/>
      <c r="DF12" s="523"/>
      <c r="DG12" s="523"/>
      <c r="DH12" s="523"/>
      <c r="DI12" s="524"/>
    </row>
    <row r="13" spans="1:119" ht="18.75" customHeight="1" x14ac:dyDescent="0.2">
      <c r="A13" s="181"/>
      <c r="B13" s="528"/>
      <c r="C13" s="529"/>
      <c r="D13" s="529"/>
      <c r="E13" s="529"/>
      <c r="F13" s="529"/>
      <c r="G13" s="529"/>
      <c r="H13" s="529"/>
      <c r="I13" s="529"/>
      <c r="J13" s="529"/>
      <c r="K13" s="530"/>
      <c r="L13" s="190"/>
      <c r="M13" s="509" t="s">
        <v>140</v>
      </c>
      <c r="N13" s="510"/>
      <c r="O13" s="510"/>
      <c r="P13" s="510"/>
      <c r="Q13" s="511"/>
      <c r="R13" s="512">
        <v>93552</v>
      </c>
      <c r="S13" s="513"/>
      <c r="T13" s="513"/>
      <c r="U13" s="513"/>
      <c r="V13" s="514"/>
      <c r="W13" s="500" t="s">
        <v>141</v>
      </c>
      <c r="X13" s="442"/>
      <c r="Y13" s="442"/>
      <c r="Z13" s="442"/>
      <c r="AA13" s="442"/>
      <c r="AB13" s="443"/>
      <c r="AC13" s="395">
        <v>91</v>
      </c>
      <c r="AD13" s="396"/>
      <c r="AE13" s="396"/>
      <c r="AF13" s="396"/>
      <c r="AG13" s="397"/>
      <c r="AH13" s="395">
        <v>82</v>
      </c>
      <c r="AI13" s="396"/>
      <c r="AJ13" s="396"/>
      <c r="AK13" s="396"/>
      <c r="AL13" s="398"/>
      <c r="AM13" s="478" t="s">
        <v>142</v>
      </c>
      <c r="AN13" s="393"/>
      <c r="AO13" s="393"/>
      <c r="AP13" s="393"/>
      <c r="AQ13" s="393"/>
      <c r="AR13" s="393"/>
      <c r="AS13" s="393"/>
      <c r="AT13" s="394"/>
      <c r="AU13" s="466" t="s">
        <v>104</v>
      </c>
      <c r="AV13" s="467"/>
      <c r="AW13" s="467"/>
      <c r="AX13" s="467"/>
      <c r="AY13" s="399" t="s">
        <v>143</v>
      </c>
      <c r="AZ13" s="400"/>
      <c r="BA13" s="400"/>
      <c r="BB13" s="400"/>
      <c r="BC13" s="400"/>
      <c r="BD13" s="400"/>
      <c r="BE13" s="400"/>
      <c r="BF13" s="400"/>
      <c r="BG13" s="400"/>
      <c r="BH13" s="400"/>
      <c r="BI13" s="400"/>
      <c r="BJ13" s="400"/>
      <c r="BK13" s="400"/>
      <c r="BL13" s="400"/>
      <c r="BM13" s="401"/>
      <c r="BN13" s="419">
        <v>1975757</v>
      </c>
      <c r="BO13" s="420"/>
      <c r="BP13" s="420"/>
      <c r="BQ13" s="420"/>
      <c r="BR13" s="420"/>
      <c r="BS13" s="420"/>
      <c r="BT13" s="420"/>
      <c r="BU13" s="421"/>
      <c r="BV13" s="419">
        <v>3161645</v>
      </c>
      <c r="BW13" s="420"/>
      <c r="BX13" s="420"/>
      <c r="BY13" s="420"/>
      <c r="BZ13" s="420"/>
      <c r="CA13" s="420"/>
      <c r="CB13" s="420"/>
      <c r="CC13" s="421"/>
      <c r="CD13" s="428" t="s">
        <v>144</v>
      </c>
      <c r="CE13" s="373"/>
      <c r="CF13" s="373"/>
      <c r="CG13" s="373"/>
      <c r="CH13" s="373"/>
      <c r="CI13" s="373"/>
      <c r="CJ13" s="373"/>
      <c r="CK13" s="373"/>
      <c r="CL13" s="373"/>
      <c r="CM13" s="373"/>
      <c r="CN13" s="373"/>
      <c r="CO13" s="373"/>
      <c r="CP13" s="373"/>
      <c r="CQ13" s="373"/>
      <c r="CR13" s="373"/>
      <c r="CS13" s="429"/>
      <c r="CT13" s="389">
        <v>6.9</v>
      </c>
      <c r="CU13" s="390"/>
      <c r="CV13" s="390"/>
      <c r="CW13" s="390"/>
      <c r="CX13" s="390"/>
      <c r="CY13" s="390"/>
      <c r="CZ13" s="390"/>
      <c r="DA13" s="391"/>
      <c r="DB13" s="389">
        <v>6.3</v>
      </c>
      <c r="DC13" s="390"/>
      <c r="DD13" s="390"/>
      <c r="DE13" s="390"/>
      <c r="DF13" s="390"/>
      <c r="DG13" s="390"/>
      <c r="DH13" s="390"/>
      <c r="DI13" s="391"/>
    </row>
    <row r="14" spans="1:119" ht="18.75" customHeight="1" thickBot="1" x14ac:dyDescent="0.25">
      <c r="A14" s="181"/>
      <c r="B14" s="528"/>
      <c r="C14" s="529"/>
      <c r="D14" s="529"/>
      <c r="E14" s="529"/>
      <c r="F14" s="529"/>
      <c r="G14" s="529"/>
      <c r="H14" s="529"/>
      <c r="I14" s="529"/>
      <c r="J14" s="529"/>
      <c r="K14" s="530"/>
      <c r="L14" s="502" t="s">
        <v>145</v>
      </c>
      <c r="M14" s="546"/>
      <c r="N14" s="546"/>
      <c r="O14" s="546"/>
      <c r="P14" s="546"/>
      <c r="Q14" s="547"/>
      <c r="R14" s="512">
        <v>95430</v>
      </c>
      <c r="S14" s="513"/>
      <c r="T14" s="513"/>
      <c r="U14" s="513"/>
      <c r="V14" s="514"/>
      <c r="W14" s="515"/>
      <c r="X14" s="445"/>
      <c r="Y14" s="445"/>
      <c r="Z14" s="445"/>
      <c r="AA14" s="445"/>
      <c r="AB14" s="446"/>
      <c r="AC14" s="505">
        <v>0.3</v>
      </c>
      <c r="AD14" s="506"/>
      <c r="AE14" s="506"/>
      <c r="AF14" s="506"/>
      <c r="AG14" s="507"/>
      <c r="AH14" s="505">
        <v>0.2</v>
      </c>
      <c r="AI14" s="506"/>
      <c r="AJ14" s="506"/>
      <c r="AK14" s="506"/>
      <c r="AL14" s="508"/>
      <c r="AM14" s="478"/>
      <c r="AN14" s="393"/>
      <c r="AO14" s="393"/>
      <c r="AP14" s="393"/>
      <c r="AQ14" s="393"/>
      <c r="AR14" s="393"/>
      <c r="AS14" s="393"/>
      <c r="AT14" s="394"/>
      <c r="AU14" s="466"/>
      <c r="AV14" s="467"/>
      <c r="AW14" s="467"/>
      <c r="AX14" s="467"/>
      <c r="AY14" s="399"/>
      <c r="AZ14" s="400"/>
      <c r="BA14" s="400"/>
      <c r="BB14" s="400"/>
      <c r="BC14" s="400"/>
      <c r="BD14" s="400"/>
      <c r="BE14" s="400"/>
      <c r="BF14" s="400"/>
      <c r="BG14" s="400"/>
      <c r="BH14" s="400"/>
      <c r="BI14" s="400"/>
      <c r="BJ14" s="400"/>
      <c r="BK14" s="400"/>
      <c r="BL14" s="400"/>
      <c r="BM14" s="401"/>
      <c r="BN14" s="419"/>
      <c r="BO14" s="420"/>
      <c r="BP14" s="420"/>
      <c r="BQ14" s="420"/>
      <c r="BR14" s="420"/>
      <c r="BS14" s="420"/>
      <c r="BT14" s="420"/>
      <c r="BU14" s="421"/>
      <c r="BV14" s="419"/>
      <c r="BW14" s="420"/>
      <c r="BX14" s="420"/>
      <c r="BY14" s="420"/>
      <c r="BZ14" s="420"/>
      <c r="CA14" s="420"/>
      <c r="CB14" s="420"/>
      <c r="CC14" s="421"/>
      <c r="CD14" s="425" t="s">
        <v>146</v>
      </c>
      <c r="CE14" s="426"/>
      <c r="CF14" s="426"/>
      <c r="CG14" s="426"/>
      <c r="CH14" s="426"/>
      <c r="CI14" s="426"/>
      <c r="CJ14" s="426"/>
      <c r="CK14" s="426"/>
      <c r="CL14" s="426"/>
      <c r="CM14" s="426"/>
      <c r="CN14" s="426"/>
      <c r="CO14" s="426"/>
      <c r="CP14" s="426"/>
      <c r="CQ14" s="426"/>
      <c r="CR14" s="426"/>
      <c r="CS14" s="427"/>
      <c r="CT14" s="516">
        <v>67.8</v>
      </c>
      <c r="CU14" s="517"/>
      <c r="CV14" s="517"/>
      <c r="CW14" s="517"/>
      <c r="CX14" s="517"/>
      <c r="CY14" s="517"/>
      <c r="CZ14" s="517"/>
      <c r="DA14" s="518"/>
      <c r="DB14" s="516">
        <v>83.4</v>
      </c>
      <c r="DC14" s="517"/>
      <c r="DD14" s="517"/>
      <c r="DE14" s="517"/>
      <c r="DF14" s="517"/>
      <c r="DG14" s="517"/>
      <c r="DH14" s="517"/>
      <c r="DI14" s="518"/>
    </row>
    <row r="15" spans="1:119" ht="18.75" customHeight="1" x14ac:dyDescent="0.2">
      <c r="A15" s="181"/>
      <c r="B15" s="528"/>
      <c r="C15" s="529"/>
      <c r="D15" s="529"/>
      <c r="E15" s="529"/>
      <c r="F15" s="529"/>
      <c r="G15" s="529"/>
      <c r="H15" s="529"/>
      <c r="I15" s="529"/>
      <c r="J15" s="529"/>
      <c r="K15" s="530"/>
      <c r="L15" s="190"/>
      <c r="M15" s="509" t="s">
        <v>140</v>
      </c>
      <c r="N15" s="510"/>
      <c r="O15" s="510"/>
      <c r="P15" s="510"/>
      <c r="Q15" s="511"/>
      <c r="R15" s="512">
        <v>93804</v>
      </c>
      <c r="S15" s="513"/>
      <c r="T15" s="513"/>
      <c r="U15" s="513"/>
      <c r="V15" s="514"/>
      <c r="W15" s="500" t="s">
        <v>147</v>
      </c>
      <c r="X15" s="442"/>
      <c r="Y15" s="442"/>
      <c r="Z15" s="442"/>
      <c r="AA15" s="442"/>
      <c r="AB15" s="443"/>
      <c r="AC15" s="395">
        <v>5697</v>
      </c>
      <c r="AD15" s="396"/>
      <c r="AE15" s="396"/>
      <c r="AF15" s="396"/>
      <c r="AG15" s="397"/>
      <c r="AH15" s="395">
        <v>6498</v>
      </c>
      <c r="AI15" s="396"/>
      <c r="AJ15" s="396"/>
      <c r="AK15" s="396"/>
      <c r="AL15" s="398"/>
      <c r="AM15" s="478"/>
      <c r="AN15" s="393"/>
      <c r="AO15" s="393"/>
      <c r="AP15" s="393"/>
      <c r="AQ15" s="393"/>
      <c r="AR15" s="393"/>
      <c r="AS15" s="393"/>
      <c r="AT15" s="394"/>
      <c r="AU15" s="466"/>
      <c r="AV15" s="467"/>
      <c r="AW15" s="467"/>
      <c r="AX15" s="467"/>
      <c r="AY15" s="411" t="s">
        <v>148</v>
      </c>
      <c r="AZ15" s="412"/>
      <c r="BA15" s="412"/>
      <c r="BB15" s="412"/>
      <c r="BC15" s="412"/>
      <c r="BD15" s="412"/>
      <c r="BE15" s="412"/>
      <c r="BF15" s="412"/>
      <c r="BG15" s="412"/>
      <c r="BH15" s="412"/>
      <c r="BI15" s="412"/>
      <c r="BJ15" s="412"/>
      <c r="BK15" s="412"/>
      <c r="BL15" s="412"/>
      <c r="BM15" s="413"/>
      <c r="BN15" s="414">
        <v>18478464</v>
      </c>
      <c r="BO15" s="415"/>
      <c r="BP15" s="415"/>
      <c r="BQ15" s="415"/>
      <c r="BR15" s="415"/>
      <c r="BS15" s="415"/>
      <c r="BT15" s="415"/>
      <c r="BU15" s="416"/>
      <c r="BV15" s="414">
        <v>17397505</v>
      </c>
      <c r="BW15" s="415"/>
      <c r="BX15" s="415"/>
      <c r="BY15" s="415"/>
      <c r="BZ15" s="415"/>
      <c r="CA15" s="415"/>
      <c r="CB15" s="415"/>
      <c r="CC15" s="416"/>
      <c r="CD15" s="519" t="s">
        <v>149</v>
      </c>
      <c r="CE15" s="520"/>
      <c r="CF15" s="520"/>
      <c r="CG15" s="520"/>
      <c r="CH15" s="520"/>
      <c r="CI15" s="520"/>
      <c r="CJ15" s="520"/>
      <c r="CK15" s="520"/>
      <c r="CL15" s="520"/>
      <c r="CM15" s="520"/>
      <c r="CN15" s="520"/>
      <c r="CO15" s="520"/>
      <c r="CP15" s="520"/>
      <c r="CQ15" s="520"/>
      <c r="CR15" s="520"/>
      <c r="CS15" s="521"/>
      <c r="CT15" s="191"/>
      <c r="CU15" s="192"/>
      <c r="CV15" s="192"/>
      <c r="CW15" s="192"/>
      <c r="CX15" s="192"/>
      <c r="CY15" s="192"/>
      <c r="CZ15" s="192"/>
      <c r="DA15" s="193"/>
      <c r="DB15" s="191"/>
      <c r="DC15" s="192"/>
      <c r="DD15" s="192"/>
      <c r="DE15" s="192"/>
      <c r="DF15" s="192"/>
      <c r="DG15" s="192"/>
      <c r="DH15" s="192"/>
      <c r="DI15" s="193"/>
    </row>
    <row r="16" spans="1:119" ht="18.75" customHeight="1" x14ac:dyDescent="0.2">
      <c r="A16" s="181"/>
      <c r="B16" s="528"/>
      <c r="C16" s="529"/>
      <c r="D16" s="529"/>
      <c r="E16" s="529"/>
      <c r="F16" s="529"/>
      <c r="G16" s="529"/>
      <c r="H16" s="529"/>
      <c r="I16" s="529"/>
      <c r="J16" s="529"/>
      <c r="K16" s="530"/>
      <c r="L16" s="502" t="s">
        <v>150</v>
      </c>
      <c r="M16" s="503"/>
      <c r="N16" s="503"/>
      <c r="O16" s="503"/>
      <c r="P16" s="503"/>
      <c r="Q16" s="504"/>
      <c r="R16" s="497" t="s">
        <v>151</v>
      </c>
      <c r="S16" s="498"/>
      <c r="T16" s="498"/>
      <c r="U16" s="498"/>
      <c r="V16" s="499"/>
      <c r="W16" s="515"/>
      <c r="X16" s="445"/>
      <c r="Y16" s="445"/>
      <c r="Z16" s="445"/>
      <c r="AA16" s="445"/>
      <c r="AB16" s="446"/>
      <c r="AC16" s="505">
        <v>15.9</v>
      </c>
      <c r="AD16" s="506"/>
      <c r="AE16" s="506"/>
      <c r="AF16" s="506"/>
      <c r="AG16" s="507"/>
      <c r="AH16" s="505">
        <v>17.399999999999999</v>
      </c>
      <c r="AI16" s="506"/>
      <c r="AJ16" s="506"/>
      <c r="AK16" s="506"/>
      <c r="AL16" s="508"/>
      <c r="AM16" s="478"/>
      <c r="AN16" s="393"/>
      <c r="AO16" s="393"/>
      <c r="AP16" s="393"/>
      <c r="AQ16" s="393"/>
      <c r="AR16" s="393"/>
      <c r="AS16" s="393"/>
      <c r="AT16" s="394"/>
      <c r="AU16" s="466"/>
      <c r="AV16" s="467"/>
      <c r="AW16" s="467"/>
      <c r="AX16" s="467"/>
      <c r="AY16" s="399" t="s">
        <v>152</v>
      </c>
      <c r="AZ16" s="400"/>
      <c r="BA16" s="400"/>
      <c r="BB16" s="400"/>
      <c r="BC16" s="400"/>
      <c r="BD16" s="400"/>
      <c r="BE16" s="400"/>
      <c r="BF16" s="400"/>
      <c r="BG16" s="400"/>
      <c r="BH16" s="400"/>
      <c r="BI16" s="400"/>
      <c r="BJ16" s="400"/>
      <c r="BK16" s="400"/>
      <c r="BL16" s="400"/>
      <c r="BM16" s="401"/>
      <c r="BN16" s="419">
        <v>17067917</v>
      </c>
      <c r="BO16" s="420"/>
      <c r="BP16" s="420"/>
      <c r="BQ16" s="420"/>
      <c r="BR16" s="420"/>
      <c r="BS16" s="420"/>
      <c r="BT16" s="420"/>
      <c r="BU16" s="421"/>
      <c r="BV16" s="419">
        <v>17396638</v>
      </c>
      <c r="BW16" s="420"/>
      <c r="BX16" s="420"/>
      <c r="BY16" s="420"/>
      <c r="BZ16" s="420"/>
      <c r="CA16" s="420"/>
      <c r="CB16" s="420"/>
      <c r="CC16" s="421"/>
      <c r="CD16" s="194"/>
      <c r="CE16" s="417"/>
      <c r="CF16" s="417"/>
      <c r="CG16" s="417"/>
      <c r="CH16" s="417"/>
      <c r="CI16" s="417"/>
      <c r="CJ16" s="417"/>
      <c r="CK16" s="417"/>
      <c r="CL16" s="417"/>
      <c r="CM16" s="417"/>
      <c r="CN16" s="417"/>
      <c r="CO16" s="417"/>
      <c r="CP16" s="417"/>
      <c r="CQ16" s="417"/>
      <c r="CR16" s="417"/>
      <c r="CS16" s="418"/>
      <c r="CT16" s="389"/>
      <c r="CU16" s="390"/>
      <c r="CV16" s="390"/>
      <c r="CW16" s="390"/>
      <c r="CX16" s="390"/>
      <c r="CY16" s="390"/>
      <c r="CZ16" s="390"/>
      <c r="DA16" s="391"/>
      <c r="DB16" s="389"/>
      <c r="DC16" s="390"/>
      <c r="DD16" s="390"/>
      <c r="DE16" s="390"/>
      <c r="DF16" s="390"/>
      <c r="DG16" s="390"/>
      <c r="DH16" s="390"/>
      <c r="DI16" s="391"/>
    </row>
    <row r="17" spans="1:113" ht="18.75" customHeight="1" thickBot="1" x14ac:dyDescent="0.25">
      <c r="A17" s="181"/>
      <c r="B17" s="531"/>
      <c r="C17" s="532"/>
      <c r="D17" s="532"/>
      <c r="E17" s="532"/>
      <c r="F17" s="532"/>
      <c r="G17" s="532"/>
      <c r="H17" s="532"/>
      <c r="I17" s="532"/>
      <c r="J17" s="532"/>
      <c r="K17" s="533"/>
      <c r="L17" s="195"/>
      <c r="M17" s="494" t="s">
        <v>153</v>
      </c>
      <c r="N17" s="495"/>
      <c r="O17" s="495"/>
      <c r="P17" s="495"/>
      <c r="Q17" s="496"/>
      <c r="R17" s="497" t="s">
        <v>154</v>
      </c>
      <c r="S17" s="498"/>
      <c r="T17" s="498"/>
      <c r="U17" s="498"/>
      <c r="V17" s="499"/>
      <c r="W17" s="500" t="s">
        <v>155</v>
      </c>
      <c r="X17" s="442"/>
      <c r="Y17" s="442"/>
      <c r="Z17" s="442"/>
      <c r="AA17" s="442"/>
      <c r="AB17" s="443"/>
      <c r="AC17" s="395">
        <v>30069</v>
      </c>
      <c r="AD17" s="396"/>
      <c r="AE17" s="396"/>
      <c r="AF17" s="396"/>
      <c r="AG17" s="397"/>
      <c r="AH17" s="395">
        <v>30740</v>
      </c>
      <c r="AI17" s="396"/>
      <c r="AJ17" s="396"/>
      <c r="AK17" s="396"/>
      <c r="AL17" s="398"/>
      <c r="AM17" s="478"/>
      <c r="AN17" s="393"/>
      <c r="AO17" s="393"/>
      <c r="AP17" s="393"/>
      <c r="AQ17" s="393"/>
      <c r="AR17" s="393"/>
      <c r="AS17" s="393"/>
      <c r="AT17" s="394"/>
      <c r="AU17" s="466"/>
      <c r="AV17" s="467"/>
      <c r="AW17" s="467"/>
      <c r="AX17" s="467"/>
      <c r="AY17" s="399" t="s">
        <v>156</v>
      </c>
      <c r="AZ17" s="400"/>
      <c r="BA17" s="400"/>
      <c r="BB17" s="400"/>
      <c r="BC17" s="400"/>
      <c r="BD17" s="400"/>
      <c r="BE17" s="400"/>
      <c r="BF17" s="400"/>
      <c r="BG17" s="400"/>
      <c r="BH17" s="400"/>
      <c r="BI17" s="400"/>
      <c r="BJ17" s="400"/>
      <c r="BK17" s="400"/>
      <c r="BL17" s="400"/>
      <c r="BM17" s="401"/>
      <c r="BN17" s="419">
        <v>24848512</v>
      </c>
      <c r="BO17" s="420"/>
      <c r="BP17" s="420"/>
      <c r="BQ17" s="420"/>
      <c r="BR17" s="420"/>
      <c r="BS17" s="420"/>
      <c r="BT17" s="420"/>
      <c r="BU17" s="421"/>
      <c r="BV17" s="419">
        <v>23448078</v>
      </c>
      <c r="BW17" s="420"/>
      <c r="BX17" s="420"/>
      <c r="BY17" s="420"/>
      <c r="BZ17" s="420"/>
      <c r="CA17" s="420"/>
      <c r="CB17" s="420"/>
      <c r="CC17" s="421"/>
      <c r="CD17" s="194"/>
      <c r="CE17" s="417"/>
      <c r="CF17" s="417"/>
      <c r="CG17" s="417"/>
      <c r="CH17" s="417"/>
      <c r="CI17" s="417"/>
      <c r="CJ17" s="417"/>
      <c r="CK17" s="417"/>
      <c r="CL17" s="417"/>
      <c r="CM17" s="417"/>
      <c r="CN17" s="417"/>
      <c r="CO17" s="417"/>
      <c r="CP17" s="417"/>
      <c r="CQ17" s="417"/>
      <c r="CR17" s="417"/>
      <c r="CS17" s="418"/>
      <c r="CT17" s="389"/>
      <c r="CU17" s="390"/>
      <c r="CV17" s="390"/>
      <c r="CW17" s="390"/>
      <c r="CX17" s="390"/>
      <c r="CY17" s="390"/>
      <c r="CZ17" s="390"/>
      <c r="DA17" s="391"/>
      <c r="DB17" s="389"/>
      <c r="DC17" s="390"/>
      <c r="DD17" s="390"/>
      <c r="DE17" s="390"/>
      <c r="DF17" s="390"/>
      <c r="DG17" s="390"/>
      <c r="DH17" s="390"/>
      <c r="DI17" s="391"/>
    </row>
    <row r="18" spans="1:113" ht="18.75" customHeight="1" thickBot="1" x14ac:dyDescent="0.25">
      <c r="A18" s="181"/>
      <c r="B18" s="471" t="s">
        <v>157</v>
      </c>
      <c r="C18" s="472"/>
      <c r="D18" s="472"/>
      <c r="E18" s="473"/>
      <c r="F18" s="473"/>
      <c r="G18" s="473"/>
      <c r="H18" s="473"/>
      <c r="I18" s="473"/>
      <c r="J18" s="473"/>
      <c r="K18" s="473"/>
      <c r="L18" s="474">
        <v>18.47</v>
      </c>
      <c r="M18" s="474"/>
      <c r="N18" s="474"/>
      <c r="O18" s="474"/>
      <c r="P18" s="474"/>
      <c r="Q18" s="474"/>
      <c r="R18" s="475"/>
      <c r="S18" s="475"/>
      <c r="T18" s="475"/>
      <c r="U18" s="475"/>
      <c r="V18" s="476"/>
      <c r="W18" s="490"/>
      <c r="X18" s="491"/>
      <c r="Y18" s="491"/>
      <c r="Z18" s="491"/>
      <c r="AA18" s="491"/>
      <c r="AB18" s="501"/>
      <c r="AC18" s="383">
        <v>83.9</v>
      </c>
      <c r="AD18" s="384"/>
      <c r="AE18" s="384"/>
      <c r="AF18" s="384"/>
      <c r="AG18" s="477"/>
      <c r="AH18" s="383">
        <v>82.4</v>
      </c>
      <c r="AI18" s="384"/>
      <c r="AJ18" s="384"/>
      <c r="AK18" s="384"/>
      <c r="AL18" s="385"/>
      <c r="AM18" s="478"/>
      <c r="AN18" s="393"/>
      <c r="AO18" s="393"/>
      <c r="AP18" s="393"/>
      <c r="AQ18" s="393"/>
      <c r="AR18" s="393"/>
      <c r="AS18" s="393"/>
      <c r="AT18" s="394"/>
      <c r="AU18" s="466"/>
      <c r="AV18" s="467"/>
      <c r="AW18" s="467"/>
      <c r="AX18" s="467"/>
      <c r="AY18" s="399" t="s">
        <v>158</v>
      </c>
      <c r="AZ18" s="400"/>
      <c r="BA18" s="400"/>
      <c r="BB18" s="400"/>
      <c r="BC18" s="400"/>
      <c r="BD18" s="400"/>
      <c r="BE18" s="400"/>
      <c r="BF18" s="400"/>
      <c r="BG18" s="400"/>
      <c r="BH18" s="400"/>
      <c r="BI18" s="400"/>
      <c r="BJ18" s="400"/>
      <c r="BK18" s="400"/>
      <c r="BL18" s="400"/>
      <c r="BM18" s="401"/>
      <c r="BN18" s="419">
        <v>24150050</v>
      </c>
      <c r="BO18" s="420"/>
      <c r="BP18" s="420"/>
      <c r="BQ18" s="420"/>
      <c r="BR18" s="420"/>
      <c r="BS18" s="420"/>
      <c r="BT18" s="420"/>
      <c r="BU18" s="421"/>
      <c r="BV18" s="419">
        <v>23201547</v>
      </c>
      <c r="BW18" s="420"/>
      <c r="BX18" s="420"/>
      <c r="BY18" s="420"/>
      <c r="BZ18" s="420"/>
      <c r="CA18" s="420"/>
      <c r="CB18" s="420"/>
      <c r="CC18" s="421"/>
      <c r="CD18" s="194"/>
      <c r="CE18" s="417"/>
      <c r="CF18" s="417"/>
      <c r="CG18" s="417"/>
      <c r="CH18" s="417"/>
      <c r="CI18" s="417"/>
      <c r="CJ18" s="417"/>
      <c r="CK18" s="417"/>
      <c r="CL18" s="417"/>
      <c r="CM18" s="417"/>
      <c r="CN18" s="417"/>
      <c r="CO18" s="417"/>
      <c r="CP18" s="417"/>
      <c r="CQ18" s="417"/>
      <c r="CR18" s="417"/>
      <c r="CS18" s="418"/>
      <c r="CT18" s="389"/>
      <c r="CU18" s="390"/>
      <c r="CV18" s="390"/>
      <c r="CW18" s="390"/>
      <c r="CX18" s="390"/>
      <c r="CY18" s="390"/>
      <c r="CZ18" s="390"/>
      <c r="DA18" s="391"/>
      <c r="DB18" s="389"/>
      <c r="DC18" s="390"/>
      <c r="DD18" s="390"/>
      <c r="DE18" s="390"/>
      <c r="DF18" s="390"/>
      <c r="DG18" s="390"/>
      <c r="DH18" s="390"/>
      <c r="DI18" s="391"/>
    </row>
    <row r="19" spans="1:113" ht="18.75" customHeight="1" thickBot="1" x14ac:dyDescent="0.25">
      <c r="A19" s="181"/>
      <c r="B19" s="471" t="s">
        <v>159</v>
      </c>
      <c r="C19" s="472"/>
      <c r="D19" s="472"/>
      <c r="E19" s="473"/>
      <c r="F19" s="473"/>
      <c r="G19" s="473"/>
      <c r="H19" s="473"/>
      <c r="I19" s="473"/>
      <c r="J19" s="473"/>
      <c r="K19" s="473"/>
      <c r="L19" s="479">
        <v>5085</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493"/>
      <c r="AM19" s="478"/>
      <c r="AN19" s="393"/>
      <c r="AO19" s="393"/>
      <c r="AP19" s="393"/>
      <c r="AQ19" s="393"/>
      <c r="AR19" s="393"/>
      <c r="AS19" s="393"/>
      <c r="AT19" s="394"/>
      <c r="AU19" s="466"/>
      <c r="AV19" s="467"/>
      <c r="AW19" s="467"/>
      <c r="AX19" s="467"/>
      <c r="AY19" s="399" t="s">
        <v>160</v>
      </c>
      <c r="AZ19" s="400"/>
      <c r="BA19" s="400"/>
      <c r="BB19" s="400"/>
      <c r="BC19" s="400"/>
      <c r="BD19" s="400"/>
      <c r="BE19" s="400"/>
      <c r="BF19" s="400"/>
      <c r="BG19" s="400"/>
      <c r="BH19" s="400"/>
      <c r="BI19" s="400"/>
      <c r="BJ19" s="400"/>
      <c r="BK19" s="400"/>
      <c r="BL19" s="400"/>
      <c r="BM19" s="401"/>
      <c r="BN19" s="419">
        <v>34415049</v>
      </c>
      <c r="BO19" s="420"/>
      <c r="BP19" s="420"/>
      <c r="BQ19" s="420"/>
      <c r="BR19" s="420"/>
      <c r="BS19" s="420"/>
      <c r="BT19" s="420"/>
      <c r="BU19" s="421"/>
      <c r="BV19" s="419">
        <v>31677158</v>
      </c>
      <c r="BW19" s="420"/>
      <c r="BX19" s="420"/>
      <c r="BY19" s="420"/>
      <c r="BZ19" s="420"/>
      <c r="CA19" s="420"/>
      <c r="CB19" s="420"/>
      <c r="CC19" s="421"/>
      <c r="CD19" s="194"/>
      <c r="CE19" s="417"/>
      <c r="CF19" s="417"/>
      <c r="CG19" s="417"/>
      <c r="CH19" s="417"/>
      <c r="CI19" s="417"/>
      <c r="CJ19" s="417"/>
      <c r="CK19" s="417"/>
      <c r="CL19" s="417"/>
      <c r="CM19" s="417"/>
      <c r="CN19" s="417"/>
      <c r="CO19" s="417"/>
      <c r="CP19" s="417"/>
      <c r="CQ19" s="417"/>
      <c r="CR19" s="417"/>
      <c r="CS19" s="418"/>
      <c r="CT19" s="389"/>
      <c r="CU19" s="390"/>
      <c r="CV19" s="390"/>
      <c r="CW19" s="390"/>
      <c r="CX19" s="390"/>
      <c r="CY19" s="390"/>
      <c r="CZ19" s="390"/>
      <c r="DA19" s="391"/>
      <c r="DB19" s="389"/>
      <c r="DC19" s="390"/>
      <c r="DD19" s="390"/>
      <c r="DE19" s="390"/>
      <c r="DF19" s="390"/>
      <c r="DG19" s="390"/>
      <c r="DH19" s="390"/>
      <c r="DI19" s="391"/>
    </row>
    <row r="20" spans="1:113" ht="18.75" customHeight="1" thickBot="1" x14ac:dyDescent="0.25">
      <c r="A20" s="181"/>
      <c r="B20" s="471" t="s">
        <v>161</v>
      </c>
      <c r="C20" s="472"/>
      <c r="D20" s="472"/>
      <c r="E20" s="473"/>
      <c r="F20" s="473"/>
      <c r="G20" s="473"/>
      <c r="H20" s="473"/>
      <c r="I20" s="473"/>
      <c r="J20" s="473"/>
      <c r="K20" s="473"/>
      <c r="L20" s="479">
        <v>42522</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75"/>
      <c r="AO20" s="375"/>
      <c r="AP20" s="375"/>
      <c r="AQ20" s="375"/>
      <c r="AR20" s="375"/>
      <c r="AS20" s="375"/>
      <c r="AT20" s="376"/>
      <c r="AU20" s="485"/>
      <c r="AV20" s="486"/>
      <c r="AW20" s="486"/>
      <c r="AX20" s="487"/>
      <c r="AY20" s="399"/>
      <c r="AZ20" s="400"/>
      <c r="BA20" s="400"/>
      <c r="BB20" s="400"/>
      <c r="BC20" s="400"/>
      <c r="BD20" s="400"/>
      <c r="BE20" s="400"/>
      <c r="BF20" s="400"/>
      <c r="BG20" s="400"/>
      <c r="BH20" s="400"/>
      <c r="BI20" s="400"/>
      <c r="BJ20" s="400"/>
      <c r="BK20" s="400"/>
      <c r="BL20" s="400"/>
      <c r="BM20" s="401"/>
      <c r="BN20" s="419"/>
      <c r="BO20" s="420"/>
      <c r="BP20" s="420"/>
      <c r="BQ20" s="420"/>
      <c r="BR20" s="420"/>
      <c r="BS20" s="420"/>
      <c r="BT20" s="420"/>
      <c r="BU20" s="421"/>
      <c r="BV20" s="419"/>
      <c r="BW20" s="420"/>
      <c r="BX20" s="420"/>
      <c r="BY20" s="420"/>
      <c r="BZ20" s="420"/>
      <c r="CA20" s="420"/>
      <c r="CB20" s="420"/>
      <c r="CC20" s="421"/>
      <c r="CD20" s="194"/>
      <c r="CE20" s="417"/>
      <c r="CF20" s="417"/>
      <c r="CG20" s="417"/>
      <c r="CH20" s="417"/>
      <c r="CI20" s="417"/>
      <c r="CJ20" s="417"/>
      <c r="CK20" s="417"/>
      <c r="CL20" s="417"/>
      <c r="CM20" s="417"/>
      <c r="CN20" s="417"/>
      <c r="CO20" s="417"/>
      <c r="CP20" s="417"/>
      <c r="CQ20" s="417"/>
      <c r="CR20" s="417"/>
      <c r="CS20" s="418"/>
      <c r="CT20" s="389"/>
      <c r="CU20" s="390"/>
      <c r="CV20" s="390"/>
      <c r="CW20" s="390"/>
      <c r="CX20" s="390"/>
      <c r="CY20" s="390"/>
      <c r="CZ20" s="390"/>
      <c r="DA20" s="391"/>
      <c r="DB20" s="389"/>
      <c r="DC20" s="390"/>
      <c r="DD20" s="390"/>
      <c r="DE20" s="390"/>
      <c r="DF20" s="390"/>
      <c r="DG20" s="390"/>
      <c r="DH20" s="390"/>
      <c r="DI20" s="391"/>
    </row>
    <row r="21" spans="1:113" ht="18.75" customHeight="1" thickBot="1" x14ac:dyDescent="0.25">
      <c r="A21" s="181"/>
      <c r="B21" s="468" t="s">
        <v>162</v>
      </c>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c r="AM21" s="469"/>
      <c r="AN21" s="469"/>
      <c r="AO21" s="469"/>
      <c r="AP21" s="469"/>
      <c r="AQ21" s="469"/>
      <c r="AR21" s="469"/>
      <c r="AS21" s="469"/>
      <c r="AT21" s="469"/>
      <c r="AU21" s="469"/>
      <c r="AV21" s="469"/>
      <c r="AW21" s="469"/>
      <c r="AX21" s="470"/>
      <c r="AY21" s="386"/>
      <c r="AZ21" s="387"/>
      <c r="BA21" s="387"/>
      <c r="BB21" s="387"/>
      <c r="BC21" s="387"/>
      <c r="BD21" s="387"/>
      <c r="BE21" s="387"/>
      <c r="BF21" s="387"/>
      <c r="BG21" s="387"/>
      <c r="BH21" s="387"/>
      <c r="BI21" s="387"/>
      <c r="BJ21" s="387"/>
      <c r="BK21" s="387"/>
      <c r="BL21" s="387"/>
      <c r="BM21" s="388"/>
      <c r="BN21" s="422"/>
      <c r="BO21" s="423"/>
      <c r="BP21" s="423"/>
      <c r="BQ21" s="423"/>
      <c r="BR21" s="423"/>
      <c r="BS21" s="423"/>
      <c r="BT21" s="423"/>
      <c r="BU21" s="424"/>
      <c r="BV21" s="422"/>
      <c r="BW21" s="423"/>
      <c r="BX21" s="423"/>
      <c r="BY21" s="423"/>
      <c r="BZ21" s="423"/>
      <c r="CA21" s="423"/>
      <c r="CB21" s="423"/>
      <c r="CC21" s="424"/>
      <c r="CD21" s="194"/>
      <c r="CE21" s="417"/>
      <c r="CF21" s="417"/>
      <c r="CG21" s="417"/>
      <c r="CH21" s="417"/>
      <c r="CI21" s="417"/>
      <c r="CJ21" s="417"/>
      <c r="CK21" s="417"/>
      <c r="CL21" s="417"/>
      <c r="CM21" s="417"/>
      <c r="CN21" s="417"/>
      <c r="CO21" s="417"/>
      <c r="CP21" s="417"/>
      <c r="CQ21" s="417"/>
      <c r="CR21" s="417"/>
      <c r="CS21" s="418"/>
      <c r="CT21" s="389"/>
      <c r="CU21" s="390"/>
      <c r="CV21" s="390"/>
      <c r="CW21" s="390"/>
      <c r="CX21" s="390"/>
      <c r="CY21" s="390"/>
      <c r="CZ21" s="390"/>
      <c r="DA21" s="391"/>
      <c r="DB21" s="389"/>
      <c r="DC21" s="390"/>
      <c r="DD21" s="390"/>
      <c r="DE21" s="390"/>
      <c r="DF21" s="390"/>
      <c r="DG21" s="390"/>
      <c r="DH21" s="390"/>
      <c r="DI21" s="391"/>
    </row>
    <row r="22" spans="1:113" ht="18.75" customHeight="1" x14ac:dyDescent="0.2">
      <c r="A22" s="181"/>
      <c r="B22" s="432" t="s">
        <v>163</v>
      </c>
      <c r="C22" s="433"/>
      <c r="D22" s="434"/>
      <c r="E22" s="441" t="s">
        <v>1</v>
      </c>
      <c r="F22" s="442"/>
      <c r="G22" s="442"/>
      <c r="H22" s="442"/>
      <c r="I22" s="442"/>
      <c r="J22" s="442"/>
      <c r="K22" s="443"/>
      <c r="L22" s="441" t="s">
        <v>164</v>
      </c>
      <c r="M22" s="442"/>
      <c r="N22" s="442"/>
      <c r="O22" s="442"/>
      <c r="P22" s="443"/>
      <c r="Q22" s="447" t="s">
        <v>165</v>
      </c>
      <c r="R22" s="448"/>
      <c r="S22" s="448"/>
      <c r="T22" s="448"/>
      <c r="U22" s="448"/>
      <c r="V22" s="449"/>
      <c r="W22" s="453" t="s">
        <v>166</v>
      </c>
      <c r="X22" s="433"/>
      <c r="Y22" s="434"/>
      <c r="Z22" s="441" t="s">
        <v>1</v>
      </c>
      <c r="AA22" s="442"/>
      <c r="AB22" s="442"/>
      <c r="AC22" s="442"/>
      <c r="AD22" s="442"/>
      <c r="AE22" s="442"/>
      <c r="AF22" s="442"/>
      <c r="AG22" s="443"/>
      <c r="AH22" s="458" t="s">
        <v>167</v>
      </c>
      <c r="AI22" s="442"/>
      <c r="AJ22" s="442"/>
      <c r="AK22" s="442"/>
      <c r="AL22" s="443"/>
      <c r="AM22" s="458" t="s">
        <v>168</v>
      </c>
      <c r="AN22" s="459"/>
      <c r="AO22" s="459"/>
      <c r="AP22" s="459"/>
      <c r="AQ22" s="459"/>
      <c r="AR22" s="460"/>
      <c r="AS22" s="447" t="s">
        <v>165</v>
      </c>
      <c r="AT22" s="448"/>
      <c r="AU22" s="448"/>
      <c r="AV22" s="448"/>
      <c r="AW22" s="448"/>
      <c r="AX22" s="464"/>
      <c r="AY22" s="411" t="s">
        <v>169</v>
      </c>
      <c r="AZ22" s="412"/>
      <c r="BA22" s="412"/>
      <c r="BB22" s="412"/>
      <c r="BC22" s="412"/>
      <c r="BD22" s="412"/>
      <c r="BE22" s="412"/>
      <c r="BF22" s="412"/>
      <c r="BG22" s="412"/>
      <c r="BH22" s="412"/>
      <c r="BI22" s="412"/>
      <c r="BJ22" s="412"/>
      <c r="BK22" s="412"/>
      <c r="BL22" s="412"/>
      <c r="BM22" s="413"/>
      <c r="BN22" s="414">
        <v>50264068</v>
      </c>
      <c r="BO22" s="415"/>
      <c r="BP22" s="415"/>
      <c r="BQ22" s="415"/>
      <c r="BR22" s="415"/>
      <c r="BS22" s="415"/>
      <c r="BT22" s="415"/>
      <c r="BU22" s="416"/>
      <c r="BV22" s="414">
        <v>52012926</v>
      </c>
      <c r="BW22" s="415"/>
      <c r="BX22" s="415"/>
      <c r="BY22" s="415"/>
      <c r="BZ22" s="415"/>
      <c r="CA22" s="415"/>
      <c r="CB22" s="415"/>
      <c r="CC22" s="416"/>
      <c r="CD22" s="194"/>
      <c r="CE22" s="417"/>
      <c r="CF22" s="417"/>
      <c r="CG22" s="417"/>
      <c r="CH22" s="417"/>
      <c r="CI22" s="417"/>
      <c r="CJ22" s="417"/>
      <c r="CK22" s="417"/>
      <c r="CL22" s="417"/>
      <c r="CM22" s="417"/>
      <c r="CN22" s="417"/>
      <c r="CO22" s="417"/>
      <c r="CP22" s="417"/>
      <c r="CQ22" s="417"/>
      <c r="CR22" s="417"/>
      <c r="CS22" s="418"/>
      <c r="CT22" s="389"/>
      <c r="CU22" s="390"/>
      <c r="CV22" s="390"/>
      <c r="CW22" s="390"/>
      <c r="CX22" s="390"/>
      <c r="CY22" s="390"/>
      <c r="CZ22" s="390"/>
      <c r="DA22" s="391"/>
      <c r="DB22" s="389"/>
      <c r="DC22" s="390"/>
      <c r="DD22" s="390"/>
      <c r="DE22" s="390"/>
      <c r="DF22" s="390"/>
      <c r="DG22" s="390"/>
      <c r="DH22" s="390"/>
      <c r="DI22" s="391"/>
    </row>
    <row r="23" spans="1:113" ht="18.75" customHeight="1" x14ac:dyDescent="0.2">
      <c r="A23" s="181"/>
      <c r="B23" s="435"/>
      <c r="C23" s="436"/>
      <c r="D23" s="437"/>
      <c r="E23" s="444"/>
      <c r="F23" s="445"/>
      <c r="G23" s="445"/>
      <c r="H23" s="445"/>
      <c r="I23" s="445"/>
      <c r="J23" s="445"/>
      <c r="K23" s="446"/>
      <c r="L23" s="444"/>
      <c r="M23" s="445"/>
      <c r="N23" s="445"/>
      <c r="O23" s="445"/>
      <c r="P23" s="446"/>
      <c r="Q23" s="450"/>
      <c r="R23" s="451"/>
      <c r="S23" s="451"/>
      <c r="T23" s="451"/>
      <c r="U23" s="451"/>
      <c r="V23" s="452"/>
      <c r="W23" s="454"/>
      <c r="X23" s="436"/>
      <c r="Y23" s="437"/>
      <c r="Z23" s="444"/>
      <c r="AA23" s="445"/>
      <c r="AB23" s="445"/>
      <c r="AC23" s="445"/>
      <c r="AD23" s="445"/>
      <c r="AE23" s="445"/>
      <c r="AF23" s="445"/>
      <c r="AG23" s="446"/>
      <c r="AH23" s="444"/>
      <c r="AI23" s="445"/>
      <c r="AJ23" s="445"/>
      <c r="AK23" s="445"/>
      <c r="AL23" s="446"/>
      <c r="AM23" s="461"/>
      <c r="AN23" s="462"/>
      <c r="AO23" s="462"/>
      <c r="AP23" s="462"/>
      <c r="AQ23" s="462"/>
      <c r="AR23" s="463"/>
      <c r="AS23" s="450"/>
      <c r="AT23" s="451"/>
      <c r="AU23" s="451"/>
      <c r="AV23" s="451"/>
      <c r="AW23" s="451"/>
      <c r="AX23" s="465"/>
      <c r="AY23" s="399" t="s">
        <v>170</v>
      </c>
      <c r="AZ23" s="400"/>
      <c r="BA23" s="400"/>
      <c r="BB23" s="400"/>
      <c r="BC23" s="400"/>
      <c r="BD23" s="400"/>
      <c r="BE23" s="400"/>
      <c r="BF23" s="400"/>
      <c r="BG23" s="400"/>
      <c r="BH23" s="400"/>
      <c r="BI23" s="400"/>
      <c r="BJ23" s="400"/>
      <c r="BK23" s="400"/>
      <c r="BL23" s="400"/>
      <c r="BM23" s="401"/>
      <c r="BN23" s="419">
        <v>26005884</v>
      </c>
      <c r="BO23" s="420"/>
      <c r="BP23" s="420"/>
      <c r="BQ23" s="420"/>
      <c r="BR23" s="420"/>
      <c r="BS23" s="420"/>
      <c r="BT23" s="420"/>
      <c r="BU23" s="421"/>
      <c r="BV23" s="419">
        <v>27621110</v>
      </c>
      <c r="BW23" s="420"/>
      <c r="BX23" s="420"/>
      <c r="BY23" s="420"/>
      <c r="BZ23" s="420"/>
      <c r="CA23" s="420"/>
      <c r="CB23" s="420"/>
      <c r="CC23" s="421"/>
      <c r="CD23" s="194"/>
      <c r="CE23" s="417"/>
      <c r="CF23" s="417"/>
      <c r="CG23" s="417"/>
      <c r="CH23" s="417"/>
      <c r="CI23" s="417"/>
      <c r="CJ23" s="417"/>
      <c r="CK23" s="417"/>
      <c r="CL23" s="417"/>
      <c r="CM23" s="417"/>
      <c r="CN23" s="417"/>
      <c r="CO23" s="417"/>
      <c r="CP23" s="417"/>
      <c r="CQ23" s="417"/>
      <c r="CR23" s="417"/>
      <c r="CS23" s="418"/>
      <c r="CT23" s="389"/>
      <c r="CU23" s="390"/>
      <c r="CV23" s="390"/>
      <c r="CW23" s="390"/>
      <c r="CX23" s="390"/>
      <c r="CY23" s="390"/>
      <c r="CZ23" s="390"/>
      <c r="DA23" s="391"/>
      <c r="DB23" s="389"/>
      <c r="DC23" s="390"/>
      <c r="DD23" s="390"/>
      <c r="DE23" s="390"/>
      <c r="DF23" s="390"/>
      <c r="DG23" s="390"/>
      <c r="DH23" s="390"/>
      <c r="DI23" s="391"/>
    </row>
    <row r="24" spans="1:113" ht="18.75" customHeight="1" thickBot="1" x14ac:dyDescent="0.25">
      <c r="A24" s="181"/>
      <c r="B24" s="435"/>
      <c r="C24" s="436"/>
      <c r="D24" s="437"/>
      <c r="E24" s="392" t="s">
        <v>171</v>
      </c>
      <c r="F24" s="393"/>
      <c r="G24" s="393"/>
      <c r="H24" s="393"/>
      <c r="I24" s="393"/>
      <c r="J24" s="393"/>
      <c r="K24" s="394"/>
      <c r="L24" s="395">
        <v>1</v>
      </c>
      <c r="M24" s="396"/>
      <c r="N24" s="396"/>
      <c r="O24" s="396"/>
      <c r="P24" s="397"/>
      <c r="Q24" s="395">
        <v>10610</v>
      </c>
      <c r="R24" s="396"/>
      <c r="S24" s="396"/>
      <c r="T24" s="396"/>
      <c r="U24" s="396"/>
      <c r="V24" s="397"/>
      <c r="W24" s="454"/>
      <c r="X24" s="436"/>
      <c r="Y24" s="437"/>
      <c r="Z24" s="392" t="s">
        <v>172</v>
      </c>
      <c r="AA24" s="393"/>
      <c r="AB24" s="393"/>
      <c r="AC24" s="393"/>
      <c r="AD24" s="393"/>
      <c r="AE24" s="393"/>
      <c r="AF24" s="393"/>
      <c r="AG24" s="394"/>
      <c r="AH24" s="395">
        <v>697</v>
      </c>
      <c r="AI24" s="396"/>
      <c r="AJ24" s="396"/>
      <c r="AK24" s="396"/>
      <c r="AL24" s="397"/>
      <c r="AM24" s="395">
        <v>2037331</v>
      </c>
      <c r="AN24" s="396"/>
      <c r="AO24" s="396"/>
      <c r="AP24" s="396"/>
      <c r="AQ24" s="396"/>
      <c r="AR24" s="397"/>
      <c r="AS24" s="395">
        <v>2923</v>
      </c>
      <c r="AT24" s="396"/>
      <c r="AU24" s="396"/>
      <c r="AV24" s="396"/>
      <c r="AW24" s="396"/>
      <c r="AX24" s="398"/>
      <c r="AY24" s="386" t="s">
        <v>173</v>
      </c>
      <c r="AZ24" s="387"/>
      <c r="BA24" s="387"/>
      <c r="BB24" s="387"/>
      <c r="BC24" s="387"/>
      <c r="BD24" s="387"/>
      <c r="BE24" s="387"/>
      <c r="BF24" s="387"/>
      <c r="BG24" s="387"/>
      <c r="BH24" s="387"/>
      <c r="BI24" s="387"/>
      <c r="BJ24" s="387"/>
      <c r="BK24" s="387"/>
      <c r="BL24" s="387"/>
      <c r="BM24" s="388"/>
      <c r="BN24" s="419">
        <v>42568800</v>
      </c>
      <c r="BO24" s="420"/>
      <c r="BP24" s="420"/>
      <c r="BQ24" s="420"/>
      <c r="BR24" s="420"/>
      <c r="BS24" s="420"/>
      <c r="BT24" s="420"/>
      <c r="BU24" s="421"/>
      <c r="BV24" s="419">
        <v>43462124</v>
      </c>
      <c r="BW24" s="420"/>
      <c r="BX24" s="420"/>
      <c r="BY24" s="420"/>
      <c r="BZ24" s="420"/>
      <c r="CA24" s="420"/>
      <c r="CB24" s="420"/>
      <c r="CC24" s="421"/>
      <c r="CD24" s="194"/>
      <c r="CE24" s="417"/>
      <c r="CF24" s="417"/>
      <c r="CG24" s="417"/>
      <c r="CH24" s="417"/>
      <c r="CI24" s="417"/>
      <c r="CJ24" s="417"/>
      <c r="CK24" s="417"/>
      <c r="CL24" s="417"/>
      <c r="CM24" s="417"/>
      <c r="CN24" s="417"/>
      <c r="CO24" s="417"/>
      <c r="CP24" s="417"/>
      <c r="CQ24" s="417"/>
      <c r="CR24" s="417"/>
      <c r="CS24" s="418"/>
      <c r="CT24" s="389"/>
      <c r="CU24" s="390"/>
      <c r="CV24" s="390"/>
      <c r="CW24" s="390"/>
      <c r="CX24" s="390"/>
      <c r="CY24" s="390"/>
      <c r="CZ24" s="390"/>
      <c r="DA24" s="391"/>
      <c r="DB24" s="389"/>
      <c r="DC24" s="390"/>
      <c r="DD24" s="390"/>
      <c r="DE24" s="390"/>
      <c r="DF24" s="390"/>
      <c r="DG24" s="390"/>
      <c r="DH24" s="390"/>
      <c r="DI24" s="391"/>
    </row>
    <row r="25" spans="1:113" ht="18.75" customHeight="1" x14ac:dyDescent="0.2">
      <c r="A25" s="181"/>
      <c r="B25" s="435"/>
      <c r="C25" s="436"/>
      <c r="D25" s="437"/>
      <c r="E25" s="392" t="s">
        <v>174</v>
      </c>
      <c r="F25" s="393"/>
      <c r="G25" s="393"/>
      <c r="H25" s="393"/>
      <c r="I25" s="393"/>
      <c r="J25" s="393"/>
      <c r="K25" s="394"/>
      <c r="L25" s="395">
        <v>1</v>
      </c>
      <c r="M25" s="396"/>
      <c r="N25" s="396"/>
      <c r="O25" s="396"/>
      <c r="P25" s="397"/>
      <c r="Q25" s="395">
        <v>8850</v>
      </c>
      <c r="R25" s="396"/>
      <c r="S25" s="396"/>
      <c r="T25" s="396"/>
      <c r="U25" s="396"/>
      <c r="V25" s="397"/>
      <c r="W25" s="454"/>
      <c r="X25" s="436"/>
      <c r="Y25" s="437"/>
      <c r="Z25" s="392" t="s">
        <v>175</v>
      </c>
      <c r="AA25" s="393"/>
      <c r="AB25" s="393"/>
      <c r="AC25" s="393"/>
      <c r="AD25" s="393"/>
      <c r="AE25" s="393"/>
      <c r="AF25" s="393"/>
      <c r="AG25" s="394"/>
      <c r="AH25" s="395">
        <v>115</v>
      </c>
      <c r="AI25" s="396"/>
      <c r="AJ25" s="396"/>
      <c r="AK25" s="396"/>
      <c r="AL25" s="397"/>
      <c r="AM25" s="395">
        <v>318205</v>
      </c>
      <c r="AN25" s="396"/>
      <c r="AO25" s="396"/>
      <c r="AP25" s="396"/>
      <c r="AQ25" s="396"/>
      <c r="AR25" s="397"/>
      <c r="AS25" s="395">
        <v>2767</v>
      </c>
      <c r="AT25" s="396"/>
      <c r="AU25" s="396"/>
      <c r="AV25" s="396"/>
      <c r="AW25" s="396"/>
      <c r="AX25" s="398"/>
      <c r="AY25" s="411" t="s">
        <v>176</v>
      </c>
      <c r="AZ25" s="412"/>
      <c r="BA25" s="412"/>
      <c r="BB25" s="412"/>
      <c r="BC25" s="412"/>
      <c r="BD25" s="412"/>
      <c r="BE25" s="412"/>
      <c r="BF25" s="412"/>
      <c r="BG25" s="412"/>
      <c r="BH25" s="412"/>
      <c r="BI25" s="412"/>
      <c r="BJ25" s="412"/>
      <c r="BK25" s="412"/>
      <c r="BL25" s="412"/>
      <c r="BM25" s="413"/>
      <c r="BN25" s="414">
        <v>10623748</v>
      </c>
      <c r="BO25" s="415"/>
      <c r="BP25" s="415"/>
      <c r="BQ25" s="415"/>
      <c r="BR25" s="415"/>
      <c r="BS25" s="415"/>
      <c r="BT25" s="415"/>
      <c r="BU25" s="416"/>
      <c r="BV25" s="414">
        <v>13694870</v>
      </c>
      <c r="BW25" s="415"/>
      <c r="BX25" s="415"/>
      <c r="BY25" s="415"/>
      <c r="BZ25" s="415"/>
      <c r="CA25" s="415"/>
      <c r="CB25" s="415"/>
      <c r="CC25" s="416"/>
      <c r="CD25" s="194"/>
      <c r="CE25" s="417"/>
      <c r="CF25" s="417"/>
      <c r="CG25" s="417"/>
      <c r="CH25" s="417"/>
      <c r="CI25" s="417"/>
      <c r="CJ25" s="417"/>
      <c r="CK25" s="417"/>
      <c r="CL25" s="417"/>
      <c r="CM25" s="417"/>
      <c r="CN25" s="417"/>
      <c r="CO25" s="417"/>
      <c r="CP25" s="417"/>
      <c r="CQ25" s="417"/>
      <c r="CR25" s="417"/>
      <c r="CS25" s="418"/>
      <c r="CT25" s="389"/>
      <c r="CU25" s="390"/>
      <c r="CV25" s="390"/>
      <c r="CW25" s="390"/>
      <c r="CX25" s="390"/>
      <c r="CY25" s="390"/>
      <c r="CZ25" s="390"/>
      <c r="DA25" s="391"/>
      <c r="DB25" s="389"/>
      <c r="DC25" s="390"/>
      <c r="DD25" s="390"/>
      <c r="DE25" s="390"/>
      <c r="DF25" s="390"/>
      <c r="DG25" s="390"/>
      <c r="DH25" s="390"/>
      <c r="DI25" s="391"/>
    </row>
    <row r="26" spans="1:113" ht="18.75" customHeight="1" x14ac:dyDescent="0.2">
      <c r="A26" s="181"/>
      <c r="B26" s="435"/>
      <c r="C26" s="436"/>
      <c r="D26" s="437"/>
      <c r="E26" s="392" t="s">
        <v>177</v>
      </c>
      <c r="F26" s="393"/>
      <c r="G26" s="393"/>
      <c r="H26" s="393"/>
      <c r="I26" s="393"/>
      <c r="J26" s="393"/>
      <c r="K26" s="394"/>
      <c r="L26" s="395">
        <v>1</v>
      </c>
      <c r="M26" s="396"/>
      <c r="N26" s="396"/>
      <c r="O26" s="396"/>
      <c r="P26" s="397"/>
      <c r="Q26" s="395">
        <v>7320</v>
      </c>
      <c r="R26" s="396"/>
      <c r="S26" s="396"/>
      <c r="T26" s="396"/>
      <c r="U26" s="396"/>
      <c r="V26" s="397"/>
      <c r="W26" s="454"/>
      <c r="X26" s="436"/>
      <c r="Y26" s="437"/>
      <c r="Z26" s="392" t="s">
        <v>178</v>
      </c>
      <c r="AA26" s="430"/>
      <c r="AB26" s="430"/>
      <c r="AC26" s="430"/>
      <c r="AD26" s="430"/>
      <c r="AE26" s="430"/>
      <c r="AF26" s="430"/>
      <c r="AG26" s="431"/>
      <c r="AH26" s="395">
        <v>87</v>
      </c>
      <c r="AI26" s="396"/>
      <c r="AJ26" s="396"/>
      <c r="AK26" s="396"/>
      <c r="AL26" s="397"/>
      <c r="AM26" s="395">
        <v>261783</v>
      </c>
      <c r="AN26" s="396"/>
      <c r="AO26" s="396"/>
      <c r="AP26" s="396"/>
      <c r="AQ26" s="396"/>
      <c r="AR26" s="397"/>
      <c r="AS26" s="395">
        <v>3009</v>
      </c>
      <c r="AT26" s="396"/>
      <c r="AU26" s="396"/>
      <c r="AV26" s="396"/>
      <c r="AW26" s="396"/>
      <c r="AX26" s="398"/>
      <c r="AY26" s="428" t="s">
        <v>179</v>
      </c>
      <c r="AZ26" s="373"/>
      <c r="BA26" s="373"/>
      <c r="BB26" s="373"/>
      <c r="BC26" s="373"/>
      <c r="BD26" s="373"/>
      <c r="BE26" s="373"/>
      <c r="BF26" s="373"/>
      <c r="BG26" s="373"/>
      <c r="BH26" s="373"/>
      <c r="BI26" s="373"/>
      <c r="BJ26" s="373"/>
      <c r="BK26" s="373"/>
      <c r="BL26" s="373"/>
      <c r="BM26" s="429"/>
      <c r="BN26" s="419" t="s">
        <v>138</v>
      </c>
      <c r="BO26" s="420"/>
      <c r="BP26" s="420"/>
      <c r="BQ26" s="420"/>
      <c r="BR26" s="420"/>
      <c r="BS26" s="420"/>
      <c r="BT26" s="420"/>
      <c r="BU26" s="421"/>
      <c r="BV26" s="419" t="s">
        <v>138</v>
      </c>
      <c r="BW26" s="420"/>
      <c r="BX26" s="420"/>
      <c r="BY26" s="420"/>
      <c r="BZ26" s="420"/>
      <c r="CA26" s="420"/>
      <c r="CB26" s="420"/>
      <c r="CC26" s="421"/>
      <c r="CD26" s="194"/>
      <c r="CE26" s="417"/>
      <c r="CF26" s="417"/>
      <c r="CG26" s="417"/>
      <c r="CH26" s="417"/>
      <c r="CI26" s="417"/>
      <c r="CJ26" s="417"/>
      <c r="CK26" s="417"/>
      <c r="CL26" s="417"/>
      <c r="CM26" s="417"/>
      <c r="CN26" s="417"/>
      <c r="CO26" s="417"/>
      <c r="CP26" s="417"/>
      <c r="CQ26" s="417"/>
      <c r="CR26" s="417"/>
      <c r="CS26" s="418"/>
      <c r="CT26" s="389"/>
      <c r="CU26" s="390"/>
      <c r="CV26" s="390"/>
      <c r="CW26" s="390"/>
      <c r="CX26" s="390"/>
      <c r="CY26" s="390"/>
      <c r="CZ26" s="390"/>
      <c r="DA26" s="391"/>
      <c r="DB26" s="389"/>
      <c r="DC26" s="390"/>
      <c r="DD26" s="390"/>
      <c r="DE26" s="390"/>
      <c r="DF26" s="390"/>
      <c r="DG26" s="390"/>
      <c r="DH26" s="390"/>
      <c r="DI26" s="391"/>
    </row>
    <row r="27" spans="1:113" ht="18.75" customHeight="1" thickBot="1" x14ac:dyDescent="0.25">
      <c r="A27" s="181"/>
      <c r="B27" s="435"/>
      <c r="C27" s="436"/>
      <c r="D27" s="437"/>
      <c r="E27" s="392" t="s">
        <v>180</v>
      </c>
      <c r="F27" s="393"/>
      <c r="G27" s="393"/>
      <c r="H27" s="393"/>
      <c r="I27" s="393"/>
      <c r="J27" s="393"/>
      <c r="K27" s="394"/>
      <c r="L27" s="395">
        <v>1</v>
      </c>
      <c r="M27" s="396"/>
      <c r="N27" s="396"/>
      <c r="O27" s="396"/>
      <c r="P27" s="397"/>
      <c r="Q27" s="395">
        <v>7370</v>
      </c>
      <c r="R27" s="396"/>
      <c r="S27" s="396"/>
      <c r="T27" s="396"/>
      <c r="U27" s="396"/>
      <c r="V27" s="397"/>
      <c r="W27" s="454"/>
      <c r="X27" s="436"/>
      <c r="Y27" s="437"/>
      <c r="Z27" s="392" t="s">
        <v>181</v>
      </c>
      <c r="AA27" s="393"/>
      <c r="AB27" s="393"/>
      <c r="AC27" s="393"/>
      <c r="AD27" s="393"/>
      <c r="AE27" s="393"/>
      <c r="AF27" s="393"/>
      <c r="AG27" s="394"/>
      <c r="AH27" s="395">
        <v>44</v>
      </c>
      <c r="AI27" s="396"/>
      <c r="AJ27" s="396"/>
      <c r="AK27" s="396"/>
      <c r="AL27" s="397"/>
      <c r="AM27" s="395">
        <v>171372</v>
      </c>
      <c r="AN27" s="396"/>
      <c r="AO27" s="396"/>
      <c r="AP27" s="396"/>
      <c r="AQ27" s="396"/>
      <c r="AR27" s="397"/>
      <c r="AS27" s="395">
        <v>3895</v>
      </c>
      <c r="AT27" s="396"/>
      <c r="AU27" s="396"/>
      <c r="AV27" s="396"/>
      <c r="AW27" s="396"/>
      <c r="AX27" s="398"/>
      <c r="AY27" s="425" t="s">
        <v>182</v>
      </c>
      <c r="AZ27" s="426"/>
      <c r="BA27" s="426"/>
      <c r="BB27" s="426"/>
      <c r="BC27" s="426"/>
      <c r="BD27" s="426"/>
      <c r="BE27" s="426"/>
      <c r="BF27" s="426"/>
      <c r="BG27" s="426"/>
      <c r="BH27" s="426"/>
      <c r="BI27" s="426"/>
      <c r="BJ27" s="426"/>
      <c r="BK27" s="426"/>
      <c r="BL27" s="426"/>
      <c r="BM27" s="427"/>
      <c r="BN27" s="422">
        <v>330000</v>
      </c>
      <c r="BO27" s="423"/>
      <c r="BP27" s="423"/>
      <c r="BQ27" s="423"/>
      <c r="BR27" s="423"/>
      <c r="BS27" s="423"/>
      <c r="BT27" s="423"/>
      <c r="BU27" s="424"/>
      <c r="BV27" s="422">
        <v>330000</v>
      </c>
      <c r="BW27" s="423"/>
      <c r="BX27" s="423"/>
      <c r="BY27" s="423"/>
      <c r="BZ27" s="423"/>
      <c r="CA27" s="423"/>
      <c r="CB27" s="423"/>
      <c r="CC27" s="424"/>
      <c r="CD27" s="196"/>
      <c r="CE27" s="417"/>
      <c r="CF27" s="417"/>
      <c r="CG27" s="417"/>
      <c r="CH27" s="417"/>
      <c r="CI27" s="417"/>
      <c r="CJ27" s="417"/>
      <c r="CK27" s="417"/>
      <c r="CL27" s="417"/>
      <c r="CM27" s="417"/>
      <c r="CN27" s="417"/>
      <c r="CO27" s="417"/>
      <c r="CP27" s="417"/>
      <c r="CQ27" s="417"/>
      <c r="CR27" s="417"/>
      <c r="CS27" s="418"/>
      <c r="CT27" s="389"/>
      <c r="CU27" s="390"/>
      <c r="CV27" s="390"/>
      <c r="CW27" s="390"/>
      <c r="CX27" s="390"/>
      <c r="CY27" s="390"/>
      <c r="CZ27" s="390"/>
      <c r="DA27" s="391"/>
      <c r="DB27" s="389"/>
      <c r="DC27" s="390"/>
      <c r="DD27" s="390"/>
      <c r="DE27" s="390"/>
      <c r="DF27" s="390"/>
      <c r="DG27" s="390"/>
      <c r="DH27" s="390"/>
      <c r="DI27" s="391"/>
    </row>
    <row r="28" spans="1:113" ht="18.75" customHeight="1" x14ac:dyDescent="0.2">
      <c r="A28" s="181"/>
      <c r="B28" s="435"/>
      <c r="C28" s="436"/>
      <c r="D28" s="437"/>
      <c r="E28" s="392" t="s">
        <v>183</v>
      </c>
      <c r="F28" s="393"/>
      <c r="G28" s="393"/>
      <c r="H28" s="393"/>
      <c r="I28" s="393"/>
      <c r="J28" s="393"/>
      <c r="K28" s="394"/>
      <c r="L28" s="395">
        <v>1</v>
      </c>
      <c r="M28" s="396"/>
      <c r="N28" s="396"/>
      <c r="O28" s="396"/>
      <c r="P28" s="397"/>
      <c r="Q28" s="395">
        <v>6530</v>
      </c>
      <c r="R28" s="396"/>
      <c r="S28" s="396"/>
      <c r="T28" s="396"/>
      <c r="U28" s="396"/>
      <c r="V28" s="397"/>
      <c r="W28" s="454"/>
      <c r="X28" s="436"/>
      <c r="Y28" s="437"/>
      <c r="Z28" s="392" t="s">
        <v>184</v>
      </c>
      <c r="AA28" s="393"/>
      <c r="AB28" s="393"/>
      <c r="AC28" s="393"/>
      <c r="AD28" s="393"/>
      <c r="AE28" s="393"/>
      <c r="AF28" s="393"/>
      <c r="AG28" s="394"/>
      <c r="AH28" s="395" t="s">
        <v>139</v>
      </c>
      <c r="AI28" s="396"/>
      <c r="AJ28" s="396"/>
      <c r="AK28" s="396"/>
      <c r="AL28" s="397"/>
      <c r="AM28" s="395" t="s">
        <v>129</v>
      </c>
      <c r="AN28" s="396"/>
      <c r="AO28" s="396"/>
      <c r="AP28" s="396"/>
      <c r="AQ28" s="396"/>
      <c r="AR28" s="397"/>
      <c r="AS28" s="395" t="s">
        <v>138</v>
      </c>
      <c r="AT28" s="396"/>
      <c r="AU28" s="396"/>
      <c r="AV28" s="396"/>
      <c r="AW28" s="396"/>
      <c r="AX28" s="398"/>
      <c r="AY28" s="402" t="s">
        <v>185</v>
      </c>
      <c r="AZ28" s="403"/>
      <c r="BA28" s="403"/>
      <c r="BB28" s="404"/>
      <c r="BC28" s="411" t="s">
        <v>50</v>
      </c>
      <c r="BD28" s="412"/>
      <c r="BE28" s="412"/>
      <c r="BF28" s="412"/>
      <c r="BG28" s="412"/>
      <c r="BH28" s="412"/>
      <c r="BI28" s="412"/>
      <c r="BJ28" s="412"/>
      <c r="BK28" s="412"/>
      <c r="BL28" s="412"/>
      <c r="BM28" s="413"/>
      <c r="BN28" s="414">
        <v>12135281</v>
      </c>
      <c r="BO28" s="415"/>
      <c r="BP28" s="415"/>
      <c r="BQ28" s="415"/>
      <c r="BR28" s="415"/>
      <c r="BS28" s="415"/>
      <c r="BT28" s="415"/>
      <c r="BU28" s="416"/>
      <c r="BV28" s="414">
        <v>8942864</v>
      </c>
      <c r="BW28" s="415"/>
      <c r="BX28" s="415"/>
      <c r="BY28" s="415"/>
      <c r="BZ28" s="415"/>
      <c r="CA28" s="415"/>
      <c r="CB28" s="415"/>
      <c r="CC28" s="416"/>
      <c r="CD28" s="194"/>
      <c r="CE28" s="417"/>
      <c r="CF28" s="417"/>
      <c r="CG28" s="417"/>
      <c r="CH28" s="417"/>
      <c r="CI28" s="417"/>
      <c r="CJ28" s="417"/>
      <c r="CK28" s="417"/>
      <c r="CL28" s="417"/>
      <c r="CM28" s="417"/>
      <c r="CN28" s="417"/>
      <c r="CO28" s="417"/>
      <c r="CP28" s="417"/>
      <c r="CQ28" s="417"/>
      <c r="CR28" s="417"/>
      <c r="CS28" s="418"/>
      <c r="CT28" s="389"/>
      <c r="CU28" s="390"/>
      <c r="CV28" s="390"/>
      <c r="CW28" s="390"/>
      <c r="CX28" s="390"/>
      <c r="CY28" s="390"/>
      <c r="CZ28" s="390"/>
      <c r="DA28" s="391"/>
      <c r="DB28" s="389"/>
      <c r="DC28" s="390"/>
      <c r="DD28" s="390"/>
      <c r="DE28" s="390"/>
      <c r="DF28" s="390"/>
      <c r="DG28" s="390"/>
      <c r="DH28" s="390"/>
      <c r="DI28" s="391"/>
    </row>
    <row r="29" spans="1:113" ht="18.75" customHeight="1" x14ac:dyDescent="0.2">
      <c r="A29" s="181"/>
      <c r="B29" s="435"/>
      <c r="C29" s="436"/>
      <c r="D29" s="437"/>
      <c r="E29" s="392" t="s">
        <v>186</v>
      </c>
      <c r="F29" s="393"/>
      <c r="G29" s="393"/>
      <c r="H29" s="393"/>
      <c r="I29" s="393"/>
      <c r="J29" s="393"/>
      <c r="K29" s="394"/>
      <c r="L29" s="395">
        <v>19</v>
      </c>
      <c r="M29" s="396"/>
      <c r="N29" s="396"/>
      <c r="O29" s="396"/>
      <c r="P29" s="397"/>
      <c r="Q29" s="395">
        <v>5910</v>
      </c>
      <c r="R29" s="396"/>
      <c r="S29" s="396"/>
      <c r="T29" s="396"/>
      <c r="U29" s="396"/>
      <c r="V29" s="397"/>
      <c r="W29" s="455"/>
      <c r="X29" s="456"/>
      <c r="Y29" s="457"/>
      <c r="Z29" s="392" t="s">
        <v>187</v>
      </c>
      <c r="AA29" s="393"/>
      <c r="AB29" s="393"/>
      <c r="AC29" s="393"/>
      <c r="AD29" s="393"/>
      <c r="AE29" s="393"/>
      <c r="AF29" s="393"/>
      <c r="AG29" s="394"/>
      <c r="AH29" s="395">
        <v>741</v>
      </c>
      <c r="AI29" s="396"/>
      <c r="AJ29" s="396"/>
      <c r="AK29" s="396"/>
      <c r="AL29" s="397"/>
      <c r="AM29" s="395">
        <v>2208703</v>
      </c>
      <c r="AN29" s="396"/>
      <c r="AO29" s="396"/>
      <c r="AP29" s="396"/>
      <c r="AQ29" s="396"/>
      <c r="AR29" s="397"/>
      <c r="AS29" s="395">
        <v>2981</v>
      </c>
      <c r="AT29" s="396"/>
      <c r="AU29" s="396"/>
      <c r="AV29" s="396"/>
      <c r="AW29" s="396"/>
      <c r="AX29" s="398"/>
      <c r="AY29" s="405"/>
      <c r="AZ29" s="406"/>
      <c r="BA29" s="406"/>
      <c r="BB29" s="407"/>
      <c r="BC29" s="399" t="s">
        <v>188</v>
      </c>
      <c r="BD29" s="400"/>
      <c r="BE29" s="400"/>
      <c r="BF29" s="400"/>
      <c r="BG29" s="400"/>
      <c r="BH29" s="400"/>
      <c r="BI29" s="400"/>
      <c r="BJ29" s="400"/>
      <c r="BK29" s="400"/>
      <c r="BL29" s="400"/>
      <c r="BM29" s="401"/>
      <c r="BN29" s="419">
        <v>2438430</v>
      </c>
      <c r="BO29" s="420"/>
      <c r="BP29" s="420"/>
      <c r="BQ29" s="420"/>
      <c r="BR29" s="420"/>
      <c r="BS29" s="420"/>
      <c r="BT29" s="420"/>
      <c r="BU29" s="421"/>
      <c r="BV29" s="419">
        <v>2106439</v>
      </c>
      <c r="BW29" s="420"/>
      <c r="BX29" s="420"/>
      <c r="BY29" s="420"/>
      <c r="BZ29" s="420"/>
      <c r="CA29" s="420"/>
      <c r="CB29" s="420"/>
      <c r="CC29" s="421"/>
      <c r="CD29" s="196"/>
      <c r="CE29" s="417"/>
      <c r="CF29" s="417"/>
      <c r="CG29" s="417"/>
      <c r="CH29" s="417"/>
      <c r="CI29" s="417"/>
      <c r="CJ29" s="417"/>
      <c r="CK29" s="417"/>
      <c r="CL29" s="417"/>
      <c r="CM29" s="417"/>
      <c r="CN29" s="417"/>
      <c r="CO29" s="417"/>
      <c r="CP29" s="417"/>
      <c r="CQ29" s="417"/>
      <c r="CR29" s="417"/>
      <c r="CS29" s="418"/>
      <c r="CT29" s="389"/>
      <c r="CU29" s="390"/>
      <c r="CV29" s="390"/>
      <c r="CW29" s="390"/>
      <c r="CX29" s="390"/>
      <c r="CY29" s="390"/>
      <c r="CZ29" s="390"/>
      <c r="DA29" s="391"/>
      <c r="DB29" s="389"/>
      <c r="DC29" s="390"/>
      <c r="DD29" s="390"/>
      <c r="DE29" s="390"/>
      <c r="DF29" s="390"/>
      <c r="DG29" s="390"/>
      <c r="DH29" s="390"/>
      <c r="DI29" s="391"/>
    </row>
    <row r="30" spans="1:113" ht="18.75" customHeight="1" thickBot="1" x14ac:dyDescent="0.25">
      <c r="A30" s="181"/>
      <c r="B30" s="438"/>
      <c r="C30" s="439"/>
      <c r="D30" s="440"/>
      <c r="E30" s="374"/>
      <c r="F30" s="375"/>
      <c r="G30" s="375"/>
      <c r="H30" s="375"/>
      <c r="I30" s="375"/>
      <c r="J30" s="375"/>
      <c r="K30" s="376"/>
      <c r="L30" s="377"/>
      <c r="M30" s="378"/>
      <c r="N30" s="378"/>
      <c r="O30" s="378"/>
      <c r="P30" s="379"/>
      <c r="Q30" s="377"/>
      <c r="R30" s="378"/>
      <c r="S30" s="378"/>
      <c r="T30" s="378"/>
      <c r="U30" s="378"/>
      <c r="V30" s="379"/>
      <c r="W30" s="380" t="s">
        <v>189</v>
      </c>
      <c r="X30" s="381"/>
      <c r="Y30" s="381"/>
      <c r="Z30" s="381"/>
      <c r="AA30" s="381"/>
      <c r="AB30" s="381"/>
      <c r="AC30" s="381"/>
      <c r="AD30" s="381"/>
      <c r="AE30" s="381"/>
      <c r="AF30" s="381"/>
      <c r="AG30" s="382"/>
      <c r="AH30" s="383">
        <v>101.1</v>
      </c>
      <c r="AI30" s="384"/>
      <c r="AJ30" s="384"/>
      <c r="AK30" s="384"/>
      <c r="AL30" s="384"/>
      <c r="AM30" s="384"/>
      <c r="AN30" s="384"/>
      <c r="AO30" s="384"/>
      <c r="AP30" s="384"/>
      <c r="AQ30" s="384"/>
      <c r="AR30" s="384"/>
      <c r="AS30" s="384"/>
      <c r="AT30" s="384"/>
      <c r="AU30" s="384"/>
      <c r="AV30" s="384"/>
      <c r="AW30" s="384"/>
      <c r="AX30" s="385"/>
      <c r="AY30" s="408"/>
      <c r="AZ30" s="409"/>
      <c r="BA30" s="409"/>
      <c r="BB30" s="410"/>
      <c r="BC30" s="386" t="s">
        <v>52</v>
      </c>
      <c r="BD30" s="387"/>
      <c r="BE30" s="387"/>
      <c r="BF30" s="387"/>
      <c r="BG30" s="387"/>
      <c r="BH30" s="387"/>
      <c r="BI30" s="387"/>
      <c r="BJ30" s="387"/>
      <c r="BK30" s="387"/>
      <c r="BL30" s="387"/>
      <c r="BM30" s="388"/>
      <c r="BN30" s="422">
        <v>4114032</v>
      </c>
      <c r="BO30" s="423"/>
      <c r="BP30" s="423"/>
      <c r="BQ30" s="423"/>
      <c r="BR30" s="423"/>
      <c r="BS30" s="423"/>
      <c r="BT30" s="423"/>
      <c r="BU30" s="424"/>
      <c r="BV30" s="422">
        <v>3993540</v>
      </c>
      <c r="BW30" s="423"/>
      <c r="BX30" s="423"/>
      <c r="BY30" s="423"/>
      <c r="BZ30" s="423"/>
      <c r="CA30" s="423"/>
      <c r="CB30" s="423"/>
      <c r="CC30" s="424"/>
      <c r="CD30" s="197"/>
      <c r="CE30" s="198"/>
      <c r="CF30" s="198"/>
      <c r="CG30" s="198"/>
      <c r="CH30" s="198"/>
      <c r="CI30" s="198"/>
      <c r="CJ30" s="198"/>
      <c r="CK30" s="198"/>
      <c r="CL30" s="198"/>
      <c r="CM30" s="198"/>
      <c r="CN30" s="198"/>
      <c r="CO30" s="198"/>
      <c r="CP30" s="198"/>
      <c r="CQ30" s="198"/>
      <c r="CR30" s="198"/>
      <c r="CS30" s="199"/>
      <c r="CT30" s="200"/>
      <c r="CU30" s="201"/>
      <c r="CV30" s="201"/>
      <c r="CW30" s="201"/>
      <c r="CX30" s="201"/>
      <c r="CY30" s="201"/>
      <c r="CZ30" s="201"/>
      <c r="DA30" s="202"/>
      <c r="DB30" s="200"/>
      <c r="DC30" s="201"/>
      <c r="DD30" s="201"/>
      <c r="DE30" s="201"/>
      <c r="DF30" s="201"/>
      <c r="DG30" s="201"/>
      <c r="DH30" s="201"/>
      <c r="DI30" s="202"/>
    </row>
    <row r="31" spans="1:113" ht="13.5" customHeight="1" x14ac:dyDescent="0.2">
      <c r="A31" s="181"/>
      <c r="B31" s="203"/>
      <c r="DI31" s="204"/>
    </row>
    <row r="32" spans="1:113" ht="13.5" customHeight="1" x14ac:dyDescent="0.2">
      <c r="A32" s="181"/>
      <c r="B32" s="205"/>
      <c r="C32" s="372" t="s">
        <v>190</v>
      </c>
      <c r="D32" s="372"/>
      <c r="E32" s="372"/>
      <c r="F32" s="372"/>
      <c r="G32" s="372"/>
      <c r="H32" s="372"/>
      <c r="I32" s="372"/>
      <c r="J32" s="372"/>
      <c r="K32" s="372"/>
      <c r="L32" s="372"/>
      <c r="M32" s="372"/>
      <c r="N32" s="372"/>
      <c r="O32" s="372"/>
      <c r="P32" s="372"/>
      <c r="Q32" s="372"/>
      <c r="R32" s="372"/>
      <c r="S32" s="372"/>
      <c r="U32" s="373" t="s">
        <v>191</v>
      </c>
      <c r="V32" s="373"/>
      <c r="W32" s="373"/>
      <c r="X32" s="373"/>
      <c r="Y32" s="373"/>
      <c r="Z32" s="373"/>
      <c r="AA32" s="373"/>
      <c r="AB32" s="373"/>
      <c r="AC32" s="373"/>
      <c r="AD32" s="373"/>
      <c r="AE32" s="373"/>
      <c r="AF32" s="373"/>
      <c r="AG32" s="373"/>
      <c r="AH32" s="373"/>
      <c r="AI32" s="373"/>
      <c r="AJ32" s="373"/>
      <c r="AK32" s="373"/>
      <c r="AM32" s="373" t="s">
        <v>192</v>
      </c>
      <c r="AN32" s="373"/>
      <c r="AO32" s="373"/>
      <c r="AP32" s="373"/>
      <c r="AQ32" s="373"/>
      <c r="AR32" s="373"/>
      <c r="AS32" s="373"/>
      <c r="AT32" s="373"/>
      <c r="AU32" s="373"/>
      <c r="AV32" s="373"/>
      <c r="AW32" s="373"/>
      <c r="AX32" s="373"/>
      <c r="AY32" s="373"/>
      <c r="AZ32" s="373"/>
      <c r="BA32" s="373"/>
      <c r="BB32" s="373"/>
      <c r="BC32" s="373"/>
      <c r="BE32" s="373" t="s">
        <v>193</v>
      </c>
      <c r="BF32" s="373"/>
      <c r="BG32" s="373"/>
      <c r="BH32" s="373"/>
      <c r="BI32" s="373"/>
      <c r="BJ32" s="373"/>
      <c r="BK32" s="373"/>
      <c r="BL32" s="373"/>
      <c r="BM32" s="373"/>
      <c r="BN32" s="373"/>
      <c r="BO32" s="373"/>
      <c r="BP32" s="373"/>
      <c r="BQ32" s="373"/>
      <c r="BR32" s="373"/>
      <c r="BS32" s="373"/>
      <c r="BT32" s="373"/>
      <c r="BU32" s="373"/>
      <c r="BW32" s="373" t="s">
        <v>194</v>
      </c>
      <c r="BX32" s="373"/>
      <c r="BY32" s="373"/>
      <c r="BZ32" s="373"/>
      <c r="CA32" s="373"/>
      <c r="CB32" s="373"/>
      <c r="CC32" s="373"/>
      <c r="CD32" s="373"/>
      <c r="CE32" s="373"/>
      <c r="CF32" s="373"/>
      <c r="CG32" s="373"/>
      <c r="CH32" s="373"/>
      <c r="CI32" s="373"/>
      <c r="CJ32" s="373"/>
      <c r="CK32" s="373"/>
      <c r="CL32" s="373"/>
      <c r="CM32" s="373"/>
      <c r="CO32" s="373" t="s">
        <v>195</v>
      </c>
      <c r="CP32" s="373"/>
      <c r="CQ32" s="373"/>
      <c r="CR32" s="373"/>
      <c r="CS32" s="373"/>
      <c r="CT32" s="373"/>
      <c r="CU32" s="373"/>
      <c r="CV32" s="373"/>
      <c r="CW32" s="373"/>
      <c r="CX32" s="373"/>
      <c r="CY32" s="373"/>
      <c r="CZ32" s="373"/>
      <c r="DA32" s="373"/>
      <c r="DB32" s="373"/>
      <c r="DC32" s="373"/>
      <c r="DD32" s="373"/>
      <c r="DE32" s="373"/>
      <c r="DI32" s="204"/>
    </row>
    <row r="33" spans="1:113" ht="13.5" customHeight="1" x14ac:dyDescent="0.2">
      <c r="A33" s="181"/>
      <c r="B33" s="205"/>
      <c r="C33" s="371" t="s">
        <v>196</v>
      </c>
      <c r="D33" s="371"/>
      <c r="E33" s="370" t="s">
        <v>197</v>
      </c>
      <c r="F33" s="370"/>
      <c r="G33" s="370"/>
      <c r="H33" s="370"/>
      <c r="I33" s="370"/>
      <c r="J33" s="370"/>
      <c r="K33" s="370"/>
      <c r="L33" s="370"/>
      <c r="M33" s="370"/>
      <c r="N33" s="370"/>
      <c r="O33" s="370"/>
      <c r="P33" s="370"/>
      <c r="Q33" s="370"/>
      <c r="R33" s="370"/>
      <c r="S33" s="370"/>
      <c r="T33" s="206"/>
      <c r="U33" s="371" t="s">
        <v>196</v>
      </c>
      <c r="V33" s="371"/>
      <c r="W33" s="370" t="s">
        <v>198</v>
      </c>
      <c r="X33" s="370"/>
      <c r="Y33" s="370"/>
      <c r="Z33" s="370"/>
      <c r="AA33" s="370"/>
      <c r="AB33" s="370"/>
      <c r="AC33" s="370"/>
      <c r="AD33" s="370"/>
      <c r="AE33" s="370"/>
      <c r="AF33" s="370"/>
      <c r="AG33" s="370"/>
      <c r="AH33" s="370"/>
      <c r="AI33" s="370"/>
      <c r="AJ33" s="370"/>
      <c r="AK33" s="370"/>
      <c r="AL33" s="206"/>
      <c r="AM33" s="371" t="s">
        <v>199</v>
      </c>
      <c r="AN33" s="371"/>
      <c r="AO33" s="370" t="s">
        <v>197</v>
      </c>
      <c r="AP33" s="370"/>
      <c r="AQ33" s="370"/>
      <c r="AR33" s="370"/>
      <c r="AS33" s="370"/>
      <c r="AT33" s="370"/>
      <c r="AU33" s="370"/>
      <c r="AV33" s="370"/>
      <c r="AW33" s="370"/>
      <c r="AX33" s="370"/>
      <c r="AY33" s="370"/>
      <c r="AZ33" s="370"/>
      <c r="BA33" s="370"/>
      <c r="BB33" s="370"/>
      <c r="BC33" s="370"/>
      <c r="BD33" s="207"/>
      <c r="BE33" s="370" t="s">
        <v>200</v>
      </c>
      <c r="BF33" s="370"/>
      <c r="BG33" s="370" t="s">
        <v>201</v>
      </c>
      <c r="BH33" s="370"/>
      <c r="BI33" s="370"/>
      <c r="BJ33" s="370"/>
      <c r="BK33" s="370"/>
      <c r="BL33" s="370"/>
      <c r="BM33" s="370"/>
      <c r="BN33" s="370"/>
      <c r="BO33" s="370"/>
      <c r="BP33" s="370"/>
      <c r="BQ33" s="370"/>
      <c r="BR33" s="370"/>
      <c r="BS33" s="370"/>
      <c r="BT33" s="370"/>
      <c r="BU33" s="370"/>
      <c r="BV33" s="207"/>
      <c r="BW33" s="371" t="s">
        <v>200</v>
      </c>
      <c r="BX33" s="371"/>
      <c r="BY33" s="370" t="s">
        <v>202</v>
      </c>
      <c r="BZ33" s="370"/>
      <c r="CA33" s="370"/>
      <c r="CB33" s="370"/>
      <c r="CC33" s="370"/>
      <c r="CD33" s="370"/>
      <c r="CE33" s="370"/>
      <c r="CF33" s="370"/>
      <c r="CG33" s="370"/>
      <c r="CH33" s="370"/>
      <c r="CI33" s="370"/>
      <c r="CJ33" s="370"/>
      <c r="CK33" s="370"/>
      <c r="CL33" s="370"/>
      <c r="CM33" s="370"/>
      <c r="CN33" s="206"/>
      <c r="CO33" s="371" t="s">
        <v>196</v>
      </c>
      <c r="CP33" s="371"/>
      <c r="CQ33" s="370" t="s">
        <v>203</v>
      </c>
      <c r="CR33" s="370"/>
      <c r="CS33" s="370"/>
      <c r="CT33" s="370"/>
      <c r="CU33" s="370"/>
      <c r="CV33" s="370"/>
      <c r="CW33" s="370"/>
      <c r="CX33" s="370"/>
      <c r="CY33" s="370"/>
      <c r="CZ33" s="370"/>
      <c r="DA33" s="370"/>
      <c r="DB33" s="370"/>
      <c r="DC33" s="370"/>
      <c r="DD33" s="370"/>
      <c r="DE33" s="370"/>
      <c r="DF33" s="206"/>
      <c r="DG33" s="369" t="s">
        <v>204</v>
      </c>
      <c r="DH33" s="369"/>
      <c r="DI33" s="208"/>
    </row>
    <row r="34" spans="1:113" ht="32.25" customHeight="1" x14ac:dyDescent="0.2">
      <c r="A34" s="181"/>
      <c r="B34" s="205"/>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81"/>
      <c r="U34" s="367">
        <f>IF(W34="","",MAX(C34:D43)+1)</f>
        <v>3</v>
      </c>
      <c r="V34" s="367"/>
      <c r="W34" s="368" t="str">
        <f>IF('各会計、関係団体の財政状況及び健全化判断比率'!B28="","",'各会計、関係団体の財政状況及び健全化判断比率'!B28)</f>
        <v>国民健康保険事業特別会計</v>
      </c>
      <c r="X34" s="368"/>
      <c r="Y34" s="368"/>
      <c r="Z34" s="368"/>
      <c r="AA34" s="368"/>
      <c r="AB34" s="368"/>
      <c r="AC34" s="368"/>
      <c r="AD34" s="368"/>
      <c r="AE34" s="368"/>
      <c r="AF34" s="368"/>
      <c r="AG34" s="368"/>
      <c r="AH34" s="368"/>
      <c r="AI34" s="368"/>
      <c r="AJ34" s="368"/>
      <c r="AK34" s="368"/>
      <c r="AL34" s="181"/>
      <c r="AM34" s="367">
        <f>IF(AO34="","",MAX(C34:D43,U34:V43)+1)</f>
        <v>7</v>
      </c>
      <c r="AN34" s="367"/>
      <c r="AO34" s="368" t="str">
        <f>IF('各会計、関係団体の財政状況及び健全化判断比率'!B32="","",'各会計、関係団体の財政状況及び健全化判断比率'!B32)</f>
        <v>病院事業会計</v>
      </c>
      <c r="AP34" s="368"/>
      <c r="AQ34" s="368"/>
      <c r="AR34" s="368"/>
      <c r="AS34" s="368"/>
      <c r="AT34" s="368"/>
      <c r="AU34" s="368"/>
      <c r="AV34" s="368"/>
      <c r="AW34" s="368"/>
      <c r="AX34" s="368"/>
      <c r="AY34" s="368"/>
      <c r="AZ34" s="368"/>
      <c r="BA34" s="368"/>
      <c r="BB34" s="368"/>
      <c r="BC34" s="368"/>
      <c r="BD34" s="181"/>
      <c r="BE34" s="367">
        <f>IF(BG34="","",MAX(C34:D43,U34:V43,AM34:AN43)+1)</f>
        <v>10</v>
      </c>
      <c r="BF34" s="367"/>
      <c r="BG34" s="368" t="str">
        <f>IF('各会計、関係団体の財政状況及び健全化判断比率'!B35="","",'各会計、関係団体の財政状況及び健全化判断比率'!B35)</f>
        <v>都市再開発事業特別会計</v>
      </c>
      <c r="BH34" s="368"/>
      <c r="BI34" s="368"/>
      <c r="BJ34" s="368"/>
      <c r="BK34" s="368"/>
      <c r="BL34" s="368"/>
      <c r="BM34" s="368"/>
      <c r="BN34" s="368"/>
      <c r="BO34" s="368"/>
      <c r="BP34" s="368"/>
      <c r="BQ34" s="368"/>
      <c r="BR34" s="368"/>
      <c r="BS34" s="368"/>
      <c r="BT34" s="368"/>
      <c r="BU34" s="368"/>
      <c r="BV34" s="181"/>
      <c r="BW34" s="367">
        <f>IF(BY34="","",MAX(C34:D43,U34:V43,AM34:AN43,BE34:BF43)+1)</f>
        <v>11</v>
      </c>
      <c r="BX34" s="367"/>
      <c r="BY34" s="368" t="str">
        <f>IF('各会計、関係団体の財政状況及び健全化判断比率'!B68="","",'各会計、関係団体の財政状況及び健全化判断比率'!B68)</f>
        <v>阪神水道企業団</v>
      </c>
      <c r="BZ34" s="368"/>
      <c r="CA34" s="368"/>
      <c r="CB34" s="368"/>
      <c r="CC34" s="368"/>
      <c r="CD34" s="368"/>
      <c r="CE34" s="368"/>
      <c r="CF34" s="368"/>
      <c r="CG34" s="368"/>
      <c r="CH34" s="368"/>
      <c r="CI34" s="368"/>
      <c r="CJ34" s="368"/>
      <c r="CK34" s="368"/>
      <c r="CL34" s="368"/>
      <c r="CM34" s="368"/>
      <c r="CN34" s="181"/>
      <c r="CO34" s="367">
        <f>IF(CQ34="","",MAX(C34:D43,U34:V43,AM34:AN43,BE34:BF43,BW34:BX43)+1)</f>
        <v>15</v>
      </c>
      <c r="CP34" s="367"/>
      <c r="CQ34" s="368" t="str">
        <f>IF('各会計、関係団体の財政状況及び健全化判断比率'!BS7="","",'各会計、関係団体の財政状況及び健全化判断比率'!BS7)</f>
        <v>阪神福祉事業団</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208"/>
    </row>
    <row r="35" spans="1:113" ht="32.25" customHeight="1" x14ac:dyDescent="0.2">
      <c r="A35" s="181"/>
      <c r="B35" s="205"/>
      <c r="C35" s="367">
        <f>IF(E35="","",C34+1)</f>
        <v>2</v>
      </c>
      <c r="D35" s="367"/>
      <c r="E35" s="368" t="str">
        <f>IF('各会計、関係団体の財政状況及び健全化判断比率'!B8="","",'各会計、関係団体の財政状況及び健全化判断比率'!B8)</f>
        <v>公共用地取得費特別会計</v>
      </c>
      <c r="F35" s="368"/>
      <c r="G35" s="368"/>
      <c r="H35" s="368"/>
      <c r="I35" s="368"/>
      <c r="J35" s="368"/>
      <c r="K35" s="368"/>
      <c r="L35" s="368"/>
      <c r="M35" s="368"/>
      <c r="N35" s="368"/>
      <c r="O35" s="368"/>
      <c r="P35" s="368"/>
      <c r="Q35" s="368"/>
      <c r="R35" s="368"/>
      <c r="S35" s="368"/>
      <c r="T35" s="181"/>
      <c r="U35" s="367">
        <f>IF(W35="","",U34+1)</f>
        <v>4</v>
      </c>
      <c r="V35" s="367"/>
      <c r="W35" s="368" t="str">
        <f>IF('各会計、関係団体の財政状況及び健全化判断比率'!B29="","",'各会計、関係団体の財政状況及び健全化判断比率'!B29)</f>
        <v>介護保険事業特別会計</v>
      </c>
      <c r="X35" s="368"/>
      <c r="Y35" s="368"/>
      <c r="Z35" s="368"/>
      <c r="AA35" s="368"/>
      <c r="AB35" s="368"/>
      <c r="AC35" s="368"/>
      <c r="AD35" s="368"/>
      <c r="AE35" s="368"/>
      <c r="AF35" s="368"/>
      <c r="AG35" s="368"/>
      <c r="AH35" s="368"/>
      <c r="AI35" s="368"/>
      <c r="AJ35" s="368"/>
      <c r="AK35" s="368"/>
      <c r="AL35" s="181"/>
      <c r="AM35" s="367">
        <f t="shared" ref="AM35:AM43" si="0">IF(AO35="","",AM34+1)</f>
        <v>8</v>
      </c>
      <c r="AN35" s="367"/>
      <c r="AO35" s="368" t="str">
        <f>IF('各会計、関係団体の財政状況及び健全化判断比率'!B33="","",'各会計、関係団体の財政状況及び健全化判断比率'!B33)</f>
        <v>水道事業会計</v>
      </c>
      <c r="AP35" s="368"/>
      <c r="AQ35" s="368"/>
      <c r="AR35" s="368"/>
      <c r="AS35" s="368"/>
      <c r="AT35" s="368"/>
      <c r="AU35" s="368"/>
      <c r="AV35" s="368"/>
      <c r="AW35" s="368"/>
      <c r="AX35" s="368"/>
      <c r="AY35" s="368"/>
      <c r="AZ35" s="368"/>
      <c r="BA35" s="368"/>
      <c r="BB35" s="368"/>
      <c r="BC35" s="368"/>
      <c r="BD35" s="181"/>
      <c r="BE35" s="367" t="str">
        <f t="shared" ref="BE35:BE43" si="1">IF(BG35="","",BE34+1)</f>
        <v/>
      </c>
      <c r="BF35" s="367"/>
      <c r="BG35" s="368"/>
      <c r="BH35" s="368"/>
      <c r="BI35" s="368"/>
      <c r="BJ35" s="368"/>
      <c r="BK35" s="368"/>
      <c r="BL35" s="368"/>
      <c r="BM35" s="368"/>
      <c r="BN35" s="368"/>
      <c r="BO35" s="368"/>
      <c r="BP35" s="368"/>
      <c r="BQ35" s="368"/>
      <c r="BR35" s="368"/>
      <c r="BS35" s="368"/>
      <c r="BT35" s="368"/>
      <c r="BU35" s="368"/>
      <c r="BV35" s="181"/>
      <c r="BW35" s="367">
        <f t="shared" ref="BW35:BW43" si="2">IF(BY35="","",BW34+1)</f>
        <v>12</v>
      </c>
      <c r="BX35" s="367"/>
      <c r="BY35" s="368" t="str">
        <f>IF('各会計、関係団体の財政状況及び健全化判断比率'!B69="","",'各会計、関係団体の財政状況及び健全化判断比率'!B69)</f>
        <v>丹波少年自然の家事務組合</v>
      </c>
      <c r="BZ35" s="368"/>
      <c r="CA35" s="368"/>
      <c r="CB35" s="368"/>
      <c r="CC35" s="368"/>
      <c r="CD35" s="368"/>
      <c r="CE35" s="368"/>
      <c r="CF35" s="368"/>
      <c r="CG35" s="368"/>
      <c r="CH35" s="368"/>
      <c r="CI35" s="368"/>
      <c r="CJ35" s="368"/>
      <c r="CK35" s="368"/>
      <c r="CL35" s="368"/>
      <c r="CM35" s="368"/>
      <c r="CN35" s="181"/>
      <c r="CO35" s="367">
        <f t="shared" ref="CO35:CO43" si="3">IF(CQ35="","",CO34+1)</f>
        <v>16</v>
      </c>
      <c r="CP35" s="367"/>
      <c r="CQ35" s="368" t="str">
        <f>IF('各会計、関係団体の財政状況及び健全化判断比率'!BS8="","",'各会計、関係団体の財政状況及び健全化判断比率'!BS8)</f>
        <v>兵庫県信用保証協会</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208"/>
    </row>
    <row r="36" spans="1:113" ht="32.25" customHeight="1" x14ac:dyDescent="0.2">
      <c r="A36" s="181"/>
      <c r="B36" s="205"/>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81"/>
      <c r="U36" s="367">
        <f t="shared" ref="U36:U43" si="4">IF(W36="","",U35+1)</f>
        <v>5</v>
      </c>
      <c r="V36" s="367"/>
      <c r="W36" s="368" t="str">
        <f>IF('各会計、関係団体の財政状況及び健全化判断比率'!B30="","",'各会計、関係団体の財政状況及び健全化判断比率'!B30)</f>
        <v>駐車場事業特別会計</v>
      </c>
      <c r="X36" s="368"/>
      <c r="Y36" s="368"/>
      <c r="Z36" s="368"/>
      <c r="AA36" s="368"/>
      <c r="AB36" s="368"/>
      <c r="AC36" s="368"/>
      <c r="AD36" s="368"/>
      <c r="AE36" s="368"/>
      <c r="AF36" s="368"/>
      <c r="AG36" s="368"/>
      <c r="AH36" s="368"/>
      <c r="AI36" s="368"/>
      <c r="AJ36" s="368"/>
      <c r="AK36" s="368"/>
      <c r="AL36" s="181"/>
      <c r="AM36" s="367">
        <f t="shared" si="0"/>
        <v>9</v>
      </c>
      <c r="AN36" s="367"/>
      <c r="AO36" s="368" t="str">
        <f>IF('各会計、関係団体の財政状況及び健全化判断比率'!B34="","",'各会計、関係団体の財政状況及び健全化判断比率'!B34)</f>
        <v>下水道事業会計</v>
      </c>
      <c r="AP36" s="368"/>
      <c r="AQ36" s="368"/>
      <c r="AR36" s="368"/>
      <c r="AS36" s="368"/>
      <c r="AT36" s="368"/>
      <c r="AU36" s="368"/>
      <c r="AV36" s="368"/>
      <c r="AW36" s="368"/>
      <c r="AX36" s="368"/>
      <c r="AY36" s="368"/>
      <c r="AZ36" s="368"/>
      <c r="BA36" s="368"/>
      <c r="BB36" s="368"/>
      <c r="BC36" s="368"/>
      <c r="BD36" s="181"/>
      <c r="BE36" s="367" t="str">
        <f t="shared" si="1"/>
        <v/>
      </c>
      <c r="BF36" s="367"/>
      <c r="BG36" s="368"/>
      <c r="BH36" s="368"/>
      <c r="BI36" s="368"/>
      <c r="BJ36" s="368"/>
      <c r="BK36" s="368"/>
      <c r="BL36" s="368"/>
      <c r="BM36" s="368"/>
      <c r="BN36" s="368"/>
      <c r="BO36" s="368"/>
      <c r="BP36" s="368"/>
      <c r="BQ36" s="368"/>
      <c r="BR36" s="368"/>
      <c r="BS36" s="368"/>
      <c r="BT36" s="368"/>
      <c r="BU36" s="368"/>
      <c r="BV36" s="181"/>
      <c r="BW36" s="367">
        <f t="shared" si="2"/>
        <v>13</v>
      </c>
      <c r="BX36" s="367"/>
      <c r="BY36" s="368" t="str">
        <f>IF('各会計、関係団体の財政状況及び健全化判断比率'!B70="","",'各会計、関係団体の財政状況及び健全化判断比率'!B70)</f>
        <v>兵庫県後期高齢者医療広域連合（一般会計）</v>
      </c>
      <c r="BZ36" s="368"/>
      <c r="CA36" s="368"/>
      <c r="CB36" s="368"/>
      <c r="CC36" s="368"/>
      <c r="CD36" s="368"/>
      <c r="CE36" s="368"/>
      <c r="CF36" s="368"/>
      <c r="CG36" s="368"/>
      <c r="CH36" s="368"/>
      <c r="CI36" s="368"/>
      <c r="CJ36" s="368"/>
      <c r="CK36" s="368"/>
      <c r="CL36" s="368"/>
      <c r="CM36" s="368"/>
      <c r="CN36" s="181"/>
      <c r="CO36" s="367">
        <f t="shared" si="3"/>
        <v>17</v>
      </c>
      <c r="CP36" s="367"/>
      <c r="CQ36" s="368" t="str">
        <f>IF('各会計、関係団体の財政状況及び健全化判断比率'!BS9="","",'各会計、関係団体の財政状況及び健全化判断比率'!BS9)</f>
        <v>芦屋市都市管理（株）</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208"/>
    </row>
    <row r="37" spans="1:113" ht="32.25" customHeight="1" x14ac:dyDescent="0.2">
      <c r="A37" s="181"/>
      <c r="B37" s="205"/>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81"/>
      <c r="U37" s="367">
        <f t="shared" si="4"/>
        <v>6</v>
      </c>
      <c r="V37" s="367"/>
      <c r="W37" s="368" t="str">
        <f>IF('各会計、関係団体の財政状況及び健全化判断比率'!B31="","",'各会計、関係団体の財政状況及び健全化判断比率'!B31)</f>
        <v>後期高齢者医療事業特別会計</v>
      </c>
      <c r="X37" s="368"/>
      <c r="Y37" s="368"/>
      <c r="Z37" s="368"/>
      <c r="AA37" s="368"/>
      <c r="AB37" s="368"/>
      <c r="AC37" s="368"/>
      <c r="AD37" s="368"/>
      <c r="AE37" s="368"/>
      <c r="AF37" s="368"/>
      <c r="AG37" s="368"/>
      <c r="AH37" s="368"/>
      <c r="AI37" s="368"/>
      <c r="AJ37" s="368"/>
      <c r="AK37" s="368"/>
      <c r="AL37" s="181"/>
      <c r="AM37" s="367" t="str">
        <f t="shared" si="0"/>
        <v/>
      </c>
      <c r="AN37" s="367"/>
      <c r="AO37" s="368"/>
      <c r="AP37" s="368"/>
      <c r="AQ37" s="368"/>
      <c r="AR37" s="368"/>
      <c r="AS37" s="368"/>
      <c r="AT37" s="368"/>
      <c r="AU37" s="368"/>
      <c r="AV37" s="368"/>
      <c r="AW37" s="368"/>
      <c r="AX37" s="368"/>
      <c r="AY37" s="368"/>
      <c r="AZ37" s="368"/>
      <c r="BA37" s="368"/>
      <c r="BB37" s="368"/>
      <c r="BC37" s="368"/>
      <c r="BD37" s="181"/>
      <c r="BE37" s="367" t="str">
        <f t="shared" si="1"/>
        <v/>
      </c>
      <c r="BF37" s="367"/>
      <c r="BG37" s="368"/>
      <c r="BH37" s="368"/>
      <c r="BI37" s="368"/>
      <c r="BJ37" s="368"/>
      <c r="BK37" s="368"/>
      <c r="BL37" s="368"/>
      <c r="BM37" s="368"/>
      <c r="BN37" s="368"/>
      <c r="BO37" s="368"/>
      <c r="BP37" s="368"/>
      <c r="BQ37" s="368"/>
      <c r="BR37" s="368"/>
      <c r="BS37" s="368"/>
      <c r="BT37" s="368"/>
      <c r="BU37" s="368"/>
      <c r="BV37" s="181"/>
      <c r="BW37" s="367">
        <f t="shared" si="2"/>
        <v>14</v>
      </c>
      <c r="BX37" s="367"/>
      <c r="BY37" s="368" t="str">
        <f>IF('各会計、関係団体の財政状況及び健全化判断比率'!B71="","",'各会計、関係団体の財政状況及び健全化判断比率'!B71)</f>
        <v>兵庫県後期高齢者医療広域連合（特別会計）</v>
      </c>
      <c r="BZ37" s="368"/>
      <c r="CA37" s="368"/>
      <c r="CB37" s="368"/>
      <c r="CC37" s="368"/>
      <c r="CD37" s="368"/>
      <c r="CE37" s="368"/>
      <c r="CF37" s="368"/>
      <c r="CG37" s="368"/>
      <c r="CH37" s="368"/>
      <c r="CI37" s="368"/>
      <c r="CJ37" s="368"/>
      <c r="CK37" s="368"/>
      <c r="CL37" s="368"/>
      <c r="CM37" s="368"/>
      <c r="CN37" s="181"/>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208"/>
    </row>
    <row r="38" spans="1:113" ht="32.25" customHeight="1" x14ac:dyDescent="0.2">
      <c r="A38" s="181"/>
      <c r="B38" s="205"/>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81"/>
      <c r="U38" s="367" t="str">
        <f t="shared" si="4"/>
        <v/>
      </c>
      <c r="V38" s="367"/>
      <c r="W38" s="368"/>
      <c r="X38" s="368"/>
      <c r="Y38" s="368"/>
      <c r="Z38" s="368"/>
      <c r="AA38" s="368"/>
      <c r="AB38" s="368"/>
      <c r="AC38" s="368"/>
      <c r="AD38" s="368"/>
      <c r="AE38" s="368"/>
      <c r="AF38" s="368"/>
      <c r="AG38" s="368"/>
      <c r="AH38" s="368"/>
      <c r="AI38" s="368"/>
      <c r="AJ38" s="368"/>
      <c r="AK38" s="368"/>
      <c r="AL38" s="181"/>
      <c r="AM38" s="367" t="str">
        <f t="shared" si="0"/>
        <v/>
      </c>
      <c r="AN38" s="367"/>
      <c r="AO38" s="368"/>
      <c r="AP38" s="368"/>
      <c r="AQ38" s="368"/>
      <c r="AR38" s="368"/>
      <c r="AS38" s="368"/>
      <c r="AT38" s="368"/>
      <c r="AU38" s="368"/>
      <c r="AV38" s="368"/>
      <c r="AW38" s="368"/>
      <c r="AX38" s="368"/>
      <c r="AY38" s="368"/>
      <c r="AZ38" s="368"/>
      <c r="BA38" s="368"/>
      <c r="BB38" s="368"/>
      <c r="BC38" s="368"/>
      <c r="BD38" s="181"/>
      <c r="BE38" s="367" t="str">
        <f t="shared" si="1"/>
        <v/>
      </c>
      <c r="BF38" s="367"/>
      <c r="BG38" s="368"/>
      <c r="BH38" s="368"/>
      <c r="BI38" s="368"/>
      <c r="BJ38" s="368"/>
      <c r="BK38" s="368"/>
      <c r="BL38" s="368"/>
      <c r="BM38" s="368"/>
      <c r="BN38" s="368"/>
      <c r="BO38" s="368"/>
      <c r="BP38" s="368"/>
      <c r="BQ38" s="368"/>
      <c r="BR38" s="368"/>
      <c r="BS38" s="368"/>
      <c r="BT38" s="368"/>
      <c r="BU38" s="368"/>
      <c r="BV38" s="181"/>
      <c r="BW38" s="367" t="str">
        <f t="shared" si="2"/>
        <v/>
      </c>
      <c r="BX38" s="367"/>
      <c r="BY38" s="368" t="str">
        <f>IF('各会計、関係団体の財政状況及び健全化判断比率'!B72="","",'各会計、関係団体の財政状況及び健全化判断比率'!B72)</f>
        <v/>
      </c>
      <c r="BZ38" s="368"/>
      <c r="CA38" s="368"/>
      <c r="CB38" s="368"/>
      <c r="CC38" s="368"/>
      <c r="CD38" s="368"/>
      <c r="CE38" s="368"/>
      <c r="CF38" s="368"/>
      <c r="CG38" s="368"/>
      <c r="CH38" s="368"/>
      <c r="CI38" s="368"/>
      <c r="CJ38" s="368"/>
      <c r="CK38" s="368"/>
      <c r="CL38" s="368"/>
      <c r="CM38" s="368"/>
      <c r="CN38" s="181"/>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208"/>
    </row>
    <row r="39" spans="1:113" ht="32.25" customHeight="1" x14ac:dyDescent="0.2">
      <c r="A39" s="181"/>
      <c r="B39" s="205"/>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81"/>
      <c r="U39" s="367" t="str">
        <f t="shared" si="4"/>
        <v/>
      </c>
      <c r="V39" s="367"/>
      <c r="W39" s="368"/>
      <c r="X39" s="368"/>
      <c r="Y39" s="368"/>
      <c r="Z39" s="368"/>
      <c r="AA39" s="368"/>
      <c r="AB39" s="368"/>
      <c r="AC39" s="368"/>
      <c r="AD39" s="368"/>
      <c r="AE39" s="368"/>
      <c r="AF39" s="368"/>
      <c r="AG39" s="368"/>
      <c r="AH39" s="368"/>
      <c r="AI39" s="368"/>
      <c r="AJ39" s="368"/>
      <c r="AK39" s="368"/>
      <c r="AL39" s="181"/>
      <c r="AM39" s="367" t="str">
        <f t="shared" si="0"/>
        <v/>
      </c>
      <c r="AN39" s="367"/>
      <c r="AO39" s="368"/>
      <c r="AP39" s="368"/>
      <c r="AQ39" s="368"/>
      <c r="AR39" s="368"/>
      <c r="AS39" s="368"/>
      <c r="AT39" s="368"/>
      <c r="AU39" s="368"/>
      <c r="AV39" s="368"/>
      <c r="AW39" s="368"/>
      <c r="AX39" s="368"/>
      <c r="AY39" s="368"/>
      <c r="AZ39" s="368"/>
      <c r="BA39" s="368"/>
      <c r="BB39" s="368"/>
      <c r="BC39" s="368"/>
      <c r="BD39" s="181"/>
      <c r="BE39" s="367" t="str">
        <f t="shared" si="1"/>
        <v/>
      </c>
      <c r="BF39" s="367"/>
      <c r="BG39" s="368"/>
      <c r="BH39" s="368"/>
      <c r="BI39" s="368"/>
      <c r="BJ39" s="368"/>
      <c r="BK39" s="368"/>
      <c r="BL39" s="368"/>
      <c r="BM39" s="368"/>
      <c r="BN39" s="368"/>
      <c r="BO39" s="368"/>
      <c r="BP39" s="368"/>
      <c r="BQ39" s="368"/>
      <c r="BR39" s="368"/>
      <c r="BS39" s="368"/>
      <c r="BT39" s="368"/>
      <c r="BU39" s="368"/>
      <c r="BV39" s="181"/>
      <c r="BW39" s="367" t="str">
        <f t="shared" si="2"/>
        <v/>
      </c>
      <c r="BX39" s="367"/>
      <c r="BY39" s="368" t="str">
        <f>IF('各会計、関係団体の財政状況及び健全化判断比率'!B73="","",'各会計、関係団体の財政状況及び健全化判断比率'!B73)</f>
        <v/>
      </c>
      <c r="BZ39" s="368"/>
      <c r="CA39" s="368"/>
      <c r="CB39" s="368"/>
      <c r="CC39" s="368"/>
      <c r="CD39" s="368"/>
      <c r="CE39" s="368"/>
      <c r="CF39" s="368"/>
      <c r="CG39" s="368"/>
      <c r="CH39" s="368"/>
      <c r="CI39" s="368"/>
      <c r="CJ39" s="368"/>
      <c r="CK39" s="368"/>
      <c r="CL39" s="368"/>
      <c r="CM39" s="368"/>
      <c r="CN39" s="181"/>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208"/>
    </row>
    <row r="40" spans="1:113" ht="32.25" customHeight="1" x14ac:dyDescent="0.2">
      <c r="A40" s="181"/>
      <c r="B40" s="205"/>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81"/>
      <c r="U40" s="367" t="str">
        <f t="shared" si="4"/>
        <v/>
      </c>
      <c r="V40" s="367"/>
      <c r="W40" s="368"/>
      <c r="X40" s="368"/>
      <c r="Y40" s="368"/>
      <c r="Z40" s="368"/>
      <c r="AA40" s="368"/>
      <c r="AB40" s="368"/>
      <c r="AC40" s="368"/>
      <c r="AD40" s="368"/>
      <c r="AE40" s="368"/>
      <c r="AF40" s="368"/>
      <c r="AG40" s="368"/>
      <c r="AH40" s="368"/>
      <c r="AI40" s="368"/>
      <c r="AJ40" s="368"/>
      <c r="AK40" s="368"/>
      <c r="AL40" s="181"/>
      <c r="AM40" s="367" t="str">
        <f t="shared" si="0"/>
        <v/>
      </c>
      <c r="AN40" s="367"/>
      <c r="AO40" s="368"/>
      <c r="AP40" s="368"/>
      <c r="AQ40" s="368"/>
      <c r="AR40" s="368"/>
      <c r="AS40" s="368"/>
      <c r="AT40" s="368"/>
      <c r="AU40" s="368"/>
      <c r="AV40" s="368"/>
      <c r="AW40" s="368"/>
      <c r="AX40" s="368"/>
      <c r="AY40" s="368"/>
      <c r="AZ40" s="368"/>
      <c r="BA40" s="368"/>
      <c r="BB40" s="368"/>
      <c r="BC40" s="368"/>
      <c r="BD40" s="181"/>
      <c r="BE40" s="367" t="str">
        <f t="shared" si="1"/>
        <v/>
      </c>
      <c r="BF40" s="367"/>
      <c r="BG40" s="368"/>
      <c r="BH40" s="368"/>
      <c r="BI40" s="368"/>
      <c r="BJ40" s="368"/>
      <c r="BK40" s="368"/>
      <c r="BL40" s="368"/>
      <c r="BM40" s="368"/>
      <c r="BN40" s="368"/>
      <c r="BO40" s="368"/>
      <c r="BP40" s="368"/>
      <c r="BQ40" s="368"/>
      <c r="BR40" s="368"/>
      <c r="BS40" s="368"/>
      <c r="BT40" s="368"/>
      <c r="BU40" s="368"/>
      <c r="BV40" s="181"/>
      <c r="BW40" s="367" t="str">
        <f t="shared" si="2"/>
        <v/>
      </c>
      <c r="BX40" s="367"/>
      <c r="BY40" s="368" t="str">
        <f>IF('各会計、関係団体の財政状況及び健全化判断比率'!B74="","",'各会計、関係団体の財政状況及び健全化判断比率'!B74)</f>
        <v/>
      </c>
      <c r="BZ40" s="368"/>
      <c r="CA40" s="368"/>
      <c r="CB40" s="368"/>
      <c r="CC40" s="368"/>
      <c r="CD40" s="368"/>
      <c r="CE40" s="368"/>
      <c r="CF40" s="368"/>
      <c r="CG40" s="368"/>
      <c r="CH40" s="368"/>
      <c r="CI40" s="368"/>
      <c r="CJ40" s="368"/>
      <c r="CK40" s="368"/>
      <c r="CL40" s="368"/>
      <c r="CM40" s="368"/>
      <c r="CN40" s="181"/>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208"/>
    </row>
    <row r="41" spans="1:113" ht="32.25" customHeight="1" x14ac:dyDescent="0.2">
      <c r="A41" s="181"/>
      <c r="B41" s="205"/>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81"/>
      <c r="U41" s="367" t="str">
        <f t="shared" si="4"/>
        <v/>
      </c>
      <c r="V41" s="367"/>
      <c r="W41" s="368"/>
      <c r="X41" s="368"/>
      <c r="Y41" s="368"/>
      <c r="Z41" s="368"/>
      <c r="AA41" s="368"/>
      <c r="AB41" s="368"/>
      <c r="AC41" s="368"/>
      <c r="AD41" s="368"/>
      <c r="AE41" s="368"/>
      <c r="AF41" s="368"/>
      <c r="AG41" s="368"/>
      <c r="AH41" s="368"/>
      <c r="AI41" s="368"/>
      <c r="AJ41" s="368"/>
      <c r="AK41" s="368"/>
      <c r="AL41" s="181"/>
      <c r="AM41" s="367" t="str">
        <f t="shared" si="0"/>
        <v/>
      </c>
      <c r="AN41" s="367"/>
      <c r="AO41" s="368"/>
      <c r="AP41" s="368"/>
      <c r="AQ41" s="368"/>
      <c r="AR41" s="368"/>
      <c r="AS41" s="368"/>
      <c r="AT41" s="368"/>
      <c r="AU41" s="368"/>
      <c r="AV41" s="368"/>
      <c r="AW41" s="368"/>
      <c r="AX41" s="368"/>
      <c r="AY41" s="368"/>
      <c r="AZ41" s="368"/>
      <c r="BA41" s="368"/>
      <c r="BB41" s="368"/>
      <c r="BC41" s="368"/>
      <c r="BD41" s="181"/>
      <c r="BE41" s="367" t="str">
        <f t="shared" si="1"/>
        <v/>
      </c>
      <c r="BF41" s="367"/>
      <c r="BG41" s="368"/>
      <c r="BH41" s="368"/>
      <c r="BI41" s="368"/>
      <c r="BJ41" s="368"/>
      <c r="BK41" s="368"/>
      <c r="BL41" s="368"/>
      <c r="BM41" s="368"/>
      <c r="BN41" s="368"/>
      <c r="BO41" s="368"/>
      <c r="BP41" s="368"/>
      <c r="BQ41" s="368"/>
      <c r="BR41" s="368"/>
      <c r="BS41" s="368"/>
      <c r="BT41" s="368"/>
      <c r="BU41" s="368"/>
      <c r="BV41" s="181"/>
      <c r="BW41" s="367" t="str">
        <f t="shared" si="2"/>
        <v/>
      </c>
      <c r="BX41" s="367"/>
      <c r="BY41" s="368" t="str">
        <f>IF('各会計、関係団体の財政状況及び健全化判断比率'!B75="","",'各会計、関係団体の財政状況及び健全化判断比率'!B75)</f>
        <v/>
      </c>
      <c r="BZ41" s="368"/>
      <c r="CA41" s="368"/>
      <c r="CB41" s="368"/>
      <c r="CC41" s="368"/>
      <c r="CD41" s="368"/>
      <c r="CE41" s="368"/>
      <c r="CF41" s="368"/>
      <c r="CG41" s="368"/>
      <c r="CH41" s="368"/>
      <c r="CI41" s="368"/>
      <c r="CJ41" s="368"/>
      <c r="CK41" s="368"/>
      <c r="CL41" s="368"/>
      <c r="CM41" s="368"/>
      <c r="CN41" s="181"/>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208"/>
    </row>
    <row r="42" spans="1:113" ht="32.25" customHeight="1" x14ac:dyDescent="0.2">
      <c r="B42" s="205"/>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81"/>
      <c r="U42" s="367" t="str">
        <f t="shared" si="4"/>
        <v/>
      </c>
      <c r="V42" s="367"/>
      <c r="W42" s="368"/>
      <c r="X42" s="368"/>
      <c r="Y42" s="368"/>
      <c r="Z42" s="368"/>
      <c r="AA42" s="368"/>
      <c r="AB42" s="368"/>
      <c r="AC42" s="368"/>
      <c r="AD42" s="368"/>
      <c r="AE42" s="368"/>
      <c r="AF42" s="368"/>
      <c r="AG42" s="368"/>
      <c r="AH42" s="368"/>
      <c r="AI42" s="368"/>
      <c r="AJ42" s="368"/>
      <c r="AK42" s="368"/>
      <c r="AL42" s="181"/>
      <c r="AM42" s="367" t="str">
        <f t="shared" si="0"/>
        <v/>
      </c>
      <c r="AN42" s="367"/>
      <c r="AO42" s="368"/>
      <c r="AP42" s="368"/>
      <c r="AQ42" s="368"/>
      <c r="AR42" s="368"/>
      <c r="AS42" s="368"/>
      <c r="AT42" s="368"/>
      <c r="AU42" s="368"/>
      <c r="AV42" s="368"/>
      <c r="AW42" s="368"/>
      <c r="AX42" s="368"/>
      <c r="AY42" s="368"/>
      <c r="AZ42" s="368"/>
      <c r="BA42" s="368"/>
      <c r="BB42" s="368"/>
      <c r="BC42" s="368"/>
      <c r="BD42" s="181"/>
      <c r="BE42" s="367" t="str">
        <f t="shared" si="1"/>
        <v/>
      </c>
      <c r="BF42" s="367"/>
      <c r="BG42" s="368"/>
      <c r="BH42" s="368"/>
      <c r="BI42" s="368"/>
      <c r="BJ42" s="368"/>
      <c r="BK42" s="368"/>
      <c r="BL42" s="368"/>
      <c r="BM42" s="368"/>
      <c r="BN42" s="368"/>
      <c r="BO42" s="368"/>
      <c r="BP42" s="368"/>
      <c r="BQ42" s="368"/>
      <c r="BR42" s="368"/>
      <c r="BS42" s="368"/>
      <c r="BT42" s="368"/>
      <c r="BU42" s="368"/>
      <c r="BV42" s="181"/>
      <c r="BW42" s="367" t="str">
        <f t="shared" si="2"/>
        <v/>
      </c>
      <c r="BX42" s="367"/>
      <c r="BY42" s="368" t="str">
        <f>IF('各会計、関係団体の財政状況及び健全化判断比率'!B76="","",'各会計、関係団体の財政状況及び健全化判断比率'!B76)</f>
        <v/>
      </c>
      <c r="BZ42" s="368"/>
      <c r="CA42" s="368"/>
      <c r="CB42" s="368"/>
      <c r="CC42" s="368"/>
      <c r="CD42" s="368"/>
      <c r="CE42" s="368"/>
      <c r="CF42" s="368"/>
      <c r="CG42" s="368"/>
      <c r="CH42" s="368"/>
      <c r="CI42" s="368"/>
      <c r="CJ42" s="368"/>
      <c r="CK42" s="368"/>
      <c r="CL42" s="368"/>
      <c r="CM42" s="368"/>
      <c r="CN42" s="181"/>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208"/>
    </row>
    <row r="43" spans="1:113" ht="32.25" customHeight="1" x14ac:dyDescent="0.2">
      <c r="B43" s="205"/>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81"/>
      <c r="U43" s="367" t="str">
        <f t="shared" si="4"/>
        <v/>
      </c>
      <c r="V43" s="367"/>
      <c r="W43" s="368"/>
      <c r="X43" s="368"/>
      <c r="Y43" s="368"/>
      <c r="Z43" s="368"/>
      <c r="AA43" s="368"/>
      <c r="AB43" s="368"/>
      <c r="AC43" s="368"/>
      <c r="AD43" s="368"/>
      <c r="AE43" s="368"/>
      <c r="AF43" s="368"/>
      <c r="AG43" s="368"/>
      <c r="AH43" s="368"/>
      <c r="AI43" s="368"/>
      <c r="AJ43" s="368"/>
      <c r="AK43" s="368"/>
      <c r="AL43" s="181"/>
      <c r="AM43" s="367" t="str">
        <f t="shared" si="0"/>
        <v/>
      </c>
      <c r="AN43" s="367"/>
      <c r="AO43" s="368"/>
      <c r="AP43" s="368"/>
      <c r="AQ43" s="368"/>
      <c r="AR43" s="368"/>
      <c r="AS43" s="368"/>
      <c r="AT43" s="368"/>
      <c r="AU43" s="368"/>
      <c r="AV43" s="368"/>
      <c r="AW43" s="368"/>
      <c r="AX43" s="368"/>
      <c r="AY43" s="368"/>
      <c r="AZ43" s="368"/>
      <c r="BA43" s="368"/>
      <c r="BB43" s="368"/>
      <c r="BC43" s="368"/>
      <c r="BD43" s="181"/>
      <c r="BE43" s="367" t="str">
        <f t="shared" si="1"/>
        <v/>
      </c>
      <c r="BF43" s="367"/>
      <c r="BG43" s="368"/>
      <c r="BH43" s="368"/>
      <c r="BI43" s="368"/>
      <c r="BJ43" s="368"/>
      <c r="BK43" s="368"/>
      <c r="BL43" s="368"/>
      <c r="BM43" s="368"/>
      <c r="BN43" s="368"/>
      <c r="BO43" s="368"/>
      <c r="BP43" s="368"/>
      <c r="BQ43" s="368"/>
      <c r="BR43" s="368"/>
      <c r="BS43" s="368"/>
      <c r="BT43" s="368"/>
      <c r="BU43" s="368"/>
      <c r="BV43" s="181"/>
      <c r="BW43" s="367" t="str">
        <f t="shared" si="2"/>
        <v/>
      </c>
      <c r="BX43" s="367"/>
      <c r="BY43" s="368" t="str">
        <f>IF('各会計、関係団体の財政状況及び健全化判断比率'!B77="","",'各会計、関係団体の財政状況及び健全化判断比率'!B77)</f>
        <v/>
      </c>
      <c r="BZ43" s="368"/>
      <c r="CA43" s="368"/>
      <c r="CB43" s="368"/>
      <c r="CC43" s="368"/>
      <c r="CD43" s="368"/>
      <c r="CE43" s="368"/>
      <c r="CF43" s="368"/>
      <c r="CG43" s="368"/>
      <c r="CH43" s="368"/>
      <c r="CI43" s="368"/>
      <c r="CJ43" s="368"/>
      <c r="CK43" s="368"/>
      <c r="CL43" s="368"/>
      <c r="CM43" s="368"/>
      <c r="CN43" s="181"/>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208"/>
    </row>
    <row r="44" spans="1:113" ht="13.5" customHeight="1" thickBot="1" x14ac:dyDescent="0.25">
      <c r="B44" s="209"/>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210"/>
      <c r="CM44" s="210"/>
      <c r="CN44" s="210"/>
      <c r="CO44" s="210"/>
      <c r="CP44" s="210"/>
      <c r="CQ44" s="210"/>
      <c r="CR44" s="210"/>
      <c r="CS44" s="210"/>
      <c r="CT44" s="210"/>
      <c r="CU44" s="210"/>
      <c r="CV44" s="210"/>
      <c r="CW44" s="210"/>
      <c r="CX44" s="210"/>
      <c r="CY44" s="210"/>
      <c r="CZ44" s="210"/>
      <c r="DA44" s="210"/>
      <c r="DB44" s="210"/>
      <c r="DC44" s="210"/>
      <c r="DD44" s="210"/>
      <c r="DE44" s="210"/>
      <c r="DF44" s="210"/>
      <c r="DG44" s="210"/>
      <c r="DH44" s="210"/>
      <c r="DI44" s="211"/>
    </row>
    <row r="45" spans="1:113" x14ac:dyDescent="0.2"/>
    <row r="46" spans="1:113" x14ac:dyDescent="0.2">
      <c r="B46" s="180" t="s">
        <v>205</v>
      </c>
      <c r="E46" s="364" t="s">
        <v>206</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2">
      <c r="E47" s="364" t="s">
        <v>207</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2">
      <c r="E48" s="364" t="s">
        <v>208</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2">
      <c r="E49" s="366" t="s">
        <v>209</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2">
      <c r="E50" s="364" t="s">
        <v>210</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2">
      <c r="E51" s="364" t="s">
        <v>211</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2">
      <c r="E52" s="364" t="s">
        <v>212</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2">
      <c r="E53" s="364" t="s">
        <v>213</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2"/>
    <row r="55" spans="5:113" x14ac:dyDescent="0.2"/>
    <row r="56" spans="5:113" x14ac:dyDescent="0.2"/>
  </sheetData>
  <sheetProtection algorithmName="SHA-512" hashValue="bYkS5jU8icD84biC2nfiOIE0QyeE4lQrVE1BGCELc4CQLR8tfQlRbV3MYOQl0/GCQhO2AfhhbTuK2nft0u6BMg==" saltValue="OuViJHPyPkvOfK5/eUZCiA=="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AY25:BM25"/>
    <mergeCell ref="BN25:BU25"/>
    <mergeCell ref="AS24:AX24"/>
    <mergeCell ref="AY24:BM24"/>
    <mergeCell ref="BN24:BU24"/>
    <mergeCell ref="BV24:CC24"/>
    <mergeCell ref="W22:Y29"/>
    <mergeCell ref="Z22:AG23"/>
    <mergeCell ref="CE22:CS23"/>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AY22:BM22"/>
    <mergeCell ref="BN22:BU22"/>
    <mergeCell ref="BV22:CC22"/>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2" zoomScaleSheetLayoutView="100" workbookViewId="0"/>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558</v>
      </c>
      <c r="G33" s="29" t="s">
        <v>559</v>
      </c>
      <c r="H33" s="29" t="s">
        <v>560</v>
      </c>
      <c r="I33" s="29" t="s">
        <v>561</v>
      </c>
      <c r="J33" s="30" t="s">
        <v>562</v>
      </c>
      <c r="K33" s="22"/>
      <c r="L33" s="22"/>
      <c r="M33" s="22"/>
      <c r="N33" s="22"/>
      <c r="O33" s="22"/>
      <c r="P33" s="22"/>
    </row>
    <row r="34" spans="1:16" ht="39" customHeight="1" x14ac:dyDescent="0.2">
      <c r="A34" s="22"/>
      <c r="B34" s="31"/>
      <c r="C34" s="1151" t="s">
        <v>563</v>
      </c>
      <c r="D34" s="1151"/>
      <c r="E34" s="1152"/>
      <c r="F34" s="32">
        <v>2.2000000000000002</v>
      </c>
      <c r="G34" s="33">
        <v>3.35</v>
      </c>
      <c r="H34" s="33">
        <v>6.31</v>
      </c>
      <c r="I34" s="33">
        <v>14.97</v>
      </c>
      <c r="J34" s="34">
        <v>8.92</v>
      </c>
      <c r="K34" s="22"/>
      <c r="L34" s="22"/>
      <c r="M34" s="22"/>
      <c r="N34" s="22"/>
      <c r="O34" s="22"/>
      <c r="P34" s="22"/>
    </row>
    <row r="35" spans="1:16" ht="39" customHeight="1" x14ac:dyDescent="0.2">
      <c r="A35" s="22"/>
      <c r="B35" s="35"/>
      <c r="C35" s="1145" t="s">
        <v>564</v>
      </c>
      <c r="D35" s="1146"/>
      <c r="E35" s="1147"/>
      <c r="F35" s="36">
        <v>6.03</v>
      </c>
      <c r="G35" s="37">
        <v>6.86</v>
      </c>
      <c r="H35" s="37">
        <v>5.56</v>
      </c>
      <c r="I35" s="37">
        <v>6.73</v>
      </c>
      <c r="J35" s="38">
        <v>6.88</v>
      </c>
      <c r="K35" s="22"/>
      <c r="L35" s="22"/>
      <c r="M35" s="22"/>
      <c r="N35" s="22"/>
      <c r="O35" s="22"/>
      <c r="P35" s="22"/>
    </row>
    <row r="36" spans="1:16" ht="39" customHeight="1" x14ac:dyDescent="0.2">
      <c r="A36" s="22"/>
      <c r="B36" s="35"/>
      <c r="C36" s="1145" t="s">
        <v>565</v>
      </c>
      <c r="D36" s="1146"/>
      <c r="E36" s="1147"/>
      <c r="F36" s="36">
        <v>1.44</v>
      </c>
      <c r="G36" s="37">
        <v>3.1</v>
      </c>
      <c r="H36" s="37">
        <v>3.93</v>
      </c>
      <c r="I36" s="37">
        <v>5.08</v>
      </c>
      <c r="J36" s="38">
        <v>5.51</v>
      </c>
      <c r="K36" s="22"/>
      <c r="L36" s="22"/>
      <c r="M36" s="22"/>
      <c r="N36" s="22"/>
      <c r="O36" s="22"/>
      <c r="P36" s="22"/>
    </row>
    <row r="37" spans="1:16" ht="39" customHeight="1" x14ac:dyDescent="0.2">
      <c r="A37" s="22"/>
      <c r="B37" s="35"/>
      <c r="C37" s="1145" t="s">
        <v>566</v>
      </c>
      <c r="D37" s="1146"/>
      <c r="E37" s="1147"/>
      <c r="F37" s="36">
        <v>0.84</v>
      </c>
      <c r="G37" s="37">
        <v>0.68</v>
      </c>
      <c r="H37" s="37">
        <v>0.65</v>
      </c>
      <c r="I37" s="37">
        <v>0.86</v>
      </c>
      <c r="J37" s="38">
        <v>1.01</v>
      </c>
      <c r="K37" s="22"/>
      <c r="L37" s="22"/>
      <c r="M37" s="22"/>
      <c r="N37" s="22"/>
      <c r="O37" s="22"/>
      <c r="P37" s="22"/>
    </row>
    <row r="38" spans="1:16" ht="39" customHeight="1" x14ac:dyDescent="0.2">
      <c r="A38" s="22"/>
      <c r="B38" s="35"/>
      <c r="C38" s="1145" t="s">
        <v>567</v>
      </c>
      <c r="D38" s="1146"/>
      <c r="E38" s="1147"/>
      <c r="F38" s="36">
        <v>0.56000000000000005</v>
      </c>
      <c r="G38" s="37">
        <v>0.41</v>
      </c>
      <c r="H38" s="37">
        <v>1.04</v>
      </c>
      <c r="I38" s="37">
        <v>1.18</v>
      </c>
      <c r="J38" s="38">
        <v>0.92</v>
      </c>
      <c r="K38" s="22"/>
      <c r="L38" s="22"/>
      <c r="M38" s="22"/>
      <c r="N38" s="22"/>
      <c r="O38" s="22"/>
      <c r="P38" s="22"/>
    </row>
    <row r="39" spans="1:16" ht="39" customHeight="1" x14ac:dyDescent="0.2">
      <c r="A39" s="22"/>
      <c r="B39" s="35"/>
      <c r="C39" s="1145" t="s">
        <v>568</v>
      </c>
      <c r="D39" s="1146"/>
      <c r="E39" s="1147"/>
      <c r="F39" s="36">
        <v>0.79</v>
      </c>
      <c r="G39" s="37">
        <v>0.25</v>
      </c>
      <c r="H39" s="37">
        <v>0.42</v>
      </c>
      <c r="I39" s="37">
        <v>1.03</v>
      </c>
      <c r="J39" s="38">
        <v>0.67</v>
      </c>
      <c r="K39" s="22"/>
      <c r="L39" s="22"/>
      <c r="M39" s="22"/>
      <c r="N39" s="22"/>
      <c r="O39" s="22"/>
      <c r="P39" s="22"/>
    </row>
    <row r="40" spans="1:16" ht="39" customHeight="1" x14ac:dyDescent="0.2">
      <c r="A40" s="22"/>
      <c r="B40" s="35"/>
      <c r="C40" s="1145" t="s">
        <v>569</v>
      </c>
      <c r="D40" s="1146"/>
      <c r="E40" s="1147"/>
      <c r="F40" s="36">
        <v>0.33</v>
      </c>
      <c r="G40" s="37">
        <v>0.34</v>
      </c>
      <c r="H40" s="37">
        <v>0.35</v>
      </c>
      <c r="I40" s="37">
        <v>0.34</v>
      </c>
      <c r="J40" s="38">
        <v>0.63</v>
      </c>
      <c r="K40" s="22"/>
      <c r="L40" s="22"/>
      <c r="M40" s="22"/>
      <c r="N40" s="22"/>
      <c r="O40" s="22"/>
      <c r="P40" s="22"/>
    </row>
    <row r="41" spans="1:16" ht="39" customHeight="1" x14ac:dyDescent="0.2">
      <c r="A41" s="22"/>
      <c r="B41" s="35"/>
      <c r="C41" s="1145" t="s">
        <v>570</v>
      </c>
      <c r="D41" s="1146"/>
      <c r="E41" s="1147"/>
      <c r="F41" s="36">
        <v>0.44</v>
      </c>
      <c r="G41" s="37">
        <v>0.41</v>
      </c>
      <c r="H41" s="37">
        <v>0.43</v>
      </c>
      <c r="I41" s="37">
        <v>0.47</v>
      </c>
      <c r="J41" s="38">
        <v>0.42</v>
      </c>
      <c r="K41" s="22"/>
      <c r="L41" s="22"/>
      <c r="M41" s="22"/>
      <c r="N41" s="22"/>
      <c r="O41" s="22"/>
      <c r="P41" s="22"/>
    </row>
    <row r="42" spans="1:16" ht="39" customHeight="1" x14ac:dyDescent="0.2">
      <c r="A42" s="22"/>
      <c r="B42" s="39"/>
      <c r="C42" s="1145" t="s">
        <v>571</v>
      </c>
      <c r="D42" s="1146"/>
      <c r="E42" s="1147"/>
      <c r="F42" s="36" t="s">
        <v>517</v>
      </c>
      <c r="G42" s="37" t="s">
        <v>517</v>
      </c>
      <c r="H42" s="37" t="s">
        <v>517</v>
      </c>
      <c r="I42" s="37" t="s">
        <v>517</v>
      </c>
      <c r="J42" s="38" t="s">
        <v>517</v>
      </c>
      <c r="K42" s="22"/>
      <c r="L42" s="22"/>
      <c r="M42" s="22"/>
      <c r="N42" s="22"/>
      <c r="O42" s="22"/>
      <c r="P42" s="22"/>
    </row>
    <row r="43" spans="1:16" ht="39" customHeight="1" thickBot="1" x14ac:dyDescent="0.25">
      <c r="A43" s="22"/>
      <c r="B43" s="40"/>
      <c r="C43" s="1148" t="s">
        <v>572</v>
      </c>
      <c r="D43" s="1149"/>
      <c r="E43" s="1150"/>
      <c r="F43" s="41">
        <v>0.2</v>
      </c>
      <c r="G43" s="42">
        <v>0.22</v>
      </c>
      <c r="H43" s="42">
        <v>0.45</v>
      </c>
      <c r="I43" s="42">
        <v>0.3</v>
      </c>
      <c r="J43" s="43">
        <v>0.3</v>
      </c>
      <c r="K43" s="22"/>
      <c r="L43" s="22"/>
      <c r="M43" s="22"/>
      <c r="N43" s="22"/>
      <c r="O43" s="22"/>
      <c r="P43" s="22"/>
    </row>
    <row r="44" spans="1:16" ht="39" customHeight="1" x14ac:dyDescent="0.2">
      <c r="A44" s="22"/>
      <c r="B44" s="44" t="s">
        <v>8</v>
      </c>
      <c r="C44" s="45"/>
      <c r="D44" s="46"/>
      <c r="E44" s="46"/>
      <c r="F44" s="47"/>
      <c r="G44" s="47"/>
      <c r="H44" s="47"/>
      <c r="I44" s="47"/>
      <c r="J44" s="47"/>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MX5JhhJJPjcUTsHXQDg00bZbr/8zu4LEffrSqaZ2w4jAYKNxc5LcFeJUOUS8/A4Mbvv6DFvKbEjEZGSjH2qiZA==" saltValue="ZN5IWPxa3/ajbG9hOwB5h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4"/>
  <sheetViews>
    <sheetView showGridLines="0" tabSelected="1" topLeftCell="E43" zoomScaleSheetLayoutView="55" workbookViewId="0"/>
  </sheetViews>
  <sheetFormatPr defaultColWidth="0" defaultRowHeight="12.6" customHeight="1" zeroHeight="1" x14ac:dyDescent="0.2"/>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5">
      <c r="A44" s="48"/>
      <c r="B44" s="51" t="s">
        <v>10</v>
      </c>
      <c r="C44" s="52"/>
      <c r="D44" s="52"/>
      <c r="E44" s="53"/>
      <c r="F44" s="53"/>
      <c r="G44" s="53"/>
      <c r="H44" s="53"/>
      <c r="I44" s="53"/>
      <c r="J44" s="54" t="s">
        <v>2</v>
      </c>
      <c r="K44" s="55" t="s">
        <v>558</v>
      </c>
      <c r="L44" s="56" t="s">
        <v>559</v>
      </c>
      <c r="M44" s="56" t="s">
        <v>560</v>
      </c>
      <c r="N44" s="56" t="s">
        <v>561</v>
      </c>
      <c r="O44" s="57" t="s">
        <v>562</v>
      </c>
      <c r="P44" s="48"/>
      <c r="Q44" s="48"/>
      <c r="R44" s="48"/>
      <c r="S44" s="48"/>
      <c r="T44" s="48"/>
      <c r="U44" s="48"/>
    </row>
    <row r="45" spans="1:21" ht="30.75" customHeight="1" x14ac:dyDescent="0.2">
      <c r="A45" s="48"/>
      <c r="B45" s="1176" t="s">
        <v>11</v>
      </c>
      <c r="C45" s="1177"/>
      <c r="D45" s="58"/>
      <c r="E45" s="1182" t="s">
        <v>12</v>
      </c>
      <c r="F45" s="1182"/>
      <c r="G45" s="1182"/>
      <c r="H45" s="1182"/>
      <c r="I45" s="1182"/>
      <c r="J45" s="1183"/>
      <c r="K45" s="59">
        <v>5453</v>
      </c>
      <c r="L45" s="60">
        <v>4794</v>
      </c>
      <c r="M45" s="60">
        <v>4298</v>
      </c>
      <c r="N45" s="60">
        <v>3953</v>
      </c>
      <c r="O45" s="61">
        <v>4232</v>
      </c>
      <c r="P45" s="48"/>
      <c r="Q45" s="48"/>
      <c r="R45" s="48"/>
      <c r="S45" s="48"/>
      <c r="T45" s="48"/>
      <c r="U45" s="48"/>
    </row>
    <row r="46" spans="1:21" ht="30.75" customHeight="1" x14ac:dyDescent="0.2">
      <c r="A46" s="48"/>
      <c r="B46" s="1178"/>
      <c r="C46" s="1179"/>
      <c r="D46" s="62"/>
      <c r="E46" s="1155" t="s">
        <v>13</v>
      </c>
      <c r="F46" s="1155"/>
      <c r="G46" s="1155"/>
      <c r="H46" s="1155"/>
      <c r="I46" s="1155"/>
      <c r="J46" s="1156"/>
      <c r="K46" s="63" t="s">
        <v>517</v>
      </c>
      <c r="L46" s="64" t="s">
        <v>517</v>
      </c>
      <c r="M46" s="64" t="s">
        <v>517</v>
      </c>
      <c r="N46" s="64" t="s">
        <v>517</v>
      </c>
      <c r="O46" s="65" t="s">
        <v>517</v>
      </c>
      <c r="P46" s="48"/>
      <c r="Q46" s="48"/>
      <c r="R46" s="48"/>
      <c r="S46" s="48"/>
      <c r="T46" s="48"/>
      <c r="U46" s="48"/>
    </row>
    <row r="47" spans="1:21" ht="30.75" customHeight="1" x14ac:dyDescent="0.2">
      <c r="A47" s="48"/>
      <c r="B47" s="1178"/>
      <c r="C47" s="1179"/>
      <c r="D47" s="62"/>
      <c r="E47" s="1155" t="s">
        <v>14</v>
      </c>
      <c r="F47" s="1155"/>
      <c r="G47" s="1155"/>
      <c r="H47" s="1155"/>
      <c r="I47" s="1155"/>
      <c r="J47" s="1156"/>
      <c r="K47" s="63" t="s">
        <v>517</v>
      </c>
      <c r="L47" s="64" t="s">
        <v>517</v>
      </c>
      <c r="M47" s="64" t="s">
        <v>517</v>
      </c>
      <c r="N47" s="64" t="s">
        <v>517</v>
      </c>
      <c r="O47" s="65" t="s">
        <v>517</v>
      </c>
      <c r="P47" s="48"/>
      <c r="Q47" s="48"/>
      <c r="R47" s="48"/>
      <c r="S47" s="48"/>
      <c r="T47" s="48"/>
      <c r="U47" s="48"/>
    </row>
    <row r="48" spans="1:21" ht="30.75" customHeight="1" x14ac:dyDescent="0.2">
      <c r="A48" s="48"/>
      <c r="B48" s="1178"/>
      <c r="C48" s="1179"/>
      <c r="D48" s="62"/>
      <c r="E48" s="1155" t="s">
        <v>15</v>
      </c>
      <c r="F48" s="1155"/>
      <c r="G48" s="1155"/>
      <c r="H48" s="1155"/>
      <c r="I48" s="1155"/>
      <c r="J48" s="1156"/>
      <c r="K48" s="63">
        <v>995</v>
      </c>
      <c r="L48" s="64">
        <v>1067</v>
      </c>
      <c r="M48" s="64">
        <v>1135</v>
      </c>
      <c r="N48" s="64">
        <v>931</v>
      </c>
      <c r="O48" s="65">
        <v>942</v>
      </c>
      <c r="P48" s="48"/>
      <c r="Q48" s="48"/>
      <c r="R48" s="48"/>
      <c r="S48" s="48"/>
      <c r="T48" s="48"/>
      <c r="U48" s="48"/>
    </row>
    <row r="49" spans="1:21" ht="30.75" customHeight="1" x14ac:dyDescent="0.2">
      <c r="A49" s="48"/>
      <c r="B49" s="1178"/>
      <c r="C49" s="1179"/>
      <c r="D49" s="62"/>
      <c r="E49" s="1155" t="s">
        <v>16</v>
      </c>
      <c r="F49" s="1155"/>
      <c r="G49" s="1155"/>
      <c r="H49" s="1155"/>
      <c r="I49" s="1155"/>
      <c r="J49" s="1156"/>
      <c r="K49" s="63">
        <v>35</v>
      </c>
      <c r="L49" s="64">
        <v>25</v>
      </c>
      <c r="M49" s="64">
        <v>22</v>
      </c>
      <c r="N49" s="64">
        <v>3</v>
      </c>
      <c r="O49" s="65">
        <v>3</v>
      </c>
      <c r="P49" s="48"/>
      <c r="Q49" s="48"/>
      <c r="R49" s="48"/>
      <c r="S49" s="48"/>
      <c r="T49" s="48"/>
      <c r="U49" s="48"/>
    </row>
    <row r="50" spans="1:21" ht="30.75" customHeight="1" x14ac:dyDescent="0.2">
      <c r="A50" s="48"/>
      <c r="B50" s="1178"/>
      <c r="C50" s="1179"/>
      <c r="D50" s="62"/>
      <c r="E50" s="1155" t="s">
        <v>17</v>
      </c>
      <c r="F50" s="1155"/>
      <c r="G50" s="1155"/>
      <c r="H50" s="1155"/>
      <c r="I50" s="1155"/>
      <c r="J50" s="1156"/>
      <c r="K50" s="63">
        <v>359</v>
      </c>
      <c r="L50" s="64">
        <v>369</v>
      </c>
      <c r="M50" s="64">
        <v>374</v>
      </c>
      <c r="N50" s="64">
        <v>472</v>
      </c>
      <c r="O50" s="65">
        <v>665</v>
      </c>
      <c r="P50" s="48"/>
      <c r="Q50" s="48"/>
      <c r="R50" s="48"/>
      <c r="S50" s="48"/>
      <c r="T50" s="48"/>
      <c r="U50" s="48"/>
    </row>
    <row r="51" spans="1:21" ht="30.75" customHeight="1" x14ac:dyDescent="0.2">
      <c r="A51" s="48"/>
      <c r="B51" s="1180"/>
      <c r="C51" s="1181"/>
      <c r="D51" s="66"/>
      <c r="E51" s="1155" t="s">
        <v>18</v>
      </c>
      <c r="F51" s="1155"/>
      <c r="G51" s="1155"/>
      <c r="H51" s="1155"/>
      <c r="I51" s="1155"/>
      <c r="J51" s="1156"/>
      <c r="K51" s="63" t="s">
        <v>517</v>
      </c>
      <c r="L51" s="64" t="s">
        <v>517</v>
      </c>
      <c r="M51" s="64" t="s">
        <v>517</v>
      </c>
      <c r="N51" s="64" t="s">
        <v>517</v>
      </c>
      <c r="O51" s="65" t="s">
        <v>517</v>
      </c>
      <c r="P51" s="48"/>
      <c r="Q51" s="48"/>
      <c r="R51" s="48"/>
      <c r="S51" s="48"/>
      <c r="T51" s="48"/>
      <c r="U51" s="48"/>
    </row>
    <row r="52" spans="1:21" ht="30.75" customHeight="1" x14ac:dyDescent="0.2">
      <c r="A52" s="48"/>
      <c r="B52" s="1153" t="s">
        <v>19</v>
      </c>
      <c r="C52" s="1154"/>
      <c r="D52" s="66"/>
      <c r="E52" s="1155" t="s">
        <v>20</v>
      </c>
      <c r="F52" s="1155"/>
      <c r="G52" s="1155"/>
      <c r="H52" s="1155"/>
      <c r="I52" s="1155"/>
      <c r="J52" s="1156"/>
      <c r="K52" s="63">
        <v>5000</v>
      </c>
      <c r="L52" s="64">
        <v>4805</v>
      </c>
      <c r="M52" s="64">
        <v>4586</v>
      </c>
      <c r="N52" s="64">
        <v>4054</v>
      </c>
      <c r="O52" s="65">
        <v>3845</v>
      </c>
      <c r="P52" s="48"/>
      <c r="Q52" s="48"/>
      <c r="R52" s="48"/>
      <c r="S52" s="48"/>
      <c r="T52" s="48"/>
      <c r="U52" s="48"/>
    </row>
    <row r="53" spans="1:21" ht="30.75" customHeight="1" thickBot="1" x14ac:dyDescent="0.25">
      <c r="A53" s="48"/>
      <c r="B53" s="1157" t="s">
        <v>21</v>
      </c>
      <c r="C53" s="1158"/>
      <c r="D53" s="67"/>
      <c r="E53" s="1159" t="s">
        <v>22</v>
      </c>
      <c r="F53" s="1159"/>
      <c r="G53" s="1159"/>
      <c r="H53" s="1159"/>
      <c r="I53" s="1159"/>
      <c r="J53" s="1160"/>
      <c r="K53" s="68">
        <v>1842</v>
      </c>
      <c r="L53" s="69">
        <v>1450</v>
      </c>
      <c r="M53" s="69">
        <v>1243</v>
      </c>
      <c r="N53" s="69">
        <v>1305</v>
      </c>
      <c r="O53" s="70">
        <v>1997</v>
      </c>
      <c r="P53" s="48"/>
      <c r="Q53" s="48"/>
      <c r="R53" s="48"/>
      <c r="S53" s="48"/>
      <c r="T53" s="48"/>
      <c r="U53" s="48"/>
    </row>
    <row r="54" spans="1:21" ht="24" customHeight="1" x14ac:dyDescent="0.2">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2">
      <c r="A55" s="48"/>
      <c r="B55" s="71" t="s">
        <v>24</v>
      </c>
      <c r="C55" s="48"/>
      <c r="D55" s="48"/>
      <c r="E55" s="48"/>
      <c r="F55" s="48"/>
      <c r="G55" s="48"/>
      <c r="H55" s="48"/>
      <c r="I55" s="48"/>
      <c r="J55" s="48"/>
      <c r="K55" s="48"/>
      <c r="L55" s="48"/>
      <c r="M55" s="48"/>
      <c r="N55" s="48"/>
      <c r="O55" s="48"/>
      <c r="P55" s="48"/>
      <c r="Q55" s="48"/>
      <c r="R55" s="48"/>
      <c r="S55" s="48"/>
      <c r="T55" s="48"/>
      <c r="U55" s="48"/>
    </row>
    <row r="56" spans="1:21" ht="24" customHeight="1" thickBot="1" x14ac:dyDescent="0.25">
      <c r="A56" s="48"/>
      <c r="B56" s="72" t="s">
        <v>25</v>
      </c>
      <c r="C56" s="73"/>
      <c r="D56" s="73"/>
      <c r="E56" s="73"/>
      <c r="F56" s="73"/>
      <c r="G56" s="73"/>
      <c r="H56" s="73"/>
      <c r="I56" s="73"/>
      <c r="J56" s="73"/>
      <c r="K56" s="74"/>
      <c r="L56" s="74"/>
      <c r="M56" s="74"/>
      <c r="N56" s="74"/>
      <c r="O56" s="75" t="s">
        <v>573</v>
      </c>
      <c r="P56" s="48"/>
      <c r="Q56" s="48"/>
      <c r="R56" s="48"/>
      <c r="S56" s="48"/>
      <c r="T56" s="48"/>
      <c r="U56" s="48"/>
    </row>
    <row r="57" spans="1:21" ht="31.5" customHeight="1" thickBot="1" x14ac:dyDescent="0.25">
      <c r="A57" s="48"/>
      <c r="B57" s="76"/>
      <c r="C57" s="77"/>
      <c r="D57" s="77"/>
      <c r="E57" s="78"/>
      <c r="F57" s="78"/>
      <c r="G57" s="78"/>
      <c r="H57" s="78"/>
      <c r="I57" s="78"/>
      <c r="J57" s="79" t="s">
        <v>2</v>
      </c>
      <c r="K57" s="80" t="s">
        <v>574</v>
      </c>
      <c r="L57" s="81" t="s">
        <v>575</v>
      </c>
      <c r="M57" s="81" t="s">
        <v>576</v>
      </c>
      <c r="N57" s="81" t="s">
        <v>577</v>
      </c>
      <c r="O57" s="82" t="s">
        <v>578</v>
      </c>
      <c r="P57" s="48"/>
      <c r="Q57" s="48"/>
      <c r="R57" s="48"/>
      <c r="S57" s="48"/>
      <c r="T57" s="48"/>
      <c r="U57" s="48"/>
    </row>
    <row r="58" spans="1:21" ht="31.5" customHeight="1" x14ac:dyDescent="0.2">
      <c r="B58" s="1161" t="s">
        <v>26</v>
      </c>
      <c r="C58" s="1162"/>
      <c r="D58" s="1167" t="s">
        <v>27</v>
      </c>
      <c r="E58" s="1168"/>
      <c r="F58" s="1168"/>
      <c r="G58" s="1168"/>
      <c r="H58" s="1168"/>
      <c r="I58" s="1168"/>
      <c r="J58" s="1169"/>
      <c r="K58" s="83"/>
      <c r="L58" s="84"/>
      <c r="M58" s="84"/>
      <c r="N58" s="84"/>
      <c r="O58" s="85"/>
    </row>
    <row r="59" spans="1:21" ht="31.5" customHeight="1" x14ac:dyDescent="0.2">
      <c r="B59" s="1163"/>
      <c r="C59" s="1164"/>
      <c r="D59" s="1170" t="s">
        <v>28</v>
      </c>
      <c r="E59" s="1171"/>
      <c r="F59" s="1171"/>
      <c r="G59" s="1171"/>
      <c r="H59" s="1171"/>
      <c r="I59" s="1171"/>
      <c r="J59" s="1172"/>
      <c r="K59" s="86"/>
      <c r="L59" s="87"/>
      <c r="M59" s="87"/>
      <c r="N59" s="87"/>
      <c r="O59" s="88"/>
    </row>
    <row r="60" spans="1:21" ht="31.5" customHeight="1" thickBot="1" x14ac:dyDescent="0.25">
      <c r="B60" s="1165"/>
      <c r="C60" s="1166"/>
      <c r="D60" s="1173" t="s">
        <v>29</v>
      </c>
      <c r="E60" s="1174"/>
      <c r="F60" s="1174"/>
      <c r="G60" s="1174"/>
      <c r="H60" s="1174"/>
      <c r="I60" s="1174"/>
      <c r="J60" s="1175"/>
      <c r="K60" s="89"/>
      <c r="L60" s="90"/>
      <c r="M60" s="90"/>
      <c r="N60" s="90"/>
      <c r="O60" s="91"/>
    </row>
    <row r="61" spans="1:21" ht="24" customHeight="1" x14ac:dyDescent="0.2">
      <c r="B61" s="92"/>
      <c r="C61" s="92"/>
      <c r="D61" s="93" t="s">
        <v>30</v>
      </c>
      <c r="E61" s="94"/>
      <c r="F61" s="94"/>
      <c r="G61" s="94"/>
      <c r="H61" s="94"/>
      <c r="I61" s="94"/>
      <c r="J61" s="94"/>
      <c r="K61" s="94"/>
      <c r="L61" s="94"/>
      <c r="M61" s="94"/>
      <c r="N61" s="94"/>
      <c r="O61" s="94"/>
    </row>
    <row r="62" spans="1:21" ht="24" customHeight="1" x14ac:dyDescent="0.2">
      <c r="B62" s="95"/>
      <c r="C62" s="95"/>
      <c r="D62" s="93" t="s">
        <v>31</v>
      </c>
      <c r="E62" s="94"/>
      <c r="F62" s="94"/>
      <c r="G62" s="94"/>
      <c r="H62" s="94"/>
      <c r="I62" s="94"/>
      <c r="J62" s="94"/>
      <c r="K62" s="94"/>
      <c r="L62" s="94"/>
      <c r="M62" s="94"/>
      <c r="N62" s="94"/>
      <c r="O62" s="94"/>
    </row>
    <row r="63" spans="1:21" ht="24" customHeight="1" x14ac:dyDescent="0.2">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cqnwzXtrNpNKzSSiYcIHCBipVs8CjgKvQDT9A2c95PF+Tm8R1WcG2e5hnzvvcrATfzcDZbvNYoDncBBiwcs/BQ==" saltValue="D7Jcu3UNJn4mrYFoZfFINA=="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topLeftCell="A43" zoomScaleSheetLayoutView="100" workbookViewId="0"/>
  </sheetViews>
  <sheetFormatPr defaultColWidth="0" defaultRowHeight="13.5" customHeight="1" zeroHeight="1" x14ac:dyDescent="0.2"/>
  <cols>
    <col min="1" max="1" width="6.6640625" style="96" customWidth="1"/>
    <col min="2" max="3" width="12.6640625" style="96" customWidth="1"/>
    <col min="4" max="4" width="11.6640625" style="96" customWidth="1"/>
    <col min="5" max="8" width="10.33203125" style="96" customWidth="1"/>
    <col min="9" max="13" width="16.33203125" style="96" customWidth="1"/>
    <col min="14" max="19" width="12.66406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9</v>
      </c>
    </row>
    <row r="40" spans="2:13" ht="27.75" customHeight="1" thickBot="1" x14ac:dyDescent="0.25">
      <c r="B40" s="98" t="s">
        <v>10</v>
      </c>
      <c r="C40" s="99"/>
      <c r="D40" s="99"/>
      <c r="E40" s="100"/>
      <c r="F40" s="100"/>
      <c r="G40" s="100"/>
      <c r="H40" s="101" t="s">
        <v>2</v>
      </c>
      <c r="I40" s="102" t="s">
        <v>558</v>
      </c>
      <c r="J40" s="103" t="s">
        <v>559</v>
      </c>
      <c r="K40" s="103" t="s">
        <v>560</v>
      </c>
      <c r="L40" s="103" t="s">
        <v>561</v>
      </c>
      <c r="M40" s="104" t="s">
        <v>562</v>
      </c>
    </row>
    <row r="41" spans="2:13" ht="27.75" customHeight="1" x14ac:dyDescent="0.2">
      <c r="B41" s="1196" t="s">
        <v>32</v>
      </c>
      <c r="C41" s="1197"/>
      <c r="D41" s="105"/>
      <c r="E41" s="1198" t="s">
        <v>33</v>
      </c>
      <c r="F41" s="1198"/>
      <c r="G41" s="1198"/>
      <c r="H41" s="1199"/>
      <c r="I41" s="355">
        <v>52638</v>
      </c>
      <c r="J41" s="356">
        <v>50532</v>
      </c>
      <c r="K41" s="356">
        <v>53322</v>
      </c>
      <c r="L41" s="356">
        <v>52013</v>
      </c>
      <c r="M41" s="357">
        <v>50264</v>
      </c>
    </row>
    <row r="42" spans="2:13" ht="27.75" customHeight="1" x14ac:dyDescent="0.2">
      <c r="B42" s="1186"/>
      <c r="C42" s="1187"/>
      <c r="D42" s="106"/>
      <c r="E42" s="1190" t="s">
        <v>34</v>
      </c>
      <c r="F42" s="1190"/>
      <c r="G42" s="1190"/>
      <c r="H42" s="1191"/>
      <c r="I42" s="358">
        <v>5743</v>
      </c>
      <c r="J42" s="359">
        <v>5074</v>
      </c>
      <c r="K42" s="359">
        <v>4051</v>
      </c>
      <c r="L42" s="359">
        <v>3357</v>
      </c>
      <c r="M42" s="360">
        <v>2692</v>
      </c>
    </row>
    <row r="43" spans="2:13" ht="27.75" customHeight="1" x14ac:dyDescent="0.2">
      <c r="B43" s="1186"/>
      <c r="C43" s="1187"/>
      <c r="D43" s="106"/>
      <c r="E43" s="1190" t="s">
        <v>35</v>
      </c>
      <c r="F43" s="1190"/>
      <c r="G43" s="1190"/>
      <c r="H43" s="1191"/>
      <c r="I43" s="358">
        <v>9552</v>
      </c>
      <c r="J43" s="359">
        <v>10334</v>
      </c>
      <c r="K43" s="359">
        <v>10835</v>
      </c>
      <c r="L43" s="359">
        <v>10006</v>
      </c>
      <c r="M43" s="360">
        <v>9164</v>
      </c>
    </row>
    <row r="44" spans="2:13" ht="27.75" customHeight="1" x14ac:dyDescent="0.2">
      <c r="B44" s="1186"/>
      <c r="C44" s="1187"/>
      <c r="D44" s="106"/>
      <c r="E44" s="1190" t="s">
        <v>36</v>
      </c>
      <c r="F44" s="1190"/>
      <c r="G44" s="1190"/>
      <c r="H44" s="1191"/>
      <c r="I44" s="358">
        <v>73</v>
      </c>
      <c r="J44" s="359">
        <v>49</v>
      </c>
      <c r="K44" s="359">
        <v>27</v>
      </c>
      <c r="L44" s="359">
        <v>25</v>
      </c>
      <c r="M44" s="360">
        <v>22</v>
      </c>
    </row>
    <row r="45" spans="2:13" ht="27.75" customHeight="1" x14ac:dyDescent="0.2">
      <c r="B45" s="1186"/>
      <c r="C45" s="1187"/>
      <c r="D45" s="106"/>
      <c r="E45" s="1190" t="s">
        <v>37</v>
      </c>
      <c r="F45" s="1190"/>
      <c r="G45" s="1190"/>
      <c r="H45" s="1191"/>
      <c r="I45" s="358">
        <v>4500</v>
      </c>
      <c r="J45" s="359">
        <v>4723</v>
      </c>
      <c r="K45" s="359">
        <v>4611</v>
      </c>
      <c r="L45" s="359">
        <v>4462</v>
      </c>
      <c r="M45" s="360">
        <v>4086</v>
      </c>
    </row>
    <row r="46" spans="2:13" ht="27.75" customHeight="1" x14ac:dyDescent="0.2">
      <c r="B46" s="1186"/>
      <c r="C46" s="1187"/>
      <c r="D46" s="107"/>
      <c r="E46" s="1190" t="s">
        <v>38</v>
      </c>
      <c r="F46" s="1190"/>
      <c r="G46" s="1190"/>
      <c r="H46" s="1191"/>
      <c r="I46" s="358">
        <v>11</v>
      </c>
      <c r="J46" s="359">
        <v>60</v>
      </c>
      <c r="K46" s="359">
        <v>56</v>
      </c>
      <c r="L46" s="359">
        <v>52</v>
      </c>
      <c r="M46" s="360">
        <v>49</v>
      </c>
    </row>
    <row r="47" spans="2:13" ht="27.75" customHeight="1" x14ac:dyDescent="0.2">
      <c r="B47" s="1186"/>
      <c r="C47" s="1187"/>
      <c r="D47" s="108"/>
      <c r="E47" s="1200" t="s">
        <v>39</v>
      </c>
      <c r="F47" s="1201"/>
      <c r="G47" s="1201"/>
      <c r="H47" s="1202"/>
      <c r="I47" s="358" t="s">
        <v>517</v>
      </c>
      <c r="J47" s="359" t="s">
        <v>517</v>
      </c>
      <c r="K47" s="359" t="s">
        <v>517</v>
      </c>
      <c r="L47" s="359" t="s">
        <v>517</v>
      </c>
      <c r="M47" s="360" t="s">
        <v>517</v>
      </c>
    </row>
    <row r="48" spans="2:13" ht="27.75" customHeight="1" x14ac:dyDescent="0.2">
      <c r="B48" s="1186"/>
      <c r="C48" s="1187"/>
      <c r="D48" s="106"/>
      <c r="E48" s="1190" t="s">
        <v>40</v>
      </c>
      <c r="F48" s="1190"/>
      <c r="G48" s="1190"/>
      <c r="H48" s="1191"/>
      <c r="I48" s="358" t="s">
        <v>517</v>
      </c>
      <c r="J48" s="359" t="s">
        <v>517</v>
      </c>
      <c r="K48" s="359" t="s">
        <v>517</v>
      </c>
      <c r="L48" s="359" t="s">
        <v>517</v>
      </c>
      <c r="M48" s="360" t="s">
        <v>517</v>
      </c>
    </row>
    <row r="49" spans="2:13" ht="27.75" customHeight="1" x14ac:dyDescent="0.2">
      <c r="B49" s="1188"/>
      <c r="C49" s="1189"/>
      <c r="D49" s="106"/>
      <c r="E49" s="1190" t="s">
        <v>41</v>
      </c>
      <c r="F49" s="1190"/>
      <c r="G49" s="1190"/>
      <c r="H49" s="1191"/>
      <c r="I49" s="358" t="s">
        <v>517</v>
      </c>
      <c r="J49" s="359" t="s">
        <v>517</v>
      </c>
      <c r="K49" s="359" t="s">
        <v>517</v>
      </c>
      <c r="L49" s="359" t="s">
        <v>517</v>
      </c>
      <c r="M49" s="360" t="s">
        <v>517</v>
      </c>
    </row>
    <row r="50" spans="2:13" ht="27.75" customHeight="1" x14ac:dyDescent="0.2">
      <c r="B50" s="1184" t="s">
        <v>42</v>
      </c>
      <c r="C50" s="1185"/>
      <c r="D50" s="109"/>
      <c r="E50" s="1190" t="s">
        <v>43</v>
      </c>
      <c r="F50" s="1190"/>
      <c r="G50" s="1190"/>
      <c r="H50" s="1191"/>
      <c r="I50" s="358">
        <v>14166</v>
      </c>
      <c r="J50" s="359">
        <v>14506</v>
      </c>
      <c r="K50" s="359">
        <v>15028</v>
      </c>
      <c r="L50" s="359">
        <v>16530</v>
      </c>
      <c r="M50" s="360">
        <v>20395</v>
      </c>
    </row>
    <row r="51" spans="2:13" ht="27.75" customHeight="1" x14ac:dyDescent="0.2">
      <c r="B51" s="1186"/>
      <c r="C51" s="1187"/>
      <c r="D51" s="106"/>
      <c r="E51" s="1190" t="s">
        <v>44</v>
      </c>
      <c r="F51" s="1190"/>
      <c r="G51" s="1190"/>
      <c r="H51" s="1191"/>
      <c r="I51" s="358">
        <v>14919</v>
      </c>
      <c r="J51" s="359">
        <v>15613</v>
      </c>
      <c r="K51" s="359">
        <v>15092</v>
      </c>
      <c r="L51" s="359">
        <v>15500</v>
      </c>
      <c r="M51" s="360">
        <v>13698</v>
      </c>
    </row>
    <row r="52" spans="2:13" ht="27.75" customHeight="1" x14ac:dyDescent="0.2">
      <c r="B52" s="1188"/>
      <c r="C52" s="1189"/>
      <c r="D52" s="106"/>
      <c r="E52" s="1190" t="s">
        <v>45</v>
      </c>
      <c r="F52" s="1190"/>
      <c r="G52" s="1190"/>
      <c r="H52" s="1191"/>
      <c r="I52" s="358">
        <v>24288</v>
      </c>
      <c r="J52" s="359">
        <v>23090</v>
      </c>
      <c r="K52" s="359">
        <v>21905</v>
      </c>
      <c r="L52" s="359">
        <v>20272</v>
      </c>
      <c r="M52" s="360">
        <v>16785</v>
      </c>
    </row>
    <row r="53" spans="2:13" ht="27.75" customHeight="1" thickBot="1" x14ac:dyDescent="0.25">
      <c r="B53" s="1192" t="s">
        <v>46</v>
      </c>
      <c r="C53" s="1193"/>
      <c r="D53" s="110"/>
      <c r="E53" s="1194" t="s">
        <v>47</v>
      </c>
      <c r="F53" s="1194"/>
      <c r="G53" s="1194"/>
      <c r="H53" s="1195"/>
      <c r="I53" s="361">
        <v>19144</v>
      </c>
      <c r="J53" s="362">
        <v>17564</v>
      </c>
      <c r="K53" s="362">
        <v>20878</v>
      </c>
      <c r="L53" s="362">
        <v>17614</v>
      </c>
      <c r="M53" s="363">
        <v>15400</v>
      </c>
    </row>
    <row r="54" spans="2:13" ht="27.75" customHeight="1" x14ac:dyDescent="0.2">
      <c r="B54" s="111" t="s">
        <v>48</v>
      </c>
      <c r="C54" s="112"/>
      <c r="D54" s="112"/>
      <c r="E54" s="113"/>
      <c r="F54" s="113"/>
      <c r="G54" s="113"/>
      <c r="H54" s="113"/>
      <c r="I54" s="114"/>
      <c r="J54" s="114"/>
      <c r="K54" s="114"/>
      <c r="L54" s="114"/>
      <c r="M54" s="114"/>
    </row>
    <row r="55" spans="2:13" ht="13.2" x14ac:dyDescent="0.2"/>
  </sheetData>
  <sheetProtection algorithmName="SHA-512" hashValue="/1PSNQOZPcpzskhnH0ohhwehgqvnK0Ymi55ESsBoWAwkAF0PNE+SzRpWON1+xv2atpphBDjYz68R6J0mSeSE5w==" saltValue="0Fm902q/BnchssFefaTq8w=="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topLeftCell="A55" zoomScale="70" zoomScaleNormal="70" zoomScaleSheetLayoutView="100" workbookViewId="0">
      <selection activeCell="F58" sqref="F58:H62"/>
    </sheetView>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5" t="s">
        <v>49</v>
      </c>
    </row>
    <row r="54" spans="2:8" ht="29.25" customHeight="1" thickBot="1" x14ac:dyDescent="0.3">
      <c r="B54" s="116" t="s">
        <v>1</v>
      </c>
      <c r="C54" s="117"/>
      <c r="D54" s="117"/>
      <c r="E54" s="118" t="s">
        <v>2</v>
      </c>
      <c r="F54" s="119" t="s">
        <v>560</v>
      </c>
      <c r="G54" s="119" t="s">
        <v>561</v>
      </c>
      <c r="H54" s="120" t="s">
        <v>562</v>
      </c>
    </row>
    <row r="55" spans="2:8" ht="52.5" customHeight="1" x14ac:dyDescent="0.2">
      <c r="B55" s="121"/>
      <c r="C55" s="1211" t="s">
        <v>50</v>
      </c>
      <c r="D55" s="1211"/>
      <c r="E55" s="1212"/>
      <c r="F55" s="122">
        <v>7771</v>
      </c>
      <c r="G55" s="122">
        <v>8943</v>
      </c>
      <c r="H55" s="123">
        <v>12135</v>
      </c>
    </row>
    <row r="56" spans="2:8" ht="52.5" customHeight="1" x14ac:dyDescent="0.2">
      <c r="B56" s="124"/>
      <c r="C56" s="1213" t="s">
        <v>51</v>
      </c>
      <c r="D56" s="1213"/>
      <c r="E56" s="1214"/>
      <c r="F56" s="125">
        <v>1706</v>
      </c>
      <c r="G56" s="125">
        <v>2106</v>
      </c>
      <c r="H56" s="126">
        <v>2438</v>
      </c>
    </row>
    <row r="57" spans="2:8" ht="53.25" customHeight="1" x14ac:dyDescent="0.2">
      <c r="B57" s="124"/>
      <c r="C57" s="1215" t="s">
        <v>52</v>
      </c>
      <c r="D57" s="1215"/>
      <c r="E57" s="1216"/>
      <c r="F57" s="127">
        <v>4071</v>
      </c>
      <c r="G57" s="127">
        <v>3994</v>
      </c>
      <c r="H57" s="128">
        <v>4114</v>
      </c>
    </row>
    <row r="58" spans="2:8" ht="45.75" customHeight="1" x14ac:dyDescent="0.2">
      <c r="B58" s="129"/>
      <c r="C58" s="1203" t="s">
        <v>587</v>
      </c>
      <c r="D58" s="1204"/>
      <c r="E58" s="1205"/>
      <c r="F58" s="130">
        <v>2484</v>
      </c>
      <c r="G58" s="130">
        <v>2339</v>
      </c>
      <c r="H58" s="131">
        <v>2399</v>
      </c>
    </row>
    <row r="59" spans="2:8" ht="45.75" customHeight="1" x14ac:dyDescent="0.2">
      <c r="B59" s="129"/>
      <c r="C59" s="1203" t="s">
        <v>588</v>
      </c>
      <c r="D59" s="1204"/>
      <c r="E59" s="1205"/>
      <c r="F59" s="130">
        <v>275</v>
      </c>
      <c r="G59" s="130">
        <v>276</v>
      </c>
      <c r="H59" s="131">
        <v>278</v>
      </c>
    </row>
    <row r="60" spans="2:8" ht="45.75" customHeight="1" x14ac:dyDescent="0.2">
      <c r="B60" s="129"/>
      <c r="C60" s="1203" t="s">
        <v>589</v>
      </c>
      <c r="D60" s="1204"/>
      <c r="E60" s="1205"/>
      <c r="F60" s="130">
        <v>238</v>
      </c>
      <c r="G60" s="130">
        <v>238</v>
      </c>
      <c r="H60" s="131">
        <v>238</v>
      </c>
    </row>
    <row r="61" spans="2:8" ht="45.75" customHeight="1" x14ac:dyDescent="0.2">
      <c r="B61" s="129"/>
      <c r="C61" s="1203" t="s">
        <v>590</v>
      </c>
      <c r="D61" s="1204"/>
      <c r="E61" s="1205"/>
      <c r="F61" s="130">
        <v>155</v>
      </c>
      <c r="G61" s="130">
        <v>186</v>
      </c>
      <c r="H61" s="131">
        <v>212</v>
      </c>
    </row>
    <row r="62" spans="2:8" ht="45.75" customHeight="1" thickBot="1" x14ac:dyDescent="0.25">
      <c r="B62" s="132"/>
      <c r="C62" s="1206" t="s">
        <v>591</v>
      </c>
      <c r="D62" s="1207"/>
      <c r="E62" s="1208"/>
      <c r="F62" s="133">
        <v>195</v>
      </c>
      <c r="G62" s="133">
        <v>195</v>
      </c>
      <c r="H62" s="134">
        <v>195</v>
      </c>
    </row>
    <row r="63" spans="2:8" ht="52.5" customHeight="1" thickBot="1" x14ac:dyDescent="0.25">
      <c r="B63" s="135"/>
      <c r="C63" s="1209" t="s">
        <v>53</v>
      </c>
      <c r="D63" s="1209"/>
      <c r="E63" s="1210"/>
      <c r="F63" s="136">
        <v>13548</v>
      </c>
      <c r="G63" s="136">
        <v>15043</v>
      </c>
      <c r="H63" s="137">
        <v>18688</v>
      </c>
    </row>
    <row r="64" spans="2:8" ht="13.2" x14ac:dyDescent="0.2"/>
  </sheetData>
  <sheetProtection algorithmName="SHA-512" hashValue="Nn5FgsRu+qvmnpeOTeFKCyjwncdGLjA8GvIV9phfoxjb33c4QSyjXNNBFW8APFK+6mDsyP/jJrTKGvXJmjqw3g==" saltValue="2jQFo1y1wnI6jKNOThIyZ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09375" defaultRowHeight="13.2" x14ac:dyDescent="0.2"/>
  <cols>
    <col min="1" max="1" width="45.88671875" style="144" customWidth="1"/>
    <col min="2" max="8" width="13.33203125" style="144" customWidth="1"/>
    <col min="9" max="16384" width="11.109375" style="144"/>
  </cols>
  <sheetData>
    <row r="1" spans="1:8" x14ac:dyDescent="0.2">
      <c r="A1" s="138"/>
      <c r="B1" s="139"/>
      <c r="C1" s="140"/>
      <c r="D1" s="141"/>
      <c r="E1" s="142"/>
      <c r="F1" s="142"/>
      <c r="G1" s="142"/>
      <c r="H1" s="143"/>
    </row>
    <row r="2" spans="1:8" x14ac:dyDescent="0.2">
      <c r="A2" s="145"/>
      <c r="B2" s="146"/>
      <c r="C2" s="147"/>
      <c r="D2" s="148" t="s">
        <v>54</v>
      </c>
      <c r="E2" s="149"/>
      <c r="F2" s="150" t="s">
        <v>555</v>
      </c>
      <c r="G2" s="151"/>
      <c r="H2" s="152"/>
    </row>
    <row r="3" spans="1:8" x14ac:dyDescent="0.2">
      <c r="A3" s="148" t="s">
        <v>548</v>
      </c>
      <c r="B3" s="153"/>
      <c r="C3" s="154"/>
      <c r="D3" s="155">
        <v>90296</v>
      </c>
      <c r="E3" s="156"/>
      <c r="F3" s="157">
        <v>41934</v>
      </c>
      <c r="G3" s="158"/>
      <c r="H3" s="159"/>
    </row>
    <row r="4" spans="1:8" x14ac:dyDescent="0.2">
      <c r="A4" s="160"/>
      <c r="B4" s="161"/>
      <c r="C4" s="162"/>
      <c r="D4" s="163">
        <v>66327</v>
      </c>
      <c r="E4" s="164"/>
      <c r="F4" s="165">
        <v>23352</v>
      </c>
      <c r="G4" s="166"/>
      <c r="H4" s="167"/>
    </row>
    <row r="5" spans="1:8" x14ac:dyDescent="0.2">
      <c r="A5" s="148" t="s">
        <v>550</v>
      </c>
      <c r="B5" s="153"/>
      <c r="C5" s="154"/>
      <c r="D5" s="155">
        <v>60639</v>
      </c>
      <c r="E5" s="156"/>
      <c r="F5" s="157">
        <v>45588</v>
      </c>
      <c r="G5" s="158"/>
      <c r="H5" s="159"/>
    </row>
    <row r="6" spans="1:8" x14ac:dyDescent="0.2">
      <c r="A6" s="160"/>
      <c r="B6" s="161"/>
      <c r="C6" s="162"/>
      <c r="D6" s="163">
        <v>31776</v>
      </c>
      <c r="E6" s="164"/>
      <c r="F6" s="165">
        <v>24150</v>
      </c>
      <c r="G6" s="166"/>
      <c r="H6" s="167"/>
    </row>
    <row r="7" spans="1:8" x14ac:dyDescent="0.2">
      <c r="A7" s="148" t="s">
        <v>551</v>
      </c>
      <c r="B7" s="153"/>
      <c r="C7" s="154"/>
      <c r="D7" s="155">
        <v>100635</v>
      </c>
      <c r="E7" s="156"/>
      <c r="F7" s="157">
        <v>45483</v>
      </c>
      <c r="G7" s="158"/>
      <c r="H7" s="159"/>
    </row>
    <row r="8" spans="1:8" x14ac:dyDescent="0.2">
      <c r="A8" s="160"/>
      <c r="B8" s="161"/>
      <c r="C8" s="162"/>
      <c r="D8" s="163">
        <v>60949</v>
      </c>
      <c r="E8" s="164"/>
      <c r="F8" s="165">
        <v>24241</v>
      </c>
      <c r="G8" s="166"/>
      <c r="H8" s="167"/>
    </row>
    <row r="9" spans="1:8" x14ac:dyDescent="0.2">
      <c r="A9" s="148" t="s">
        <v>552</v>
      </c>
      <c r="B9" s="153"/>
      <c r="C9" s="154"/>
      <c r="D9" s="155">
        <v>63082</v>
      </c>
      <c r="E9" s="156"/>
      <c r="F9" s="157">
        <v>45945</v>
      </c>
      <c r="G9" s="158"/>
      <c r="H9" s="159"/>
    </row>
    <row r="10" spans="1:8" x14ac:dyDescent="0.2">
      <c r="A10" s="160"/>
      <c r="B10" s="161"/>
      <c r="C10" s="162"/>
      <c r="D10" s="163">
        <v>29852</v>
      </c>
      <c r="E10" s="164"/>
      <c r="F10" s="165">
        <v>25180</v>
      </c>
      <c r="G10" s="166"/>
      <c r="H10" s="167"/>
    </row>
    <row r="11" spans="1:8" x14ac:dyDescent="0.2">
      <c r="A11" s="148" t="s">
        <v>553</v>
      </c>
      <c r="B11" s="153"/>
      <c r="C11" s="154"/>
      <c r="D11" s="155">
        <v>50042</v>
      </c>
      <c r="E11" s="156"/>
      <c r="F11" s="157">
        <v>44475</v>
      </c>
      <c r="G11" s="158"/>
      <c r="H11" s="159"/>
    </row>
    <row r="12" spans="1:8" x14ac:dyDescent="0.2">
      <c r="A12" s="160"/>
      <c r="B12" s="161"/>
      <c r="C12" s="168"/>
      <c r="D12" s="163">
        <v>34796</v>
      </c>
      <c r="E12" s="164"/>
      <c r="F12" s="165">
        <v>24780</v>
      </c>
      <c r="G12" s="166"/>
      <c r="H12" s="167"/>
    </row>
    <row r="13" spans="1:8" x14ac:dyDescent="0.2">
      <c r="A13" s="148"/>
      <c r="B13" s="153"/>
      <c r="C13" s="169"/>
      <c r="D13" s="170">
        <v>72939</v>
      </c>
      <c r="E13" s="171"/>
      <c r="F13" s="172">
        <v>44685</v>
      </c>
      <c r="G13" s="173"/>
      <c r="H13" s="159"/>
    </row>
    <row r="14" spans="1:8" x14ac:dyDescent="0.2">
      <c r="A14" s="160"/>
      <c r="B14" s="161"/>
      <c r="C14" s="162"/>
      <c r="D14" s="163">
        <v>44740</v>
      </c>
      <c r="E14" s="164"/>
      <c r="F14" s="165">
        <v>24341</v>
      </c>
      <c r="G14" s="166"/>
      <c r="H14" s="167"/>
    </row>
    <row r="17" spans="1:11" x14ac:dyDescent="0.2">
      <c r="A17" s="144" t="s">
        <v>55</v>
      </c>
    </row>
    <row r="18" spans="1:11" x14ac:dyDescent="0.2">
      <c r="A18" s="174"/>
      <c r="B18" s="174" t="str">
        <f>実質収支比率等に係る経年分析!F$46</f>
        <v>H30</v>
      </c>
      <c r="C18" s="174" t="str">
        <f>実質収支比率等に係る経年分析!G$46</f>
        <v>R01</v>
      </c>
      <c r="D18" s="174" t="str">
        <f>実質収支比率等に係る経年分析!H$46</f>
        <v>R02</v>
      </c>
      <c r="E18" s="174" t="str">
        <f>実質収支比率等に係る経年分析!I$46</f>
        <v>R03</v>
      </c>
      <c r="F18" s="174" t="str">
        <f>実質収支比率等に係る経年分析!J$46</f>
        <v>R04</v>
      </c>
    </row>
    <row r="19" spans="1:11" x14ac:dyDescent="0.2">
      <c r="A19" s="174" t="s">
        <v>56</v>
      </c>
      <c r="B19" s="174">
        <f>ROUND(VALUE(SUBSTITUTE(実質収支比率等に係る経年分析!F$48,"▲","-")),2)</f>
        <v>2.54</v>
      </c>
      <c r="C19" s="174">
        <f>ROUND(VALUE(SUBSTITUTE(実質収支比率等に係る経年分析!G$48,"▲","-")),2)</f>
        <v>3.7</v>
      </c>
      <c r="D19" s="174">
        <f>ROUND(VALUE(SUBSTITUTE(実質収支比率等に係る経年分析!H$48,"▲","-")),2)</f>
        <v>6.67</v>
      </c>
      <c r="E19" s="174">
        <f>ROUND(VALUE(SUBSTITUTE(実質収支比率等に係る経年分析!I$48,"▲","-")),2)</f>
        <v>15.32</v>
      </c>
      <c r="F19" s="174">
        <f>ROUND(VALUE(SUBSTITUTE(実質収支比率等に係る経年分析!J$48,"▲","-")),2)</f>
        <v>9.56</v>
      </c>
    </row>
    <row r="20" spans="1:11" x14ac:dyDescent="0.2">
      <c r="A20" s="174" t="s">
        <v>57</v>
      </c>
      <c r="B20" s="174">
        <f>ROUND(VALUE(SUBSTITUTE(実質収支比率等に係る経年分析!F$47,"▲","-")),2)</f>
        <v>30.89</v>
      </c>
      <c r="C20" s="174">
        <f>ROUND(VALUE(SUBSTITUTE(実質収支比率等に係る経年分析!G$47,"▲","-")),2)</f>
        <v>31.45</v>
      </c>
      <c r="D20" s="174">
        <f>ROUND(VALUE(SUBSTITUTE(実質収支比率等に係る経年分析!H$47,"▲","-")),2)</f>
        <v>32.35</v>
      </c>
      <c r="E20" s="174">
        <f>ROUND(VALUE(SUBSTITUTE(実質収支比率等に係る経年分析!I$47,"▲","-")),2)</f>
        <v>38.14</v>
      </c>
      <c r="F20" s="174">
        <f>ROUND(VALUE(SUBSTITUTE(実質収支比率等に係る経年分析!J$47,"▲","-")),2)</f>
        <v>48.84</v>
      </c>
    </row>
    <row r="21" spans="1:11" x14ac:dyDescent="0.2">
      <c r="A21" s="174" t="s">
        <v>58</v>
      </c>
      <c r="B21" s="174">
        <f>IF(ISNUMBER(VALUE(SUBSTITUTE(実質収支比率等に係る経年分析!F$49,"▲","-"))),ROUND(VALUE(SUBSTITUTE(実質収支比率等に係る経年分析!F$49,"▲","-")),2),NA())</f>
        <v>1.66</v>
      </c>
      <c r="C21" s="174">
        <f>IF(ISNUMBER(VALUE(SUBSTITUTE(実質収支比率等に係る経年分析!G$49,"▲","-"))),ROUND(VALUE(SUBSTITUTE(実質収支比率等に係る経年分析!G$49,"▲","-")),2),NA())</f>
        <v>2.4900000000000002</v>
      </c>
      <c r="D21" s="174">
        <f>IF(ISNUMBER(VALUE(SUBSTITUTE(実質収支比率等に係る経年分析!H$49,"▲","-"))),ROUND(VALUE(SUBSTITUTE(実質収支比率等に係る経年分析!H$49,"▲","-")),2),NA())</f>
        <v>4.74</v>
      </c>
      <c r="E21" s="174">
        <f>IF(ISNUMBER(VALUE(SUBSTITUTE(実質収支比率等に係る経年分析!I$49,"▲","-"))),ROUND(VALUE(SUBSTITUTE(実質収支比率等に係る経年分析!I$49,"▲","-")),2),NA())</f>
        <v>13.48</v>
      </c>
      <c r="F21" s="174">
        <f>IF(ISNUMBER(VALUE(SUBSTITUTE(実質収支比率等に係る経年分析!J$49,"▲","-"))),ROUND(VALUE(SUBSTITUTE(実質収支比率等に係る経年分析!J$49,"▲","-")),2),NA())</f>
        <v>7.95</v>
      </c>
    </row>
    <row r="24" spans="1:11" x14ac:dyDescent="0.2">
      <c r="A24" s="144" t="s">
        <v>59</v>
      </c>
    </row>
    <row r="25" spans="1:11" x14ac:dyDescent="0.2">
      <c r="A25" s="175"/>
      <c r="B25" s="175" t="str">
        <f>連結実質赤字比率に係る赤字・黒字の構成分析!F$33</f>
        <v>H30</v>
      </c>
      <c r="C25" s="175"/>
      <c r="D25" s="175" t="str">
        <f>連結実質赤字比率に係る赤字・黒字の構成分析!G$33</f>
        <v>R01</v>
      </c>
      <c r="E25" s="175"/>
      <c r="F25" s="175" t="str">
        <f>連結実質赤字比率に係る赤字・黒字の構成分析!H$33</f>
        <v>R02</v>
      </c>
      <c r="G25" s="175"/>
      <c r="H25" s="175" t="str">
        <f>連結実質赤字比率に係る赤字・黒字の構成分析!I$33</f>
        <v>R03</v>
      </c>
      <c r="I25" s="175"/>
      <c r="J25" s="175" t="str">
        <f>連結実質赤字比率に係る赤字・黒字の構成分析!J$33</f>
        <v>R04</v>
      </c>
      <c r="K25" s="175"/>
    </row>
    <row r="26" spans="1:11" x14ac:dyDescent="0.2">
      <c r="A26" s="175"/>
      <c r="B26" s="175" t="s">
        <v>60</v>
      </c>
      <c r="C26" s="175" t="s">
        <v>61</v>
      </c>
      <c r="D26" s="175" t="s">
        <v>60</v>
      </c>
      <c r="E26" s="175" t="s">
        <v>61</v>
      </c>
      <c r="F26" s="175" t="s">
        <v>60</v>
      </c>
      <c r="G26" s="175" t="s">
        <v>61</v>
      </c>
      <c r="H26" s="175" t="s">
        <v>60</v>
      </c>
      <c r="I26" s="175" t="s">
        <v>61</v>
      </c>
      <c r="J26" s="175" t="s">
        <v>60</v>
      </c>
      <c r="K26" s="175" t="s">
        <v>61</v>
      </c>
    </row>
    <row r="27" spans="1:11" x14ac:dyDescent="0.2">
      <c r="A27" s="175" t="str">
        <f>IF(連結実質赤字比率に係る赤字・黒字の構成分析!C$43="",NA(),連結実質赤字比率に係る赤字・黒字の構成分析!C$43)</f>
        <v>その他会計（黒字）</v>
      </c>
      <c r="B27" s="175" t="e">
        <f>IF(ROUND(VALUE(SUBSTITUTE(連結実質赤字比率に係る赤字・黒字の構成分析!F$43,"▲", "-")), 2) &lt; 0, ABS(ROUND(VALUE(SUBSTITUTE(連結実質赤字比率に係る赤字・黒字の構成分析!F$43,"▲", "-")), 2)), NA())</f>
        <v>#N/A</v>
      </c>
      <c r="C27" s="175">
        <f>IF(ROUND(VALUE(SUBSTITUTE(連結実質赤字比率に係る赤字・黒字の構成分析!F$43,"▲", "-")), 2) &gt;= 0, ABS(ROUND(VALUE(SUBSTITUTE(連結実質赤字比率に係る赤字・黒字の構成分析!F$43,"▲", "-")), 2)), NA())</f>
        <v>0.2</v>
      </c>
      <c r="D27" s="175" t="e">
        <f>IF(ROUND(VALUE(SUBSTITUTE(連結実質赤字比率に係る赤字・黒字の構成分析!G$43,"▲", "-")), 2) &lt; 0, ABS(ROUND(VALUE(SUBSTITUTE(連結実質赤字比率に係る赤字・黒字の構成分析!G$43,"▲", "-")), 2)), NA())</f>
        <v>#N/A</v>
      </c>
      <c r="E27" s="175">
        <f>IF(ROUND(VALUE(SUBSTITUTE(連結実質赤字比率に係る赤字・黒字の構成分析!G$43,"▲", "-")), 2) &gt;= 0, ABS(ROUND(VALUE(SUBSTITUTE(連結実質赤字比率に係る赤字・黒字の構成分析!G$43,"▲", "-")), 2)), NA())</f>
        <v>0.22</v>
      </c>
      <c r="F27" s="175" t="e">
        <f>IF(ROUND(VALUE(SUBSTITUTE(連結実質赤字比率に係る赤字・黒字の構成分析!H$43,"▲", "-")), 2) &lt; 0, ABS(ROUND(VALUE(SUBSTITUTE(連結実質赤字比率に係る赤字・黒字の構成分析!H$43,"▲", "-")), 2)), NA())</f>
        <v>#N/A</v>
      </c>
      <c r="G27" s="175">
        <f>IF(ROUND(VALUE(SUBSTITUTE(連結実質赤字比率に係る赤字・黒字の構成分析!H$43,"▲", "-")), 2) &gt;= 0, ABS(ROUND(VALUE(SUBSTITUTE(連結実質赤字比率に係る赤字・黒字の構成分析!H$43,"▲", "-")), 2)), NA())</f>
        <v>0.45</v>
      </c>
      <c r="H27" s="175" t="e">
        <f>IF(ROUND(VALUE(SUBSTITUTE(連結実質赤字比率に係る赤字・黒字の構成分析!I$43,"▲", "-")), 2) &lt; 0, ABS(ROUND(VALUE(SUBSTITUTE(連結実質赤字比率に係る赤字・黒字の構成分析!I$43,"▲", "-")), 2)), NA())</f>
        <v>#N/A</v>
      </c>
      <c r="I27" s="175">
        <f>IF(ROUND(VALUE(SUBSTITUTE(連結実質赤字比率に係る赤字・黒字の構成分析!I$43,"▲", "-")), 2) &gt;= 0, ABS(ROUND(VALUE(SUBSTITUTE(連結実質赤字比率に係る赤字・黒字の構成分析!I$43,"▲", "-")), 2)), NA())</f>
        <v>0.3</v>
      </c>
      <c r="J27" s="175" t="e">
        <f>IF(ROUND(VALUE(SUBSTITUTE(連結実質赤字比率に係る赤字・黒字の構成分析!J$43,"▲", "-")), 2) &lt; 0, ABS(ROUND(VALUE(SUBSTITUTE(連結実質赤字比率に係る赤字・黒字の構成分析!J$43,"▲", "-")), 2)), NA())</f>
        <v>#N/A</v>
      </c>
      <c r="K27" s="175">
        <f>IF(ROUND(VALUE(SUBSTITUTE(連結実質赤字比率に係る赤字・黒字の構成分析!J$43,"▲", "-")), 2) &gt;= 0, ABS(ROUND(VALUE(SUBSTITUTE(連結実質赤字比率に係る赤字・黒字の構成分析!J$43,"▲", "-")), 2)), NA())</f>
        <v>0.3</v>
      </c>
    </row>
    <row r="28" spans="1:11" x14ac:dyDescent="0.2">
      <c r="A28" s="175" t="str">
        <f>IF(連結実質赤字比率に係る赤字・黒字の構成分析!C$42="",NA(),連結実質赤字比率に係る赤字・黒字の構成分析!C$42)</f>
        <v>その他会計（赤字）</v>
      </c>
      <c r="B28" s="175" t="e">
        <f>IF(ROUND(VALUE(SUBSTITUTE(連結実質赤字比率に係る赤字・黒字の構成分析!F$42,"▲", "-")), 2) &lt; 0, ABS(ROUND(VALUE(SUBSTITUTE(連結実質赤字比率に係る赤字・黒字の構成分析!F$42,"▲", "-")), 2)), NA())</f>
        <v>#VALUE!</v>
      </c>
      <c r="C28" s="175" t="e">
        <f>IF(ROUND(VALUE(SUBSTITUTE(連結実質赤字比率に係る赤字・黒字の構成分析!F$42,"▲", "-")), 2) &gt;= 0, ABS(ROUND(VALUE(SUBSTITUTE(連結実質赤字比率に係る赤字・黒字の構成分析!F$42,"▲", "-")), 2)), NA())</f>
        <v>#VALUE!</v>
      </c>
      <c r="D28" s="175" t="e">
        <f>IF(ROUND(VALUE(SUBSTITUTE(連結実質赤字比率に係る赤字・黒字の構成分析!G$42,"▲", "-")), 2) &lt; 0, ABS(ROUND(VALUE(SUBSTITUTE(連結実質赤字比率に係る赤字・黒字の構成分析!G$42,"▲", "-")), 2)), NA())</f>
        <v>#VALUE!</v>
      </c>
      <c r="E28" s="175" t="e">
        <f>IF(ROUND(VALUE(SUBSTITUTE(連結実質赤字比率に係る赤字・黒字の構成分析!G$42,"▲", "-")), 2) &gt;= 0, ABS(ROUND(VALUE(SUBSTITUTE(連結実質赤字比率に係る赤字・黒字の構成分析!G$42,"▲", "-")), 2)), NA())</f>
        <v>#VALUE!</v>
      </c>
      <c r="F28" s="175" t="e">
        <f>IF(ROUND(VALUE(SUBSTITUTE(連結実質赤字比率に係る赤字・黒字の構成分析!H$42,"▲", "-")), 2) &lt; 0, ABS(ROUND(VALUE(SUBSTITUTE(連結実質赤字比率に係る赤字・黒字の構成分析!H$42,"▲", "-")), 2)), NA())</f>
        <v>#VALUE!</v>
      </c>
      <c r="G28" s="175" t="e">
        <f>IF(ROUND(VALUE(SUBSTITUTE(連結実質赤字比率に係る赤字・黒字の構成分析!H$42,"▲", "-")), 2) &gt;= 0, ABS(ROUND(VALUE(SUBSTITUTE(連結実質赤字比率に係る赤字・黒字の構成分析!H$42,"▲", "-")), 2)), NA())</f>
        <v>#VALUE!</v>
      </c>
      <c r="H28" s="175" t="e">
        <f>IF(ROUND(VALUE(SUBSTITUTE(連結実質赤字比率に係る赤字・黒字の構成分析!I$42,"▲", "-")), 2) &lt; 0, ABS(ROUND(VALUE(SUBSTITUTE(連結実質赤字比率に係る赤字・黒字の構成分析!I$42,"▲", "-")), 2)), NA())</f>
        <v>#VALUE!</v>
      </c>
      <c r="I28" s="175" t="e">
        <f>IF(ROUND(VALUE(SUBSTITUTE(連結実質赤字比率に係る赤字・黒字の構成分析!I$42,"▲", "-")), 2) &gt;= 0, ABS(ROUND(VALUE(SUBSTITUTE(連結実質赤字比率に係る赤字・黒字の構成分析!I$42,"▲", "-")), 2)), NA())</f>
        <v>#VALUE!</v>
      </c>
      <c r="J28" s="175" t="e">
        <f>IF(ROUND(VALUE(SUBSTITUTE(連結実質赤字比率に係る赤字・黒字の構成分析!J$42,"▲", "-")), 2) &lt; 0, ABS(ROUND(VALUE(SUBSTITUTE(連結実質赤字比率に係る赤字・黒字の構成分析!J$42,"▲", "-")), 2)), NA())</f>
        <v>#VALUE!</v>
      </c>
      <c r="K28" s="175" t="e">
        <f>IF(ROUND(VALUE(SUBSTITUTE(連結実質赤字比率に係る赤字・黒字の構成分析!J$42,"▲", "-")), 2) &gt;= 0, ABS(ROUND(VALUE(SUBSTITUTE(連結実質赤字比率に係る赤字・黒字の構成分析!J$42,"▲", "-")), 2)), NA())</f>
        <v>#VALUE!</v>
      </c>
    </row>
    <row r="29" spans="1:11" x14ac:dyDescent="0.2">
      <c r="A29" s="175" t="str">
        <f>IF(連結実質赤字比率に係る赤字・黒字の構成分析!C$41="",NA(),連結実質赤字比率に係る赤字・黒字の構成分析!C$41)</f>
        <v>後期高齢者医療事業特別会計</v>
      </c>
      <c r="B29" s="175" t="e">
        <f>IF(ROUND(VALUE(SUBSTITUTE(連結実質赤字比率に係る赤字・黒字の構成分析!F$41,"▲", "-")), 2) &lt; 0, ABS(ROUND(VALUE(SUBSTITUTE(連結実質赤字比率に係る赤字・黒字の構成分析!F$41,"▲", "-")), 2)), NA())</f>
        <v>#N/A</v>
      </c>
      <c r="C29" s="175">
        <f>IF(ROUND(VALUE(SUBSTITUTE(連結実質赤字比率に係る赤字・黒字の構成分析!F$41,"▲", "-")), 2) &gt;= 0, ABS(ROUND(VALUE(SUBSTITUTE(連結実質赤字比率に係る赤字・黒字の構成分析!F$41,"▲", "-")), 2)), NA())</f>
        <v>0.44</v>
      </c>
      <c r="D29" s="175" t="e">
        <f>IF(ROUND(VALUE(SUBSTITUTE(連結実質赤字比率に係る赤字・黒字の構成分析!G$41,"▲", "-")), 2) &lt; 0, ABS(ROUND(VALUE(SUBSTITUTE(連結実質赤字比率に係る赤字・黒字の構成分析!G$41,"▲", "-")), 2)), NA())</f>
        <v>#N/A</v>
      </c>
      <c r="E29" s="175">
        <f>IF(ROUND(VALUE(SUBSTITUTE(連結実質赤字比率に係る赤字・黒字の構成分析!G$41,"▲", "-")), 2) &gt;= 0, ABS(ROUND(VALUE(SUBSTITUTE(連結実質赤字比率に係る赤字・黒字の構成分析!G$41,"▲", "-")), 2)), NA())</f>
        <v>0.41</v>
      </c>
      <c r="F29" s="175" t="e">
        <f>IF(ROUND(VALUE(SUBSTITUTE(連結実質赤字比率に係る赤字・黒字の構成分析!H$41,"▲", "-")), 2) &lt; 0, ABS(ROUND(VALUE(SUBSTITUTE(連結実質赤字比率に係る赤字・黒字の構成分析!H$41,"▲", "-")), 2)), NA())</f>
        <v>#N/A</v>
      </c>
      <c r="G29" s="175">
        <f>IF(ROUND(VALUE(SUBSTITUTE(連結実質赤字比率に係る赤字・黒字の構成分析!H$41,"▲", "-")), 2) &gt;= 0, ABS(ROUND(VALUE(SUBSTITUTE(連結実質赤字比率に係る赤字・黒字の構成分析!H$41,"▲", "-")), 2)), NA())</f>
        <v>0.43</v>
      </c>
      <c r="H29" s="175" t="e">
        <f>IF(ROUND(VALUE(SUBSTITUTE(連結実質赤字比率に係る赤字・黒字の構成分析!I$41,"▲", "-")), 2) &lt; 0, ABS(ROUND(VALUE(SUBSTITUTE(連結実質赤字比率に係る赤字・黒字の構成分析!I$41,"▲", "-")), 2)), NA())</f>
        <v>#N/A</v>
      </c>
      <c r="I29" s="175">
        <f>IF(ROUND(VALUE(SUBSTITUTE(連結実質赤字比率に係る赤字・黒字の構成分析!I$41,"▲", "-")), 2) &gt;= 0, ABS(ROUND(VALUE(SUBSTITUTE(連結実質赤字比率に係る赤字・黒字の構成分析!I$41,"▲", "-")), 2)), NA())</f>
        <v>0.47</v>
      </c>
      <c r="J29" s="175" t="e">
        <f>IF(ROUND(VALUE(SUBSTITUTE(連結実質赤字比率に係る赤字・黒字の構成分析!J$41,"▲", "-")), 2) &lt; 0, ABS(ROUND(VALUE(SUBSTITUTE(連結実質赤字比率に係る赤字・黒字の構成分析!J$41,"▲", "-")), 2)), NA())</f>
        <v>#N/A</v>
      </c>
      <c r="K29" s="175">
        <f>IF(ROUND(VALUE(SUBSTITUTE(連結実質赤字比率に係る赤字・黒字の構成分析!J$41,"▲", "-")), 2) &gt;= 0, ABS(ROUND(VALUE(SUBSTITUTE(連結実質赤字比率に係る赤字・黒字の構成分析!J$41,"▲", "-")), 2)), NA())</f>
        <v>0.42</v>
      </c>
    </row>
    <row r="30" spans="1:11" x14ac:dyDescent="0.2">
      <c r="A30" s="175" t="str">
        <f>IF(連結実質赤字比率に係る赤字・黒字の構成分析!C$40="",NA(),連結実質赤字比率に係る赤字・黒字の構成分析!C$40)</f>
        <v>公共用地取得費特別会計</v>
      </c>
      <c r="B30" s="175" t="e">
        <f>IF(ROUND(VALUE(SUBSTITUTE(連結実質赤字比率に係る赤字・黒字の構成分析!F$40,"▲", "-")), 2) &lt; 0, ABS(ROUND(VALUE(SUBSTITUTE(連結実質赤字比率に係る赤字・黒字の構成分析!F$40,"▲", "-")), 2)), NA())</f>
        <v>#N/A</v>
      </c>
      <c r="C30" s="175">
        <f>IF(ROUND(VALUE(SUBSTITUTE(連結実質赤字比率に係る赤字・黒字の構成分析!F$40,"▲", "-")), 2) &gt;= 0, ABS(ROUND(VALUE(SUBSTITUTE(連結実質赤字比率に係る赤字・黒字の構成分析!F$40,"▲", "-")), 2)), NA())</f>
        <v>0.33</v>
      </c>
      <c r="D30" s="175" t="e">
        <f>IF(ROUND(VALUE(SUBSTITUTE(連結実質赤字比率に係る赤字・黒字の構成分析!G$40,"▲", "-")), 2) &lt; 0, ABS(ROUND(VALUE(SUBSTITUTE(連結実質赤字比率に係る赤字・黒字の構成分析!G$40,"▲", "-")), 2)), NA())</f>
        <v>#N/A</v>
      </c>
      <c r="E30" s="175">
        <f>IF(ROUND(VALUE(SUBSTITUTE(連結実質赤字比率に係る赤字・黒字の構成分析!G$40,"▲", "-")), 2) &gt;= 0, ABS(ROUND(VALUE(SUBSTITUTE(連結実質赤字比率に係る赤字・黒字の構成分析!G$40,"▲", "-")), 2)), NA())</f>
        <v>0.34</v>
      </c>
      <c r="F30" s="175" t="e">
        <f>IF(ROUND(VALUE(SUBSTITUTE(連結実質赤字比率に係る赤字・黒字の構成分析!H$40,"▲", "-")), 2) &lt; 0, ABS(ROUND(VALUE(SUBSTITUTE(連結実質赤字比率に係る赤字・黒字の構成分析!H$40,"▲", "-")), 2)), NA())</f>
        <v>#N/A</v>
      </c>
      <c r="G30" s="175">
        <f>IF(ROUND(VALUE(SUBSTITUTE(連結実質赤字比率に係る赤字・黒字の構成分析!H$40,"▲", "-")), 2) &gt;= 0, ABS(ROUND(VALUE(SUBSTITUTE(連結実質赤字比率に係る赤字・黒字の構成分析!H$40,"▲", "-")), 2)), NA())</f>
        <v>0.35</v>
      </c>
      <c r="H30" s="175" t="e">
        <f>IF(ROUND(VALUE(SUBSTITUTE(連結実質赤字比率に係る赤字・黒字の構成分析!I$40,"▲", "-")), 2) &lt; 0, ABS(ROUND(VALUE(SUBSTITUTE(連結実質赤字比率に係る赤字・黒字の構成分析!I$40,"▲", "-")), 2)), NA())</f>
        <v>#N/A</v>
      </c>
      <c r="I30" s="175">
        <f>IF(ROUND(VALUE(SUBSTITUTE(連結実質赤字比率に係る赤字・黒字の構成分析!I$40,"▲", "-")), 2) &gt;= 0, ABS(ROUND(VALUE(SUBSTITUTE(連結実質赤字比率に係る赤字・黒字の構成分析!I$40,"▲", "-")), 2)), NA())</f>
        <v>0.34</v>
      </c>
      <c r="J30" s="175" t="e">
        <f>IF(ROUND(VALUE(SUBSTITUTE(連結実質赤字比率に係る赤字・黒字の構成分析!J$40,"▲", "-")), 2) &lt; 0, ABS(ROUND(VALUE(SUBSTITUTE(連結実質赤字比率に係る赤字・黒字の構成分析!J$40,"▲", "-")), 2)), NA())</f>
        <v>#N/A</v>
      </c>
      <c r="K30" s="175">
        <f>IF(ROUND(VALUE(SUBSTITUTE(連結実質赤字比率に係る赤字・黒字の構成分析!J$40,"▲", "-")), 2) &gt;= 0, ABS(ROUND(VALUE(SUBSTITUTE(連結実質赤字比率に係る赤字・黒字の構成分析!J$40,"▲", "-")), 2)), NA())</f>
        <v>0.63</v>
      </c>
    </row>
    <row r="31" spans="1:11" x14ac:dyDescent="0.2">
      <c r="A31" s="175" t="str">
        <f>IF(連結実質赤字比率に係る赤字・黒字の構成分析!C$39="",NA(),連結実質赤字比率に係る赤字・黒字の構成分析!C$39)</f>
        <v>介護保険事業特別会計</v>
      </c>
      <c r="B31" s="175" t="e">
        <f>IF(ROUND(VALUE(SUBSTITUTE(連結実質赤字比率に係る赤字・黒字の構成分析!F$39,"▲", "-")), 2) &lt; 0, ABS(ROUND(VALUE(SUBSTITUTE(連結実質赤字比率に係る赤字・黒字の構成分析!F$39,"▲", "-")), 2)), NA())</f>
        <v>#N/A</v>
      </c>
      <c r="C31" s="175">
        <f>IF(ROUND(VALUE(SUBSTITUTE(連結実質赤字比率に係る赤字・黒字の構成分析!F$39,"▲", "-")), 2) &gt;= 0, ABS(ROUND(VALUE(SUBSTITUTE(連結実質赤字比率に係る赤字・黒字の構成分析!F$39,"▲", "-")), 2)), NA())</f>
        <v>0.79</v>
      </c>
      <c r="D31" s="175" t="e">
        <f>IF(ROUND(VALUE(SUBSTITUTE(連結実質赤字比率に係る赤字・黒字の構成分析!G$39,"▲", "-")), 2) &lt; 0, ABS(ROUND(VALUE(SUBSTITUTE(連結実質赤字比率に係る赤字・黒字の構成分析!G$39,"▲", "-")), 2)), NA())</f>
        <v>#N/A</v>
      </c>
      <c r="E31" s="175">
        <f>IF(ROUND(VALUE(SUBSTITUTE(連結実質赤字比率に係る赤字・黒字の構成分析!G$39,"▲", "-")), 2) &gt;= 0, ABS(ROUND(VALUE(SUBSTITUTE(連結実質赤字比率に係る赤字・黒字の構成分析!G$39,"▲", "-")), 2)), NA())</f>
        <v>0.25</v>
      </c>
      <c r="F31" s="175" t="e">
        <f>IF(ROUND(VALUE(SUBSTITUTE(連結実質赤字比率に係る赤字・黒字の構成分析!H$39,"▲", "-")), 2) &lt; 0, ABS(ROUND(VALUE(SUBSTITUTE(連結実質赤字比率に係る赤字・黒字の構成分析!H$39,"▲", "-")), 2)), NA())</f>
        <v>#N/A</v>
      </c>
      <c r="G31" s="175">
        <f>IF(ROUND(VALUE(SUBSTITUTE(連結実質赤字比率に係る赤字・黒字の構成分析!H$39,"▲", "-")), 2) &gt;= 0, ABS(ROUND(VALUE(SUBSTITUTE(連結実質赤字比率に係る赤字・黒字の構成分析!H$39,"▲", "-")), 2)), NA())</f>
        <v>0.42</v>
      </c>
      <c r="H31" s="175" t="e">
        <f>IF(ROUND(VALUE(SUBSTITUTE(連結実質赤字比率に係る赤字・黒字の構成分析!I$39,"▲", "-")), 2) &lt; 0, ABS(ROUND(VALUE(SUBSTITUTE(連結実質赤字比率に係る赤字・黒字の構成分析!I$39,"▲", "-")), 2)), NA())</f>
        <v>#N/A</v>
      </c>
      <c r="I31" s="175">
        <f>IF(ROUND(VALUE(SUBSTITUTE(連結実質赤字比率に係る赤字・黒字の構成分析!I$39,"▲", "-")), 2) &gt;= 0, ABS(ROUND(VALUE(SUBSTITUTE(連結実質赤字比率に係る赤字・黒字の構成分析!I$39,"▲", "-")), 2)), NA())</f>
        <v>1.03</v>
      </c>
      <c r="J31" s="175" t="e">
        <f>IF(ROUND(VALUE(SUBSTITUTE(連結実質赤字比率に係る赤字・黒字の構成分析!J$39,"▲", "-")), 2) &lt; 0, ABS(ROUND(VALUE(SUBSTITUTE(連結実質赤字比率に係る赤字・黒字の構成分析!J$39,"▲", "-")), 2)), NA())</f>
        <v>#N/A</v>
      </c>
      <c r="K31" s="175">
        <f>IF(ROUND(VALUE(SUBSTITUTE(連結実質赤字比率に係る赤字・黒字の構成分析!J$39,"▲", "-")), 2) &gt;= 0, ABS(ROUND(VALUE(SUBSTITUTE(連結実質赤字比率に係る赤字・黒字の構成分析!J$39,"▲", "-")), 2)), NA())</f>
        <v>0.67</v>
      </c>
    </row>
    <row r="32" spans="1:11" x14ac:dyDescent="0.2">
      <c r="A32" s="175" t="str">
        <f>IF(連結実質赤字比率に係る赤字・黒字の構成分析!C$38="",NA(),連結実質赤字比率に係る赤字・黒字の構成分析!C$38)</f>
        <v>病院事業会計</v>
      </c>
      <c r="B32" s="175" t="e">
        <f>IF(ROUND(VALUE(SUBSTITUTE(連結実質赤字比率に係る赤字・黒字の構成分析!F$38,"▲", "-")), 2) &lt; 0, ABS(ROUND(VALUE(SUBSTITUTE(連結実質赤字比率に係る赤字・黒字の構成分析!F$38,"▲", "-")), 2)), NA())</f>
        <v>#N/A</v>
      </c>
      <c r="C32" s="175">
        <f>IF(ROUND(VALUE(SUBSTITUTE(連結実質赤字比率に係る赤字・黒字の構成分析!F$38,"▲", "-")), 2) &gt;= 0, ABS(ROUND(VALUE(SUBSTITUTE(連結実質赤字比率に係る赤字・黒字の構成分析!F$38,"▲", "-")), 2)), NA())</f>
        <v>0.56000000000000005</v>
      </c>
      <c r="D32" s="175" t="e">
        <f>IF(ROUND(VALUE(SUBSTITUTE(連結実質赤字比率に係る赤字・黒字の構成分析!G$38,"▲", "-")), 2) &lt; 0, ABS(ROUND(VALUE(SUBSTITUTE(連結実質赤字比率に係る赤字・黒字の構成分析!G$38,"▲", "-")), 2)), NA())</f>
        <v>#N/A</v>
      </c>
      <c r="E32" s="175">
        <f>IF(ROUND(VALUE(SUBSTITUTE(連結実質赤字比率に係る赤字・黒字の構成分析!G$38,"▲", "-")), 2) &gt;= 0, ABS(ROUND(VALUE(SUBSTITUTE(連結実質赤字比率に係る赤字・黒字の構成分析!G$38,"▲", "-")), 2)), NA())</f>
        <v>0.41</v>
      </c>
      <c r="F32" s="175" t="e">
        <f>IF(ROUND(VALUE(SUBSTITUTE(連結実質赤字比率に係る赤字・黒字の構成分析!H$38,"▲", "-")), 2) &lt; 0, ABS(ROUND(VALUE(SUBSTITUTE(連結実質赤字比率に係る赤字・黒字の構成分析!H$38,"▲", "-")), 2)), NA())</f>
        <v>#N/A</v>
      </c>
      <c r="G32" s="175">
        <f>IF(ROUND(VALUE(SUBSTITUTE(連結実質赤字比率に係る赤字・黒字の構成分析!H$38,"▲", "-")), 2) &gt;= 0, ABS(ROUND(VALUE(SUBSTITUTE(連結実質赤字比率に係る赤字・黒字の構成分析!H$38,"▲", "-")), 2)), NA())</f>
        <v>1.04</v>
      </c>
      <c r="H32" s="175" t="e">
        <f>IF(ROUND(VALUE(SUBSTITUTE(連結実質赤字比率に係る赤字・黒字の構成分析!I$38,"▲", "-")), 2) &lt; 0, ABS(ROUND(VALUE(SUBSTITUTE(連結実質赤字比率に係る赤字・黒字の構成分析!I$38,"▲", "-")), 2)), NA())</f>
        <v>#N/A</v>
      </c>
      <c r="I32" s="175">
        <f>IF(ROUND(VALUE(SUBSTITUTE(連結実質赤字比率に係る赤字・黒字の構成分析!I$38,"▲", "-")), 2) &gt;= 0, ABS(ROUND(VALUE(SUBSTITUTE(連結実質赤字比率に係る赤字・黒字の構成分析!I$38,"▲", "-")), 2)), NA())</f>
        <v>1.18</v>
      </c>
      <c r="J32" s="175" t="e">
        <f>IF(ROUND(VALUE(SUBSTITUTE(連結実質赤字比率に係る赤字・黒字の構成分析!J$38,"▲", "-")), 2) &lt; 0, ABS(ROUND(VALUE(SUBSTITUTE(連結実質赤字比率に係る赤字・黒字の構成分析!J$38,"▲", "-")), 2)), NA())</f>
        <v>#N/A</v>
      </c>
      <c r="K32" s="175">
        <f>IF(ROUND(VALUE(SUBSTITUTE(連結実質赤字比率に係る赤字・黒字の構成分析!J$38,"▲", "-")), 2) &gt;= 0, ABS(ROUND(VALUE(SUBSTITUTE(連結実質赤字比率に係る赤字・黒字の構成分析!J$38,"▲", "-")), 2)), NA())</f>
        <v>0.92</v>
      </c>
    </row>
    <row r="33" spans="1:16" x14ac:dyDescent="0.2">
      <c r="A33" s="175" t="str">
        <f>IF(連結実質赤字比率に係る赤字・黒字の構成分析!C$37="",NA(),連結実質赤字比率に係る赤字・黒字の構成分析!C$37)</f>
        <v>国民健康保険事業特別会計</v>
      </c>
      <c r="B33" s="175" t="e">
        <f>IF(ROUND(VALUE(SUBSTITUTE(連結実質赤字比率に係る赤字・黒字の構成分析!F$37,"▲", "-")), 2) &lt; 0, ABS(ROUND(VALUE(SUBSTITUTE(連結実質赤字比率に係る赤字・黒字の構成分析!F$37,"▲", "-")), 2)), NA())</f>
        <v>#N/A</v>
      </c>
      <c r="C33" s="175">
        <f>IF(ROUND(VALUE(SUBSTITUTE(連結実質赤字比率に係る赤字・黒字の構成分析!F$37,"▲", "-")), 2) &gt;= 0, ABS(ROUND(VALUE(SUBSTITUTE(連結実質赤字比率に係る赤字・黒字の構成分析!F$37,"▲", "-")), 2)), NA())</f>
        <v>0.84</v>
      </c>
      <c r="D33" s="175" t="e">
        <f>IF(ROUND(VALUE(SUBSTITUTE(連結実質赤字比率に係る赤字・黒字の構成分析!G$37,"▲", "-")), 2) &lt; 0, ABS(ROUND(VALUE(SUBSTITUTE(連結実質赤字比率に係る赤字・黒字の構成分析!G$37,"▲", "-")), 2)), NA())</f>
        <v>#N/A</v>
      </c>
      <c r="E33" s="175">
        <f>IF(ROUND(VALUE(SUBSTITUTE(連結実質赤字比率に係る赤字・黒字の構成分析!G$37,"▲", "-")), 2) &gt;= 0, ABS(ROUND(VALUE(SUBSTITUTE(連結実質赤字比率に係る赤字・黒字の構成分析!G$37,"▲", "-")), 2)), NA())</f>
        <v>0.68</v>
      </c>
      <c r="F33" s="175" t="e">
        <f>IF(ROUND(VALUE(SUBSTITUTE(連結実質赤字比率に係る赤字・黒字の構成分析!H$37,"▲", "-")), 2) &lt; 0, ABS(ROUND(VALUE(SUBSTITUTE(連結実質赤字比率に係る赤字・黒字の構成分析!H$37,"▲", "-")), 2)), NA())</f>
        <v>#N/A</v>
      </c>
      <c r="G33" s="175">
        <f>IF(ROUND(VALUE(SUBSTITUTE(連結実質赤字比率に係る赤字・黒字の構成分析!H$37,"▲", "-")), 2) &gt;= 0, ABS(ROUND(VALUE(SUBSTITUTE(連結実質赤字比率に係る赤字・黒字の構成分析!H$37,"▲", "-")), 2)), NA())</f>
        <v>0.65</v>
      </c>
      <c r="H33" s="175" t="e">
        <f>IF(ROUND(VALUE(SUBSTITUTE(連結実質赤字比率に係る赤字・黒字の構成分析!I$37,"▲", "-")), 2) &lt; 0, ABS(ROUND(VALUE(SUBSTITUTE(連結実質赤字比率に係る赤字・黒字の構成分析!I$37,"▲", "-")), 2)), NA())</f>
        <v>#N/A</v>
      </c>
      <c r="I33" s="175">
        <f>IF(ROUND(VALUE(SUBSTITUTE(連結実質赤字比率に係る赤字・黒字の構成分析!I$37,"▲", "-")), 2) &gt;= 0, ABS(ROUND(VALUE(SUBSTITUTE(連結実質赤字比率に係る赤字・黒字の構成分析!I$37,"▲", "-")), 2)), NA())</f>
        <v>0.86</v>
      </c>
      <c r="J33" s="175" t="e">
        <f>IF(ROUND(VALUE(SUBSTITUTE(連結実質赤字比率に係る赤字・黒字の構成分析!J$37,"▲", "-")), 2) &lt; 0, ABS(ROUND(VALUE(SUBSTITUTE(連結実質赤字比率に係る赤字・黒字の構成分析!J$37,"▲", "-")), 2)), NA())</f>
        <v>#N/A</v>
      </c>
      <c r="K33" s="175">
        <f>IF(ROUND(VALUE(SUBSTITUTE(連結実質赤字比率に係る赤字・黒字の構成分析!J$37,"▲", "-")), 2) &gt;= 0, ABS(ROUND(VALUE(SUBSTITUTE(連結実質赤字比率に係る赤字・黒字の構成分析!J$37,"▲", "-")), 2)), NA())</f>
        <v>1.01</v>
      </c>
    </row>
    <row r="34" spans="1:16" x14ac:dyDescent="0.2">
      <c r="A34" s="175" t="str">
        <f>IF(連結実質赤字比率に係る赤字・黒字の構成分析!C$36="",NA(),連結実質赤字比率に係る赤字・黒字の構成分析!C$36)</f>
        <v>下水道事業会計</v>
      </c>
      <c r="B34" s="175" t="e">
        <f>IF(ROUND(VALUE(SUBSTITUTE(連結実質赤字比率に係る赤字・黒字の構成分析!F$36,"▲", "-")), 2) &lt; 0, ABS(ROUND(VALUE(SUBSTITUTE(連結実質赤字比率に係る赤字・黒字の構成分析!F$36,"▲", "-")), 2)), NA())</f>
        <v>#N/A</v>
      </c>
      <c r="C34" s="175">
        <f>IF(ROUND(VALUE(SUBSTITUTE(連結実質赤字比率に係る赤字・黒字の構成分析!F$36,"▲", "-")), 2) &gt;= 0, ABS(ROUND(VALUE(SUBSTITUTE(連結実質赤字比率に係る赤字・黒字の構成分析!F$36,"▲", "-")), 2)), NA())</f>
        <v>1.44</v>
      </c>
      <c r="D34" s="175" t="e">
        <f>IF(ROUND(VALUE(SUBSTITUTE(連結実質赤字比率に係る赤字・黒字の構成分析!G$36,"▲", "-")), 2) &lt; 0, ABS(ROUND(VALUE(SUBSTITUTE(連結実質赤字比率に係る赤字・黒字の構成分析!G$36,"▲", "-")), 2)), NA())</f>
        <v>#N/A</v>
      </c>
      <c r="E34" s="175">
        <f>IF(ROUND(VALUE(SUBSTITUTE(連結実質赤字比率に係る赤字・黒字の構成分析!G$36,"▲", "-")), 2) &gt;= 0, ABS(ROUND(VALUE(SUBSTITUTE(連結実質赤字比率に係る赤字・黒字の構成分析!G$36,"▲", "-")), 2)), NA())</f>
        <v>3.1</v>
      </c>
      <c r="F34" s="175" t="e">
        <f>IF(ROUND(VALUE(SUBSTITUTE(連結実質赤字比率に係る赤字・黒字の構成分析!H$36,"▲", "-")), 2) &lt; 0, ABS(ROUND(VALUE(SUBSTITUTE(連結実質赤字比率に係る赤字・黒字の構成分析!H$36,"▲", "-")), 2)), NA())</f>
        <v>#N/A</v>
      </c>
      <c r="G34" s="175">
        <f>IF(ROUND(VALUE(SUBSTITUTE(連結実質赤字比率に係る赤字・黒字の構成分析!H$36,"▲", "-")), 2) &gt;= 0, ABS(ROUND(VALUE(SUBSTITUTE(連結実質赤字比率に係る赤字・黒字の構成分析!H$36,"▲", "-")), 2)), NA())</f>
        <v>3.93</v>
      </c>
      <c r="H34" s="175" t="e">
        <f>IF(ROUND(VALUE(SUBSTITUTE(連結実質赤字比率に係る赤字・黒字の構成分析!I$36,"▲", "-")), 2) &lt; 0, ABS(ROUND(VALUE(SUBSTITUTE(連結実質赤字比率に係る赤字・黒字の構成分析!I$36,"▲", "-")), 2)), NA())</f>
        <v>#N/A</v>
      </c>
      <c r="I34" s="175">
        <f>IF(ROUND(VALUE(SUBSTITUTE(連結実質赤字比率に係る赤字・黒字の構成分析!I$36,"▲", "-")), 2) &gt;= 0, ABS(ROUND(VALUE(SUBSTITUTE(連結実質赤字比率に係る赤字・黒字の構成分析!I$36,"▲", "-")), 2)), NA())</f>
        <v>5.08</v>
      </c>
      <c r="J34" s="175" t="e">
        <f>IF(ROUND(VALUE(SUBSTITUTE(連結実質赤字比率に係る赤字・黒字の構成分析!J$36,"▲", "-")), 2) &lt; 0, ABS(ROUND(VALUE(SUBSTITUTE(連結実質赤字比率に係る赤字・黒字の構成分析!J$36,"▲", "-")), 2)), NA())</f>
        <v>#N/A</v>
      </c>
      <c r="K34" s="175">
        <f>IF(ROUND(VALUE(SUBSTITUTE(連結実質赤字比率に係る赤字・黒字の構成分析!J$36,"▲", "-")), 2) &gt;= 0, ABS(ROUND(VALUE(SUBSTITUTE(連結実質赤字比率に係る赤字・黒字の構成分析!J$36,"▲", "-")), 2)), NA())</f>
        <v>5.51</v>
      </c>
    </row>
    <row r="35" spans="1:16" x14ac:dyDescent="0.2">
      <c r="A35" s="175" t="str">
        <f>IF(連結実質赤字比率に係る赤字・黒字の構成分析!C$35="",NA(),連結実質赤字比率に係る赤字・黒字の構成分析!C$35)</f>
        <v>水道事業会計</v>
      </c>
      <c r="B35" s="175" t="e">
        <f>IF(ROUND(VALUE(SUBSTITUTE(連結実質赤字比率に係る赤字・黒字の構成分析!F$35,"▲", "-")), 2) &lt; 0, ABS(ROUND(VALUE(SUBSTITUTE(連結実質赤字比率に係る赤字・黒字の構成分析!F$35,"▲", "-")), 2)), NA())</f>
        <v>#N/A</v>
      </c>
      <c r="C35" s="175">
        <f>IF(ROUND(VALUE(SUBSTITUTE(連結実質赤字比率に係る赤字・黒字の構成分析!F$35,"▲", "-")), 2) &gt;= 0, ABS(ROUND(VALUE(SUBSTITUTE(連結実質赤字比率に係る赤字・黒字の構成分析!F$35,"▲", "-")), 2)), NA())</f>
        <v>6.03</v>
      </c>
      <c r="D35" s="175" t="e">
        <f>IF(ROUND(VALUE(SUBSTITUTE(連結実質赤字比率に係る赤字・黒字の構成分析!G$35,"▲", "-")), 2) &lt; 0, ABS(ROUND(VALUE(SUBSTITUTE(連結実質赤字比率に係る赤字・黒字の構成分析!G$35,"▲", "-")), 2)), NA())</f>
        <v>#N/A</v>
      </c>
      <c r="E35" s="175">
        <f>IF(ROUND(VALUE(SUBSTITUTE(連結実質赤字比率に係る赤字・黒字の構成分析!G$35,"▲", "-")), 2) &gt;= 0, ABS(ROUND(VALUE(SUBSTITUTE(連結実質赤字比率に係る赤字・黒字の構成分析!G$35,"▲", "-")), 2)), NA())</f>
        <v>6.86</v>
      </c>
      <c r="F35" s="175" t="e">
        <f>IF(ROUND(VALUE(SUBSTITUTE(連結実質赤字比率に係る赤字・黒字の構成分析!H$35,"▲", "-")), 2) &lt; 0, ABS(ROUND(VALUE(SUBSTITUTE(連結実質赤字比率に係る赤字・黒字の構成分析!H$35,"▲", "-")), 2)), NA())</f>
        <v>#N/A</v>
      </c>
      <c r="G35" s="175">
        <f>IF(ROUND(VALUE(SUBSTITUTE(連結実質赤字比率に係る赤字・黒字の構成分析!H$35,"▲", "-")), 2) &gt;= 0, ABS(ROUND(VALUE(SUBSTITUTE(連結実質赤字比率に係る赤字・黒字の構成分析!H$35,"▲", "-")), 2)), NA())</f>
        <v>5.56</v>
      </c>
      <c r="H35" s="175" t="e">
        <f>IF(ROUND(VALUE(SUBSTITUTE(連結実質赤字比率に係る赤字・黒字の構成分析!I$35,"▲", "-")), 2) &lt; 0, ABS(ROUND(VALUE(SUBSTITUTE(連結実質赤字比率に係る赤字・黒字の構成分析!I$35,"▲", "-")), 2)), NA())</f>
        <v>#N/A</v>
      </c>
      <c r="I35" s="175">
        <f>IF(ROUND(VALUE(SUBSTITUTE(連結実質赤字比率に係る赤字・黒字の構成分析!I$35,"▲", "-")), 2) &gt;= 0, ABS(ROUND(VALUE(SUBSTITUTE(連結実質赤字比率に係る赤字・黒字の構成分析!I$35,"▲", "-")), 2)), NA())</f>
        <v>6.73</v>
      </c>
      <c r="J35" s="175" t="e">
        <f>IF(ROUND(VALUE(SUBSTITUTE(連結実質赤字比率に係る赤字・黒字の構成分析!J$35,"▲", "-")), 2) &lt; 0, ABS(ROUND(VALUE(SUBSTITUTE(連結実質赤字比率に係る赤字・黒字の構成分析!J$35,"▲", "-")), 2)), NA())</f>
        <v>#N/A</v>
      </c>
      <c r="K35" s="175">
        <f>IF(ROUND(VALUE(SUBSTITUTE(連結実質赤字比率に係る赤字・黒字の構成分析!J$35,"▲", "-")), 2) &gt;= 0, ABS(ROUND(VALUE(SUBSTITUTE(連結実質赤字比率に係る赤字・黒字の構成分析!J$35,"▲", "-")), 2)), NA())</f>
        <v>6.88</v>
      </c>
    </row>
    <row r="36" spans="1:16" x14ac:dyDescent="0.2">
      <c r="A36" s="175" t="str">
        <f>IF(連結実質赤字比率に係る赤字・黒字の構成分析!C$34="",NA(),連結実質赤字比率に係る赤字・黒字の構成分析!C$34)</f>
        <v>一般会計</v>
      </c>
      <c r="B36" s="175" t="e">
        <f>IF(ROUND(VALUE(SUBSTITUTE(連結実質赤字比率に係る赤字・黒字の構成分析!F$34,"▲", "-")), 2) &lt; 0, ABS(ROUND(VALUE(SUBSTITUTE(連結実質赤字比率に係る赤字・黒字の構成分析!F$34,"▲", "-")), 2)), NA())</f>
        <v>#N/A</v>
      </c>
      <c r="C36" s="175">
        <f>IF(ROUND(VALUE(SUBSTITUTE(連結実質赤字比率に係る赤字・黒字の構成分析!F$34,"▲", "-")), 2) &gt;= 0, ABS(ROUND(VALUE(SUBSTITUTE(連結実質赤字比率に係る赤字・黒字の構成分析!F$34,"▲", "-")), 2)), NA())</f>
        <v>2.2000000000000002</v>
      </c>
      <c r="D36" s="175" t="e">
        <f>IF(ROUND(VALUE(SUBSTITUTE(連結実質赤字比率に係る赤字・黒字の構成分析!G$34,"▲", "-")), 2) &lt; 0, ABS(ROUND(VALUE(SUBSTITUTE(連結実質赤字比率に係る赤字・黒字の構成分析!G$34,"▲", "-")), 2)), NA())</f>
        <v>#N/A</v>
      </c>
      <c r="E36" s="175">
        <f>IF(ROUND(VALUE(SUBSTITUTE(連結実質赤字比率に係る赤字・黒字の構成分析!G$34,"▲", "-")), 2) &gt;= 0, ABS(ROUND(VALUE(SUBSTITUTE(連結実質赤字比率に係る赤字・黒字の構成分析!G$34,"▲", "-")), 2)), NA())</f>
        <v>3.35</v>
      </c>
      <c r="F36" s="175" t="e">
        <f>IF(ROUND(VALUE(SUBSTITUTE(連結実質赤字比率に係る赤字・黒字の構成分析!H$34,"▲", "-")), 2) &lt; 0, ABS(ROUND(VALUE(SUBSTITUTE(連結実質赤字比率に係る赤字・黒字の構成分析!H$34,"▲", "-")), 2)), NA())</f>
        <v>#N/A</v>
      </c>
      <c r="G36" s="175">
        <f>IF(ROUND(VALUE(SUBSTITUTE(連結実質赤字比率に係る赤字・黒字の構成分析!H$34,"▲", "-")), 2) &gt;= 0, ABS(ROUND(VALUE(SUBSTITUTE(連結実質赤字比率に係る赤字・黒字の構成分析!H$34,"▲", "-")), 2)), NA())</f>
        <v>6.31</v>
      </c>
      <c r="H36" s="175" t="e">
        <f>IF(ROUND(VALUE(SUBSTITUTE(連結実質赤字比率に係る赤字・黒字の構成分析!I$34,"▲", "-")), 2) &lt; 0, ABS(ROUND(VALUE(SUBSTITUTE(連結実質赤字比率に係る赤字・黒字の構成分析!I$34,"▲", "-")), 2)), NA())</f>
        <v>#N/A</v>
      </c>
      <c r="I36" s="175">
        <f>IF(ROUND(VALUE(SUBSTITUTE(連結実質赤字比率に係る赤字・黒字の構成分析!I$34,"▲", "-")), 2) &gt;= 0, ABS(ROUND(VALUE(SUBSTITUTE(連結実質赤字比率に係る赤字・黒字の構成分析!I$34,"▲", "-")), 2)), NA())</f>
        <v>14.97</v>
      </c>
      <c r="J36" s="175" t="e">
        <f>IF(ROUND(VALUE(SUBSTITUTE(連結実質赤字比率に係る赤字・黒字の構成分析!J$34,"▲", "-")), 2) &lt; 0, ABS(ROUND(VALUE(SUBSTITUTE(連結実質赤字比率に係る赤字・黒字の構成分析!J$34,"▲", "-")), 2)), NA())</f>
        <v>#N/A</v>
      </c>
      <c r="K36" s="175">
        <f>IF(ROUND(VALUE(SUBSTITUTE(連結実質赤字比率に係る赤字・黒字の構成分析!J$34,"▲", "-")), 2) &gt;= 0, ABS(ROUND(VALUE(SUBSTITUTE(連結実質赤字比率に係る赤字・黒字の構成分析!J$34,"▲", "-")), 2)), NA())</f>
        <v>8.92</v>
      </c>
    </row>
    <row r="39" spans="1:16" x14ac:dyDescent="0.2">
      <c r="A39" s="144" t="s">
        <v>62</v>
      </c>
    </row>
    <row r="40" spans="1:16" x14ac:dyDescent="0.2">
      <c r="A40" s="176"/>
      <c r="B40" s="176" t="str">
        <f>'実質公債費比率（分子）の構造'!K$44</f>
        <v>H30</v>
      </c>
      <c r="C40" s="176"/>
      <c r="D40" s="176"/>
      <c r="E40" s="176" t="str">
        <f>'実質公債費比率（分子）の構造'!L$44</f>
        <v>R01</v>
      </c>
      <c r="F40" s="176"/>
      <c r="G40" s="176"/>
      <c r="H40" s="176" t="str">
        <f>'実質公債費比率（分子）の構造'!M$44</f>
        <v>R02</v>
      </c>
      <c r="I40" s="176"/>
      <c r="J40" s="176"/>
      <c r="K40" s="176" t="str">
        <f>'実質公債費比率（分子）の構造'!N$44</f>
        <v>R03</v>
      </c>
      <c r="L40" s="176"/>
      <c r="M40" s="176"/>
      <c r="N40" s="176" t="str">
        <f>'実質公債費比率（分子）の構造'!O$44</f>
        <v>R04</v>
      </c>
      <c r="O40" s="176"/>
      <c r="P40" s="176"/>
    </row>
    <row r="41" spans="1:16" x14ac:dyDescent="0.2">
      <c r="A41" s="176"/>
      <c r="B41" s="176" t="s">
        <v>63</v>
      </c>
      <c r="C41" s="176"/>
      <c r="D41" s="176" t="s">
        <v>64</v>
      </c>
      <c r="E41" s="176" t="s">
        <v>63</v>
      </c>
      <c r="F41" s="176"/>
      <c r="G41" s="176" t="s">
        <v>64</v>
      </c>
      <c r="H41" s="176" t="s">
        <v>63</v>
      </c>
      <c r="I41" s="176"/>
      <c r="J41" s="176" t="s">
        <v>64</v>
      </c>
      <c r="K41" s="176" t="s">
        <v>63</v>
      </c>
      <c r="L41" s="176"/>
      <c r="M41" s="176" t="s">
        <v>64</v>
      </c>
      <c r="N41" s="176" t="s">
        <v>63</v>
      </c>
      <c r="O41" s="176"/>
      <c r="P41" s="176" t="s">
        <v>64</v>
      </c>
    </row>
    <row r="42" spans="1:16" x14ac:dyDescent="0.2">
      <c r="A42" s="176" t="s">
        <v>65</v>
      </c>
      <c r="B42" s="176"/>
      <c r="C42" s="176"/>
      <c r="D42" s="176">
        <f>'実質公債費比率（分子）の構造'!K$52</f>
        <v>5000</v>
      </c>
      <c r="E42" s="176"/>
      <c r="F42" s="176"/>
      <c r="G42" s="176">
        <f>'実質公債費比率（分子）の構造'!L$52</f>
        <v>4805</v>
      </c>
      <c r="H42" s="176"/>
      <c r="I42" s="176"/>
      <c r="J42" s="176">
        <f>'実質公債費比率（分子）の構造'!M$52</f>
        <v>4586</v>
      </c>
      <c r="K42" s="176"/>
      <c r="L42" s="176"/>
      <c r="M42" s="176">
        <f>'実質公債費比率（分子）の構造'!N$52</f>
        <v>4054</v>
      </c>
      <c r="N42" s="176"/>
      <c r="O42" s="176"/>
      <c r="P42" s="176">
        <f>'実質公債費比率（分子）の構造'!O$52</f>
        <v>3845</v>
      </c>
    </row>
    <row r="43" spans="1:16" x14ac:dyDescent="0.2">
      <c r="A43" s="176" t="s">
        <v>66</v>
      </c>
      <c r="B43" s="176" t="str">
        <f>'実質公債費比率（分子）の構造'!K$51</f>
        <v>-</v>
      </c>
      <c r="C43" s="176"/>
      <c r="D43" s="176"/>
      <c r="E43" s="176" t="str">
        <f>'実質公債費比率（分子）の構造'!L$51</f>
        <v>-</v>
      </c>
      <c r="F43" s="176"/>
      <c r="G43" s="176"/>
      <c r="H43" s="176" t="str">
        <f>'実質公債費比率（分子）の構造'!M$51</f>
        <v>-</v>
      </c>
      <c r="I43" s="176"/>
      <c r="J43" s="176"/>
      <c r="K43" s="176" t="str">
        <f>'実質公債費比率（分子）の構造'!N$51</f>
        <v>-</v>
      </c>
      <c r="L43" s="176"/>
      <c r="M43" s="176"/>
      <c r="N43" s="176" t="str">
        <f>'実質公債費比率（分子）の構造'!O$51</f>
        <v>-</v>
      </c>
      <c r="O43" s="176"/>
      <c r="P43" s="176"/>
    </row>
    <row r="44" spans="1:16" x14ac:dyDescent="0.2">
      <c r="A44" s="176" t="s">
        <v>67</v>
      </c>
      <c r="B44" s="176">
        <f>'実質公債費比率（分子）の構造'!K$50</f>
        <v>359</v>
      </c>
      <c r="C44" s="176"/>
      <c r="D44" s="176"/>
      <c r="E44" s="176">
        <f>'実質公債費比率（分子）の構造'!L$50</f>
        <v>369</v>
      </c>
      <c r="F44" s="176"/>
      <c r="G44" s="176"/>
      <c r="H44" s="176">
        <f>'実質公債費比率（分子）の構造'!M$50</f>
        <v>374</v>
      </c>
      <c r="I44" s="176"/>
      <c r="J44" s="176"/>
      <c r="K44" s="176">
        <f>'実質公債費比率（分子）の構造'!N$50</f>
        <v>472</v>
      </c>
      <c r="L44" s="176"/>
      <c r="M44" s="176"/>
      <c r="N44" s="176">
        <f>'実質公債費比率（分子）の構造'!O$50</f>
        <v>665</v>
      </c>
      <c r="O44" s="176"/>
      <c r="P44" s="176"/>
    </row>
    <row r="45" spans="1:16" x14ac:dyDescent="0.2">
      <c r="A45" s="176" t="s">
        <v>68</v>
      </c>
      <c r="B45" s="176">
        <f>'実質公債費比率（分子）の構造'!K$49</f>
        <v>35</v>
      </c>
      <c r="C45" s="176"/>
      <c r="D45" s="176"/>
      <c r="E45" s="176">
        <f>'実質公債費比率（分子）の構造'!L$49</f>
        <v>25</v>
      </c>
      <c r="F45" s="176"/>
      <c r="G45" s="176"/>
      <c r="H45" s="176">
        <f>'実質公債費比率（分子）の構造'!M$49</f>
        <v>22</v>
      </c>
      <c r="I45" s="176"/>
      <c r="J45" s="176"/>
      <c r="K45" s="176">
        <f>'実質公債費比率（分子）の構造'!N$49</f>
        <v>3</v>
      </c>
      <c r="L45" s="176"/>
      <c r="M45" s="176"/>
      <c r="N45" s="176">
        <f>'実質公債費比率（分子）の構造'!O$49</f>
        <v>3</v>
      </c>
      <c r="O45" s="176"/>
      <c r="P45" s="176"/>
    </row>
    <row r="46" spans="1:16" x14ac:dyDescent="0.2">
      <c r="A46" s="176" t="s">
        <v>69</v>
      </c>
      <c r="B46" s="176">
        <f>'実質公債費比率（分子）の構造'!K$48</f>
        <v>995</v>
      </c>
      <c r="C46" s="176"/>
      <c r="D46" s="176"/>
      <c r="E46" s="176">
        <f>'実質公債費比率（分子）の構造'!L$48</f>
        <v>1067</v>
      </c>
      <c r="F46" s="176"/>
      <c r="G46" s="176"/>
      <c r="H46" s="176">
        <f>'実質公債費比率（分子）の構造'!M$48</f>
        <v>1135</v>
      </c>
      <c r="I46" s="176"/>
      <c r="J46" s="176"/>
      <c r="K46" s="176">
        <f>'実質公債費比率（分子）の構造'!N$48</f>
        <v>931</v>
      </c>
      <c r="L46" s="176"/>
      <c r="M46" s="176"/>
      <c r="N46" s="176">
        <f>'実質公債費比率（分子）の構造'!O$48</f>
        <v>942</v>
      </c>
      <c r="O46" s="176"/>
      <c r="P46" s="176"/>
    </row>
    <row r="47" spans="1:16" x14ac:dyDescent="0.2">
      <c r="A47" s="176" t="s">
        <v>70</v>
      </c>
      <c r="B47" s="176" t="str">
        <f>'実質公債費比率（分子）の構造'!K$47</f>
        <v>-</v>
      </c>
      <c r="C47" s="176"/>
      <c r="D47" s="176"/>
      <c r="E47" s="176" t="str">
        <f>'実質公債費比率（分子）の構造'!L$47</f>
        <v>-</v>
      </c>
      <c r="F47" s="176"/>
      <c r="G47" s="176"/>
      <c r="H47" s="176" t="str">
        <f>'実質公債費比率（分子）の構造'!M$47</f>
        <v>-</v>
      </c>
      <c r="I47" s="176"/>
      <c r="J47" s="176"/>
      <c r="K47" s="176" t="str">
        <f>'実質公債費比率（分子）の構造'!N$47</f>
        <v>-</v>
      </c>
      <c r="L47" s="176"/>
      <c r="M47" s="176"/>
      <c r="N47" s="176" t="str">
        <f>'実質公債費比率（分子）の構造'!O$47</f>
        <v>-</v>
      </c>
      <c r="O47" s="176"/>
      <c r="P47" s="176"/>
    </row>
    <row r="48" spans="1:16" x14ac:dyDescent="0.2">
      <c r="A48" s="176" t="s">
        <v>71</v>
      </c>
      <c r="B48" s="176" t="str">
        <f>'実質公債費比率（分子）の構造'!K$46</f>
        <v>-</v>
      </c>
      <c r="C48" s="176"/>
      <c r="D48" s="176"/>
      <c r="E48" s="176" t="str">
        <f>'実質公債費比率（分子）の構造'!L$46</f>
        <v>-</v>
      </c>
      <c r="F48" s="176"/>
      <c r="G48" s="176"/>
      <c r="H48" s="176" t="str">
        <f>'実質公債費比率（分子）の構造'!M$46</f>
        <v>-</v>
      </c>
      <c r="I48" s="176"/>
      <c r="J48" s="176"/>
      <c r="K48" s="176" t="str">
        <f>'実質公債費比率（分子）の構造'!N$46</f>
        <v>-</v>
      </c>
      <c r="L48" s="176"/>
      <c r="M48" s="176"/>
      <c r="N48" s="176" t="str">
        <f>'実質公債費比率（分子）の構造'!O$46</f>
        <v>-</v>
      </c>
      <c r="O48" s="176"/>
      <c r="P48" s="176"/>
    </row>
    <row r="49" spans="1:16" x14ac:dyDescent="0.2">
      <c r="A49" s="176" t="s">
        <v>72</v>
      </c>
      <c r="B49" s="176">
        <f>'実質公債費比率（分子）の構造'!K$45</f>
        <v>5453</v>
      </c>
      <c r="C49" s="176"/>
      <c r="D49" s="176"/>
      <c r="E49" s="176">
        <f>'実質公債費比率（分子）の構造'!L$45</f>
        <v>4794</v>
      </c>
      <c r="F49" s="176"/>
      <c r="G49" s="176"/>
      <c r="H49" s="176">
        <f>'実質公債費比率（分子）の構造'!M$45</f>
        <v>4298</v>
      </c>
      <c r="I49" s="176"/>
      <c r="J49" s="176"/>
      <c r="K49" s="176">
        <f>'実質公債費比率（分子）の構造'!N$45</f>
        <v>3953</v>
      </c>
      <c r="L49" s="176"/>
      <c r="M49" s="176"/>
      <c r="N49" s="176">
        <f>'実質公債費比率（分子）の構造'!O$45</f>
        <v>4232</v>
      </c>
      <c r="O49" s="176"/>
      <c r="P49" s="176"/>
    </row>
    <row r="50" spans="1:16" x14ac:dyDescent="0.2">
      <c r="A50" s="176" t="s">
        <v>73</v>
      </c>
      <c r="B50" s="176" t="e">
        <f>NA()</f>
        <v>#N/A</v>
      </c>
      <c r="C50" s="176">
        <f>IF(ISNUMBER('実質公債費比率（分子）の構造'!K$53),'実質公債費比率（分子）の構造'!K$53,NA())</f>
        <v>1842</v>
      </c>
      <c r="D50" s="176" t="e">
        <f>NA()</f>
        <v>#N/A</v>
      </c>
      <c r="E50" s="176" t="e">
        <f>NA()</f>
        <v>#N/A</v>
      </c>
      <c r="F50" s="176">
        <f>IF(ISNUMBER('実質公債費比率（分子）の構造'!L$53),'実質公債費比率（分子）の構造'!L$53,NA())</f>
        <v>1450</v>
      </c>
      <c r="G50" s="176" t="e">
        <f>NA()</f>
        <v>#N/A</v>
      </c>
      <c r="H50" s="176" t="e">
        <f>NA()</f>
        <v>#N/A</v>
      </c>
      <c r="I50" s="176">
        <f>IF(ISNUMBER('実質公債費比率（分子）の構造'!M$53),'実質公債費比率（分子）の構造'!M$53,NA())</f>
        <v>1243</v>
      </c>
      <c r="J50" s="176" t="e">
        <f>NA()</f>
        <v>#N/A</v>
      </c>
      <c r="K50" s="176" t="e">
        <f>NA()</f>
        <v>#N/A</v>
      </c>
      <c r="L50" s="176">
        <f>IF(ISNUMBER('実質公債費比率（分子）の構造'!N$53),'実質公債費比率（分子）の構造'!N$53,NA())</f>
        <v>1305</v>
      </c>
      <c r="M50" s="176" t="e">
        <f>NA()</f>
        <v>#N/A</v>
      </c>
      <c r="N50" s="176" t="e">
        <f>NA()</f>
        <v>#N/A</v>
      </c>
      <c r="O50" s="176">
        <f>IF(ISNUMBER('実質公債費比率（分子）の構造'!O$53),'実質公債費比率（分子）の構造'!O$53,NA())</f>
        <v>1997</v>
      </c>
      <c r="P50" s="176" t="e">
        <f>NA()</f>
        <v>#N/A</v>
      </c>
    </row>
    <row r="53" spans="1:16" x14ac:dyDescent="0.2">
      <c r="A53" s="144" t="s">
        <v>74</v>
      </c>
    </row>
    <row r="54" spans="1:16" x14ac:dyDescent="0.2">
      <c r="A54" s="175"/>
      <c r="B54" s="175" t="str">
        <f>'将来負担比率（分子）の構造'!I$40</f>
        <v>H30</v>
      </c>
      <c r="C54" s="175"/>
      <c r="D54" s="175"/>
      <c r="E54" s="175" t="str">
        <f>'将来負担比率（分子）の構造'!J$40</f>
        <v>R01</v>
      </c>
      <c r="F54" s="175"/>
      <c r="G54" s="175"/>
      <c r="H54" s="175" t="str">
        <f>'将来負担比率（分子）の構造'!K$40</f>
        <v>R02</v>
      </c>
      <c r="I54" s="175"/>
      <c r="J54" s="175"/>
      <c r="K54" s="175" t="str">
        <f>'将来負担比率（分子）の構造'!L$40</f>
        <v>R03</v>
      </c>
      <c r="L54" s="175"/>
      <c r="M54" s="175"/>
      <c r="N54" s="175" t="str">
        <f>'将来負担比率（分子）の構造'!M$40</f>
        <v>R04</v>
      </c>
      <c r="O54" s="175"/>
      <c r="P54" s="175"/>
    </row>
    <row r="55" spans="1:16" x14ac:dyDescent="0.2">
      <c r="A55" s="175"/>
      <c r="B55" s="175" t="s">
        <v>75</v>
      </c>
      <c r="C55" s="175"/>
      <c r="D55" s="175" t="s">
        <v>76</v>
      </c>
      <c r="E55" s="175" t="s">
        <v>75</v>
      </c>
      <c r="F55" s="175"/>
      <c r="G55" s="175" t="s">
        <v>76</v>
      </c>
      <c r="H55" s="175" t="s">
        <v>75</v>
      </c>
      <c r="I55" s="175"/>
      <c r="J55" s="175" t="s">
        <v>76</v>
      </c>
      <c r="K55" s="175" t="s">
        <v>75</v>
      </c>
      <c r="L55" s="175"/>
      <c r="M55" s="175" t="s">
        <v>76</v>
      </c>
      <c r="N55" s="175" t="s">
        <v>75</v>
      </c>
      <c r="O55" s="175"/>
      <c r="P55" s="175" t="s">
        <v>76</v>
      </c>
    </row>
    <row r="56" spans="1:16" x14ac:dyDescent="0.2">
      <c r="A56" s="175" t="s">
        <v>45</v>
      </c>
      <c r="B56" s="175"/>
      <c r="C56" s="175"/>
      <c r="D56" s="175">
        <f>'将来負担比率（分子）の構造'!I$52</f>
        <v>24288</v>
      </c>
      <c r="E56" s="175"/>
      <c r="F56" s="175"/>
      <c r="G56" s="175">
        <f>'将来負担比率（分子）の構造'!J$52</f>
        <v>23090</v>
      </c>
      <c r="H56" s="175"/>
      <c r="I56" s="175"/>
      <c r="J56" s="175">
        <f>'将来負担比率（分子）の構造'!K$52</f>
        <v>21905</v>
      </c>
      <c r="K56" s="175"/>
      <c r="L56" s="175"/>
      <c r="M56" s="175">
        <f>'将来負担比率（分子）の構造'!L$52</f>
        <v>20272</v>
      </c>
      <c r="N56" s="175"/>
      <c r="O56" s="175"/>
      <c r="P56" s="175">
        <f>'将来負担比率（分子）の構造'!M$52</f>
        <v>16785</v>
      </c>
    </row>
    <row r="57" spans="1:16" x14ac:dyDescent="0.2">
      <c r="A57" s="175" t="s">
        <v>44</v>
      </c>
      <c r="B57" s="175"/>
      <c r="C57" s="175"/>
      <c r="D57" s="175">
        <f>'将来負担比率（分子）の構造'!I$51</f>
        <v>14919</v>
      </c>
      <c r="E57" s="175"/>
      <c r="F57" s="175"/>
      <c r="G57" s="175">
        <f>'将来負担比率（分子）の構造'!J$51</f>
        <v>15613</v>
      </c>
      <c r="H57" s="175"/>
      <c r="I57" s="175"/>
      <c r="J57" s="175">
        <f>'将来負担比率（分子）の構造'!K$51</f>
        <v>15092</v>
      </c>
      <c r="K57" s="175"/>
      <c r="L57" s="175"/>
      <c r="M57" s="175">
        <f>'将来負担比率（分子）の構造'!L$51</f>
        <v>15500</v>
      </c>
      <c r="N57" s="175"/>
      <c r="O57" s="175"/>
      <c r="P57" s="175">
        <f>'将来負担比率（分子）の構造'!M$51</f>
        <v>13698</v>
      </c>
    </row>
    <row r="58" spans="1:16" x14ac:dyDescent="0.2">
      <c r="A58" s="175" t="s">
        <v>43</v>
      </c>
      <c r="B58" s="175"/>
      <c r="C58" s="175"/>
      <c r="D58" s="175">
        <f>'将来負担比率（分子）の構造'!I$50</f>
        <v>14166</v>
      </c>
      <c r="E58" s="175"/>
      <c r="F58" s="175"/>
      <c r="G58" s="175">
        <f>'将来負担比率（分子）の構造'!J$50</f>
        <v>14506</v>
      </c>
      <c r="H58" s="175"/>
      <c r="I58" s="175"/>
      <c r="J58" s="175">
        <f>'将来負担比率（分子）の構造'!K$50</f>
        <v>15028</v>
      </c>
      <c r="K58" s="175"/>
      <c r="L58" s="175"/>
      <c r="M58" s="175">
        <f>'将来負担比率（分子）の構造'!L$50</f>
        <v>16530</v>
      </c>
      <c r="N58" s="175"/>
      <c r="O58" s="175"/>
      <c r="P58" s="175">
        <f>'将来負担比率（分子）の構造'!M$50</f>
        <v>20395</v>
      </c>
    </row>
    <row r="59" spans="1:16" x14ac:dyDescent="0.2">
      <c r="A59" s="175" t="s">
        <v>41</v>
      </c>
      <c r="B59" s="175" t="str">
        <f>'将来負担比率（分子）の構造'!I$49</f>
        <v>-</v>
      </c>
      <c r="C59" s="175"/>
      <c r="D59" s="175"/>
      <c r="E59" s="175" t="str">
        <f>'将来負担比率（分子）の構造'!J$49</f>
        <v>-</v>
      </c>
      <c r="F59" s="175"/>
      <c r="G59" s="175"/>
      <c r="H59" s="175" t="str">
        <f>'将来負担比率（分子）の構造'!K$49</f>
        <v>-</v>
      </c>
      <c r="I59" s="175"/>
      <c r="J59" s="175"/>
      <c r="K59" s="175" t="str">
        <f>'将来負担比率（分子）の構造'!L$49</f>
        <v>-</v>
      </c>
      <c r="L59" s="175"/>
      <c r="M59" s="175"/>
      <c r="N59" s="175" t="str">
        <f>'将来負担比率（分子）の構造'!M$49</f>
        <v>-</v>
      </c>
      <c r="O59" s="175"/>
      <c r="P59" s="175"/>
    </row>
    <row r="60" spans="1:16" x14ac:dyDescent="0.2">
      <c r="A60" s="175" t="s">
        <v>40</v>
      </c>
      <c r="B60" s="175" t="str">
        <f>'将来負担比率（分子）の構造'!I$48</f>
        <v>-</v>
      </c>
      <c r="C60" s="175"/>
      <c r="D60" s="175"/>
      <c r="E60" s="175" t="str">
        <f>'将来負担比率（分子）の構造'!J$48</f>
        <v>-</v>
      </c>
      <c r="F60" s="175"/>
      <c r="G60" s="175"/>
      <c r="H60" s="175" t="str">
        <f>'将来負担比率（分子）の構造'!K$48</f>
        <v>-</v>
      </c>
      <c r="I60" s="175"/>
      <c r="J60" s="175"/>
      <c r="K60" s="175" t="str">
        <f>'将来負担比率（分子）の構造'!L$48</f>
        <v>-</v>
      </c>
      <c r="L60" s="175"/>
      <c r="M60" s="175"/>
      <c r="N60" s="175" t="str">
        <f>'将来負担比率（分子）の構造'!M$48</f>
        <v>-</v>
      </c>
      <c r="O60" s="175"/>
      <c r="P60" s="175"/>
    </row>
    <row r="61" spans="1:16" x14ac:dyDescent="0.2">
      <c r="A61" s="175" t="s">
        <v>38</v>
      </c>
      <c r="B61" s="175">
        <f>'将来負担比率（分子）の構造'!I$46</f>
        <v>11</v>
      </c>
      <c r="C61" s="175"/>
      <c r="D61" s="175"/>
      <c r="E61" s="175">
        <f>'将来負担比率（分子）の構造'!J$46</f>
        <v>60</v>
      </c>
      <c r="F61" s="175"/>
      <c r="G61" s="175"/>
      <c r="H61" s="175">
        <f>'将来負担比率（分子）の構造'!K$46</f>
        <v>56</v>
      </c>
      <c r="I61" s="175"/>
      <c r="J61" s="175"/>
      <c r="K61" s="175">
        <f>'将来負担比率（分子）の構造'!L$46</f>
        <v>52</v>
      </c>
      <c r="L61" s="175"/>
      <c r="M61" s="175"/>
      <c r="N61" s="175">
        <f>'将来負担比率（分子）の構造'!M$46</f>
        <v>49</v>
      </c>
      <c r="O61" s="175"/>
      <c r="P61" s="175"/>
    </row>
    <row r="62" spans="1:16" x14ac:dyDescent="0.2">
      <c r="A62" s="175" t="s">
        <v>37</v>
      </c>
      <c r="B62" s="175">
        <f>'将来負担比率（分子）の構造'!I$45</f>
        <v>4500</v>
      </c>
      <c r="C62" s="175"/>
      <c r="D62" s="175"/>
      <c r="E62" s="175">
        <f>'将来負担比率（分子）の構造'!J$45</f>
        <v>4723</v>
      </c>
      <c r="F62" s="175"/>
      <c r="G62" s="175"/>
      <c r="H62" s="175">
        <f>'将来負担比率（分子）の構造'!K$45</f>
        <v>4611</v>
      </c>
      <c r="I62" s="175"/>
      <c r="J62" s="175"/>
      <c r="K62" s="175">
        <f>'将来負担比率（分子）の構造'!L$45</f>
        <v>4462</v>
      </c>
      <c r="L62" s="175"/>
      <c r="M62" s="175"/>
      <c r="N62" s="175">
        <f>'将来負担比率（分子）の構造'!M$45</f>
        <v>4086</v>
      </c>
      <c r="O62" s="175"/>
      <c r="P62" s="175"/>
    </row>
    <row r="63" spans="1:16" x14ac:dyDescent="0.2">
      <c r="A63" s="175" t="s">
        <v>36</v>
      </c>
      <c r="B63" s="175">
        <f>'将来負担比率（分子）の構造'!I$44</f>
        <v>73</v>
      </c>
      <c r="C63" s="175"/>
      <c r="D63" s="175"/>
      <c r="E63" s="175">
        <f>'将来負担比率（分子）の構造'!J$44</f>
        <v>49</v>
      </c>
      <c r="F63" s="175"/>
      <c r="G63" s="175"/>
      <c r="H63" s="175">
        <f>'将来負担比率（分子）の構造'!K$44</f>
        <v>27</v>
      </c>
      <c r="I63" s="175"/>
      <c r="J63" s="175"/>
      <c r="K63" s="175">
        <f>'将来負担比率（分子）の構造'!L$44</f>
        <v>25</v>
      </c>
      <c r="L63" s="175"/>
      <c r="M63" s="175"/>
      <c r="N63" s="175">
        <f>'将来負担比率（分子）の構造'!M$44</f>
        <v>22</v>
      </c>
      <c r="O63" s="175"/>
      <c r="P63" s="175"/>
    </row>
    <row r="64" spans="1:16" x14ac:dyDescent="0.2">
      <c r="A64" s="175" t="s">
        <v>35</v>
      </c>
      <c r="B64" s="175">
        <f>'将来負担比率（分子）の構造'!I$43</f>
        <v>9552</v>
      </c>
      <c r="C64" s="175"/>
      <c r="D64" s="175"/>
      <c r="E64" s="175">
        <f>'将来負担比率（分子）の構造'!J$43</f>
        <v>10334</v>
      </c>
      <c r="F64" s="175"/>
      <c r="G64" s="175"/>
      <c r="H64" s="175">
        <f>'将来負担比率（分子）の構造'!K$43</f>
        <v>10835</v>
      </c>
      <c r="I64" s="175"/>
      <c r="J64" s="175"/>
      <c r="K64" s="175">
        <f>'将来負担比率（分子）の構造'!L$43</f>
        <v>10006</v>
      </c>
      <c r="L64" s="175"/>
      <c r="M64" s="175"/>
      <c r="N64" s="175">
        <f>'将来負担比率（分子）の構造'!M$43</f>
        <v>9164</v>
      </c>
      <c r="O64" s="175"/>
      <c r="P64" s="175"/>
    </row>
    <row r="65" spans="1:16" x14ac:dyDescent="0.2">
      <c r="A65" s="175" t="s">
        <v>34</v>
      </c>
      <c r="B65" s="175">
        <f>'将来負担比率（分子）の構造'!I$42</f>
        <v>5743</v>
      </c>
      <c r="C65" s="175"/>
      <c r="D65" s="175"/>
      <c r="E65" s="175">
        <f>'将来負担比率（分子）の構造'!J$42</f>
        <v>5074</v>
      </c>
      <c r="F65" s="175"/>
      <c r="G65" s="175"/>
      <c r="H65" s="175">
        <f>'将来負担比率（分子）の構造'!K$42</f>
        <v>4051</v>
      </c>
      <c r="I65" s="175"/>
      <c r="J65" s="175"/>
      <c r="K65" s="175">
        <f>'将来負担比率（分子）の構造'!L$42</f>
        <v>3357</v>
      </c>
      <c r="L65" s="175"/>
      <c r="M65" s="175"/>
      <c r="N65" s="175">
        <f>'将来負担比率（分子）の構造'!M$42</f>
        <v>2692</v>
      </c>
      <c r="O65" s="175"/>
      <c r="P65" s="175"/>
    </row>
    <row r="66" spans="1:16" x14ac:dyDescent="0.2">
      <c r="A66" s="175" t="s">
        <v>33</v>
      </c>
      <c r="B66" s="175">
        <f>'将来負担比率（分子）の構造'!I$41</f>
        <v>52638</v>
      </c>
      <c r="C66" s="175"/>
      <c r="D66" s="175"/>
      <c r="E66" s="175">
        <f>'将来負担比率（分子）の構造'!J$41</f>
        <v>50532</v>
      </c>
      <c r="F66" s="175"/>
      <c r="G66" s="175"/>
      <c r="H66" s="175">
        <f>'将来負担比率（分子）の構造'!K$41</f>
        <v>53322</v>
      </c>
      <c r="I66" s="175"/>
      <c r="J66" s="175"/>
      <c r="K66" s="175">
        <f>'将来負担比率（分子）の構造'!L$41</f>
        <v>52013</v>
      </c>
      <c r="L66" s="175"/>
      <c r="M66" s="175"/>
      <c r="N66" s="175">
        <f>'将来負担比率（分子）の構造'!M$41</f>
        <v>50264</v>
      </c>
      <c r="O66" s="175"/>
      <c r="P66" s="175"/>
    </row>
    <row r="67" spans="1:16" x14ac:dyDescent="0.2">
      <c r="A67" s="175" t="s">
        <v>77</v>
      </c>
      <c r="B67" s="175" t="e">
        <f>NA()</f>
        <v>#N/A</v>
      </c>
      <c r="C67" s="175">
        <f>IF(ISNUMBER('将来負担比率（分子）の構造'!I$53), IF('将来負担比率（分子）の構造'!I$53 &lt; 0, 0, '将来負担比率（分子）の構造'!I$53), NA())</f>
        <v>19144</v>
      </c>
      <c r="D67" s="175" t="e">
        <f>NA()</f>
        <v>#N/A</v>
      </c>
      <c r="E67" s="175" t="e">
        <f>NA()</f>
        <v>#N/A</v>
      </c>
      <c r="F67" s="175">
        <f>IF(ISNUMBER('将来負担比率（分子）の構造'!J$53), IF('将来負担比率（分子）の構造'!J$53 &lt; 0, 0, '将来負担比率（分子）の構造'!J$53), NA())</f>
        <v>17564</v>
      </c>
      <c r="G67" s="175" t="e">
        <f>NA()</f>
        <v>#N/A</v>
      </c>
      <c r="H67" s="175" t="e">
        <f>NA()</f>
        <v>#N/A</v>
      </c>
      <c r="I67" s="175">
        <f>IF(ISNUMBER('将来負担比率（分子）の構造'!K$53), IF('将来負担比率（分子）の構造'!K$53 &lt; 0, 0, '将来負担比率（分子）の構造'!K$53), NA())</f>
        <v>20878</v>
      </c>
      <c r="J67" s="175" t="e">
        <f>NA()</f>
        <v>#N/A</v>
      </c>
      <c r="K67" s="175" t="e">
        <f>NA()</f>
        <v>#N/A</v>
      </c>
      <c r="L67" s="175">
        <f>IF(ISNUMBER('将来負担比率（分子）の構造'!L$53), IF('将来負担比率（分子）の構造'!L$53 &lt; 0, 0, '将来負担比率（分子）の構造'!L$53), NA())</f>
        <v>17614</v>
      </c>
      <c r="M67" s="175" t="e">
        <f>NA()</f>
        <v>#N/A</v>
      </c>
      <c r="N67" s="175" t="e">
        <f>NA()</f>
        <v>#N/A</v>
      </c>
      <c r="O67" s="175">
        <f>IF(ISNUMBER('将来負担比率（分子）の構造'!M$53), IF('将来負担比率（分子）の構造'!M$53 &lt; 0, 0, '将来負担比率（分子）の構造'!M$53), NA())</f>
        <v>15400</v>
      </c>
      <c r="P67" s="175" t="e">
        <f>NA()</f>
        <v>#N/A</v>
      </c>
    </row>
    <row r="70" spans="1:16" x14ac:dyDescent="0.2">
      <c r="A70" s="177" t="s">
        <v>78</v>
      </c>
      <c r="B70" s="177"/>
      <c r="C70" s="177"/>
      <c r="D70" s="177"/>
      <c r="E70" s="177"/>
      <c r="F70" s="177"/>
    </row>
    <row r="71" spans="1:16" x14ac:dyDescent="0.2">
      <c r="A71" s="178"/>
      <c r="B71" s="178" t="str">
        <f>基金残高に係る経年分析!F54</f>
        <v>R02</v>
      </c>
      <c r="C71" s="178" t="str">
        <f>基金残高に係る経年分析!G54</f>
        <v>R03</v>
      </c>
      <c r="D71" s="178" t="str">
        <f>基金残高に係る経年分析!H54</f>
        <v>R04</v>
      </c>
    </row>
    <row r="72" spans="1:16" x14ac:dyDescent="0.2">
      <c r="A72" s="178" t="s">
        <v>79</v>
      </c>
      <c r="B72" s="179">
        <f>基金残高に係る経年分析!F55</f>
        <v>7771</v>
      </c>
      <c r="C72" s="179">
        <f>基金残高に係る経年分析!G55</f>
        <v>8943</v>
      </c>
      <c r="D72" s="179">
        <f>基金残高に係る経年分析!H55</f>
        <v>12135</v>
      </c>
    </row>
    <row r="73" spans="1:16" x14ac:dyDescent="0.2">
      <c r="A73" s="178" t="s">
        <v>80</v>
      </c>
      <c r="B73" s="179">
        <f>基金残高に係る経年分析!F56</f>
        <v>1706</v>
      </c>
      <c r="C73" s="179">
        <f>基金残高に係る経年分析!G56</f>
        <v>2106</v>
      </c>
      <c r="D73" s="179">
        <f>基金残高に係る経年分析!H56</f>
        <v>2438</v>
      </c>
    </row>
    <row r="74" spans="1:16" x14ac:dyDescent="0.2">
      <c r="A74" s="178" t="s">
        <v>81</v>
      </c>
      <c r="B74" s="179">
        <f>基金残高に係る経年分析!F57</f>
        <v>4071</v>
      </c>
      <c r="C74" s="179">
        <f>基金残高に係る経年分析!G57</f>
        <v>3994</v>
      </c>
      <c r="D74" s="179">
        <f>基金残高に係る経年分析!H57</f>
        <v>4114</v>
      </c>
    </row>
  </sheetData>
  <sheetProtection algorithmName="SHA-512" hashValue="+ihYR6QDh1qAYf3oSbqTI4+DYPS2ww23kdw3zLsXPb/vsWFm0XidoncuH7hw17eLWQ6uT0z1g37w283pXi1PGA==" saltValue="mfzfK7PVtRoIjU90brIoV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zoomScale="70" zoomScaleNormal="70" workbookViewId="0"/>
  </sheetViews>
  <sheetFormatPr defaultColWidth="0" defaultRowHeight="11.25" customHeight="1" zeroHeight="1" x14ac:dyDescent="0.2"/>
  <cols>
    <col min="1" max="1" width="1.6640625" style="214" customWidth="1"/>
    <col min="2" max="2" width="2.33203125" style="214" customWidth="1"/>
    <col min="3" max="16" width="2.6640625" style="214" customWidth="1"/>
    <col min="17" max="17" width="2.33203125" style="214" customWidth="1"/>
    <col min="18" max="95" width="1.6640625" style="214" customWidth="1"/>
    <col min="96" max="133" width="1.6640625" style="226" customWidth="1"/>
    <col min="134" max="143" width="1.6640625" style="214" customWidth="1"/>
    <col min="144" max="16384" width="0" style="214" hidden="1"/>
  </cols>
  <sheetData>
    <row r="1" spans="2:143" ht="22.5" customHeight="1" thickBot="1" x14ac:dyDescent="0.25">
      <c r="B1" s="212"/>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717" t="s">
        <v>214</v>
      </c>
      <c r="DI1" s="718"/>
      <c r="DJ1" s="718"/>
      <c r="DK1" s="718"/>
      <c r="DL1" s="718"/>
      <c r="DM1" s="718"/>
      <c r="DN1" s="719"/>
      <c r="DO1" s="214"/>
      <c r="DP1" s="717" t="s">
        <v>215</v>
      </c>
      <c r="DQ1" s="718"/>
      <c r="DR1" s="718"/>
      <c r="DS1" s="718"/>
      <c r="DT1" s="718"/>
      <c r="DU1" s="718"/>
      <c r="DV1" s="718"/>
      <c r="DW1" s="718"/>
      <c r="DX1" s="718"/>
      <c r="DY1" s="718"/>
      <c r="DZ1" s="718"/>
      <c r="EA1" s="718"/>
      <c r="EB1" s="718"/>
      <c r="EC1" s="719"/>
      <c r="ED1" s="213"/>
      <c r="EE1" s="213"/>
      <c r="EF1" s="213"/>
      <c r="EG1" s="213"/>
      <c r="EH1" s="213"/>
      <c r="EI1" s="213"/>
      <c r="EJ1" s="213"/>
      <c r="EK1" s="213"/>
      <c r="EL1" s="213"/>
      <c r="EM1" s="213"/>
    </row>
    <row r="2" spans="2:143" ht="22.5" customHeight="1" x14ac:dyDescent="0.2">
      <c r="B2" s="215" t="s">
        <v>216</v>
      </c>
      <c r="R2" s="216"/>
      <c r="S2" s="216"/>
      <c r="T2" s="216"/>
      <c r="U2" s="216"/>
      <c r="V2" s="216"/>
      <c r="W2" s="216"/>
      <c r="X2" s="216"/>
      <c r="Y2" s="216"/>
      <c r="Z2" s="216"/>
      <c r="AA2" s="216"/>
      <c r="AB2" s="216"/>
      <c r="AC2" s="216"/>
      <c r="AE2" s="217"/>
      <c r="AF2" s="217"/>
      <c r="AG2" s="217"/>
      <c r="AH2" s="217"/>
      <c r="AI2" s="217"/>
      <c r="AJ2" s="216"/>
      <c r="AK2" s="216"/>
      <c r="AL2" s="216"/>
      <c r="AM2" s="216"/>
      <c r="AN2" s="216"/>
      <c r="AO2" s="216"/>
      <c r="AP2" s="216"/>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row>
    <row r="3" spans="2:143" ht="11.25" customHeight="1" x14ac:dyDescent="0.2">
      <c r="B3" s="679" t="s">
        <v>217</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c r="AM3" s="680"/>
      <c r="AN3" s="680"/>
      <c r="AO3" s="680"/>
      <c r="AP3" s="679" t="s">
        <v>218</v>
      </c>
      <c r="AQ3" s="680"/>
      <c r="AR3" s="680"/>
      <c r="AS3" s="680"/>
      <c r="AT3" s="680"/>
      <c r="AU3" s="680"/>
      <c r="AV3" s="680"/>
      <c r="AW3" s="680"/>
      <c r="AX3" s="680"/>
      <c r="AY3" s="680"/>
      <c r="AZ3" s="680"/>
      <c r="BA3" s="680"/>
      <c r="BB3" s="680"/>
      <c r="BC3" s="680"/>
      <c r="BD3" s="680"/>
      <c r="BE3" s="680"/>
      <c r="BF3" s="680"/>
      <c r="BG3" s="680"/>
      <c r="BH3" s="680"/>
      <c r="BI3" s="680"/>
      <c r="BJ3" s="680"/>
      <c r="BK3" s="680"/>
      <c r="BL3" s="680"/>
      <c r="BM3" s="680"/>
      <c r="BN3" s="680"/>
      <c r="BO3" s="680"/>
      <c r="BP3" s="680"/>
      <c r="BQ3" s="680"/>
      <c r="BR3" s="680"/>
      <c r="BS3" s="680"/>
      <c r="BT3" s="680"/>
      <c r="BU3" s="680"/>
      <c r="BV3" s="680"/>
      <c r="BW3" s="680"/>
      <c r="BX3" s="680"/>
      <c r="BY3" s="680"/>
      <c r="BZ3" s="680"/>
      <c r="CA3" s="680"/>
      <c r="CB3" s="681"/>
      <c r="CD3" s="679" t="s">
        <v>219</v>
      </c>
      <c r="CE3" s="680"/>
      <c r="CF3" s="680"/>
      <c r="CG3" s="680"/>
      <c r="CH3" s="680"/>
      <c r="CI3" s="680"/>
      <c r="CJ3" s="680"/>
      <c r="CK3" s="680"/>
      <c r="CL3" s="680"/>
      <c r="CM3" s="680"/>
      <c r="CN3" s="680"/>
      <c r="CO3" s="680"/>
      <c r="CP3" s="680"/>
      <c r="CQ3" s="680"/>
      <c r="CR3" s="680"/>
      <c r="CS3" s="680"/>
      <c r="CT3" s="680"/>
      <c r="CU3" s="680"/>
      <c r="CV3" s="680"/>
      <c r="CW3" s="680"/>
      <c r="CX3" s="680"/>
      <c r="CY3" s="680"/>
      <c r="CZ3" s="680"/>
      <c r="DA3" s="680"/>
      <c r="DB3" s="680"/>
      <c r="DC3" s="680"/>
      <c r="DD3" s="680"/>
      <c r="DE3" s="680"/>
      <c r="DF3" s="680"/>
      <c r="DG3" s="680"/>
      <c r="DH3" s="680"/>
      <c r="DI3" s="680"/>
      <c r="DJ3" s="680"/>
      <c r="DK3" s="680"/>
      <c r="DL3" s="680"/>
      <c r="DM3" s="680"/>
      <c r="DN3" s="680"/>
      <c r="DO3" s="680"/>
      <c r="DP3" s="680"/>
      <c r="DQ3" s="680"/>
      <c r="DR3" s="680"/>
      <c r="DS3" s="680"/>
      <c r="DT3" s="680"/>
      <c r="DU3" s="680"/>
      <c r="DV3" s="680"/>
      <c r="DW3" s="680"/>
      <c r="DX3" s="680"/>
      <c r="DY3" s="680"/>
      <c r="DZ3" s="680"/>
      <c r="EA3" s="680"/>
      <c r="EB3" s="680"/>
      <c r="EC3" s="681"/>
    </row>
    <row r="4" spans="2:143" ht="11.25" customHeight="1" x14ac:dyDescent="0.2">
      <c r="B4" s="679" t="s">
        <v>1</v>
      </c>
      <c r="C4" s="680"/>
      <c r="D4" s="680"/>
      <c r="E4" s="680"/>
      <c r="F4" s="680"/>
      <c r="G4" s="680"/>
      <c r="H4" s="680"/>
      <c r="I4" s="680"/>
      <c r="J4" s="680"/>
      <c r="K4" s="680"/>
      <c r="L4" s="680"/>
      <c r="M4" s="680"/>
      <c r="N4" s="680"/>
      <c r="O4" s="680"/>
      <c r="P4" s="680"/>
      <c r="Q4" s="681"/>
      <c r="R4" s="679" t="s">
        <v>220</v>
      </c>
      <c r="S4" s="680"/>
      <c r="T4" s="680"/>
      <c r="U4" s="680"/>
      <c r="V4" s="680"/>
      <c r="W4" s="680"/>
      <c r="X4" s="680"/>
      <c r="Y4" s="681"/>
      <c r="Z4" s="679" t="s">
        <v>221</v>
      </c>
      <c r="AA4" s="680"/>
      <c r="AB4" s="680"/>
      <c r="AC4" s="681"/>
      <c r="AD4" s="679" t="s">
        <v>222</v>
      </c>
      <c r="AE4" s="680"/>
      <c r="AF4" s="680"/>
      <c r="AG4" s="680"/>
      <c r="AH4" s="680"/>
      <c r="AI4" s="680"/>
      <c r="AJ4" s="680"/>
      <c r="AK4" s="681"/>
      <c r="AL4" s="679" t="s">
        <v>221</v>
      </c>
      <c r="AM4" s="680"/>
      <c r="AN4" s="680"/>
      <c r="AO4" s="681"/>
      <c r="AP4" s="720" t="s">
        <v>223</v>
      </c>
      <c r="AQ4" s="720"/>
      <c r="AR4" s="720"/>
      <c r="AS4" s="720"/>
      <c r="AT4" s="720"/>
      <c r="AU4" s="720"/>
      <c r="AV4" s="720"/>
      <c r="AW4" s="720"/>
      <c r="AX4" s="720"/>
      <c r="AY4" s="720"/>
      <c r="AZ4" s="720"/>
      <c r="BA4" s="720"/>
      <c r="BB4" s="720"/>
      <c r="BC4" s="720"/>
      <c r="BD4" s="720"/>
      <c r="BE4" s="720"/>
      <c r="BF4" s="720"/>
      <c r="BG4" s="720" t="s">
        <v>224</v>
      </c>
      <c r="BH4" s="720"/>
      <c r="BI4" s="720"/>
      <c r="BJ4" s="720"/>
      <c r="BK4" s="720"/>
      <c r="BL4" s="720"/>
      <c r="BM4" s="720"/>
      <c r="BN4" s="720"/>
      <c r="BO4" s="720" t="s">
        <v>221</v>
      </c>
      <c r="BP4" s="720"/>
      <c r="BQ4" s="720"/>
      <c r="BR4" s="720"/>
      <c r="BS4" s="720" t="s">
        <v>225</v>
      </c>
      <c r="BT4" s="720"/>
      <c r="BU4" s="720"/>
      <c r="BV4" s="720"/>
      <c r="BW4" s="720"/>
      <c r="BX4" s="720"/>
      <c r="BY4" s="720"/>
      <c r="BZ4" s="720"/>
      <c r="CA4" s="720"/>
      <c r="CB4" s="720"/>
      <c r="CD4" s="679" t="s">
        <v>226</v>
      </c>
      <c r="CE4" s="680"/>
      <c r="CF4" s="680"/>
      <c r="CG4" s="680"/>
      <c r="CH4" s="680"/>
      <c r="CI4" s="680"/>
      <c r="CJ4" s="680"/>
      <c r="CK4" s="680"/>
      <c r="CL4" s="680"/>
      <c r="CM4" s="680"/>
      <c r="CN4" s="680"/>
      <c r="CO4" s="680"/>
      <c r="CP4" s="680"/>
      <c r="CQ4" s="680"/>
      <c r="CR4" s="680"/>
      <c r="CS4" s="680"/>
      <c r="CT4" s="680"/>
      <c r="CU4" s="680"/>
      <c r="CV4" s="680"/>
      <c r="CW4" s="680"/>
      <c r="CX4" s="680"/>
      <c r="CY4" s="680"/>
      <c r="CZ4" s="680"/>
      <c r="DA4" s="680"/>
      <c r="DB4" s="680"/>
      <c r="DC4" s="680"/>
      <c r="DD4" s="680"/>
      <c r="DE4" s="680"/>
      <c r="DF4" s="680"/>
      <c r="DG4" s="680"/>
      <c r="DH4" s="680"/>
      <c r="DI4" s="680"/>
      <c r="DJ4" s="680"/>
      <c r="DK4" s="680"/>
      <c r="DL4" s="680"/>
      <c r="DM4" s="680"/>
      <c r="DN4" s="680"/>
      <c r="DO4" s="680"/>
      <c r="DP4" s="680"/>
      <c r="DQ4" s="680"/>
      <c r="DR4" s="680"/>
      <c r="DS4" s="680"/>
      <c r="DT4" s="680"/>
      <c r="DU4" s="680"/>
      <c r="DV4" s="680"/>
      <c r="DW4" s="680"/>
      <c r="DX4" s="680"/>
      <c r="DY4" s="680"/>
      <c r="DZ4" s="680"/>
      <c r="EA4" s="680"/>
      <c r="EB4" s="680"/>
      <c r="EC4" s="681"/>
    </row>
    <row r="5" spans="2:143" ht="11.25" customHeight="1" x14ac:dyDescent="0.2">
      <c r="B5" s="676" t="s">
        <v>227</v>
      </c>
      <c r="C5" s="677"/>
      <c r="D5" s="677"/>
      <c r="E5" s="677"/>
      <c r="F5" s="677"/>
      <c r="G5" s="677"/>
      <c r="H5" s="677"/>
      <c r="I5" s="677"/>
      <c r="J5" s="677"/>
      <c r="K5" s="677"/>
      <c r="L5" s="677"/>
      <c r="M5" s="677"/>
      <c r="N5" s="677"/>
      <c r="O5" s="677"/>
      <c r="P5" s="677"/>
      <c r="Q5" s="678"/>
      <c r="R5" s="673">
        <v>24149342</v>
      </c>
      <c r="S5" s="674"/>
      <c r="T5" s="674"/>
      <c r="U5" s="674"/>
      <c r="V5" s="674"/>
      <c r="W5" s="674"/>
      <c r="X5" s="674"/>
      <c r="Y5" s="702"/>
      <c r="Z5" s="715">
        <v>50</v>
      </c>
      <c r="AA5" s="715"/>
      <c r="AB5" s="715"/>
      <c r="AC5" s="715"/>
      <c r="AD5" s="716">
        <v>22205105</v>
      </c>
      <c r="AE5" s="716"/>
      <c r="AF5" s="716"/>
      <c r="AG5" s="716"/>
      <c r="AH5" s="716"/>
      <c r="AI5" s="716"/>
      <c r="AJ5" s="716"/>
      <c r="AK5" s="716"/>
      <c r="AL5" s="703">
        <v>87</v>
      </c>
      <c r="AM5" s="686"/>
      <c r="AN5" s="686"/>
      <c r="AO5" s="704"/>
      <c r="AP5" s="676" t="s">
        <v>228</v>
      </c>
      <c r="AQ5" s="677"/>
      <c r="AR5" s="677"/>
      <c r="AS5" s="677"/>
      <c r="AT5" s="677"/>
      <c r="AU5" s="677"/>
      <c r="AV5" s="677"/>
      <c r="AW5" s="677"/>
      <c r="AX5" s="677"/>
      <c r="AY5" s="677"/>
      <c r="AZ5" s="677"/>
      <c r="BA5" s="677"/>
      <c r="BB5" s="677"/>
      <c r="BC5" s="677"/>
      <c r="BD5" s="677"/>
      <c r="BE5" s="677"/>
      <c r="BF5" s="678"/>
      <c r="BG5" s="627">
        <v>22090609</v>
      </c>
      <c r="BH5" s="628"/>
      <c r="BI5" s="628"/>
      <c r="BJ5" s="628"/>
      <c r="BK5" s="628"/>
      <c r="BL5" s="628"/>
      <c r="BM5" s="628"/>
      <c r="BN5" s="629"/>
      <c r="BO5" s="663">
        <v>91.5</v>
      </c>
      <c r="BP5" s="663"/>
      <c r="BQ5" s="663"/>
      <c r="BR5" s="663"/>
      <c r="BS5" s="664">
        <v>149519</v>
      </c>
      <c r="BT5" s="664"/>
      <c r="BU5" s="664"/>
      <c r="BV5" s="664"/>
      <c r="BW5" s="664"/>
      <c r="BX5" s="664"/>
      <c r="BY5" s="664"/>
      <c r="BZ5" s="664"/>
      <c r="CA5" s="664"/>
      <c r="CB5" s="695"/>
      <c r="CD5" s="679" t="s">
        <v>223</v>
      </c>
      <c r="CE5" s="680"/>
      <c r="CF5" s="680"/>
      <c r="CG5" s="680"/>
      <c r="CH5" s="680"/>
      <c r="CI5" s="680"/>
      <c r="CJ5" s="680"/>
      <c r="CK5" s="680"/>
      <c r="CL5" s="680"/>
      <c r="CM5" s="680"/>
      <c r="CN5" s="680"/>
      <c r="CO5" s="680"/>
      <c r="CP5" s="680"/>
      <c r="CQ5" s="681"/>
      <c r="CR5" s="679" t="s">
        <v>229</v>
      </c>
      <c r="CS5" s="680"/>
      <c r="CT5" s="680"/>
      <c r="CU5" s="680"/>
      <c r="CV5" s="680"/>
      <c r="CW5" s="680"/>
      <c r="CX5" s="680"/>
      <c r="CY5" s="681"/>
      <c r="CZ5" s="679" t="s">
        <v>221</v>
      </c>
      <c r="DA5" s="680"/>
      <c r="DB5" s="680"/>
      <c r="DC5" s="681"/>
      <c r="DD5" s="679" t="s">
        <v>230</v>
      </c>
      <c r="DE5" s="680"/>
      <c r="DF5" s="680"/>
      <c r="DG5" s="680"/>
      <c r="DH5" s="680"/>
      <c r="DI5" s="680"/>
      <c r="DJ5" s="680"/>
      <c r="DK5" s="680"/>
      <c r="DL5" s="680"/>
      <c r="DM5" s="680"/>
      <c r="DN5" s="680"/>
      <c r="DO5" s="680"/>
      <c r="DP5" s="681"/>
      <c r="DQ5" s="679" t="s">
        <v>231</v>
      </c>
      <c r="DR5" s="680"/>
      <c r="DS5" s="680"/>
      <c r="DT5" s="680"/>
      <c r="DU5" s="680"/>
      <c r="DV5" s="680"/>
      <c r="DW5" s="680"/>
      <c r="DX5" s="680"/>
      <c r="DY5" s="680"/>
      <c r="DZ5" s="680"/>
      <c r="EA5" s="680"/>
      <c r="EB5" s="680"/>
      <c r="EC5" s="681"/>
    </row>
    <row r="6" spans="2:143" ht="11.25" customHeight="1" x14ac:dyDescent="0.2">
      <c r="B6" s="624" t="s">
        <v>232</v>
      </c>
      <c r="C6" s="625"/>
      <c r="D6" s="625"/>
      <c r="E6" s="625"/>
      <c r="F6" s="625"/>
      <c r="G6" s="625"/>
      <c r="H6" s="625"/>
      <c r="I6" s="625"/>
      <c r="J6" s="625"/>
      <c r="K6" s="625"/>
      <c r="L6" s="625"/>
      <c r="M6" s="625"/>
      <c r="N6" s="625"/>
      <c r="O6" s="625"/>
      <c r="P6" s="625"/>
      <c r="Q6" s="626"/>
      <c r="R6" s="627">
        <v>178519</v>
      </c>
      <c r="S6" s="628"/>
      <c r="T6" s="628"/>
      <c r="U6" s="628"/>
      <c r="V6" s="628"/>
      <c r="W6" s="628"/>
      <c r="X6" s="628"/>
      <c r="Y6" s="629"/>
      <c r="Z6" s="663">
        <v>0.4</v>
      </c>
      <c r="AA6" s="663"/>
      <c r="AB6" s="663"/>
      <c r="AC6" s="663"/>
      <c r="AD6" s="664">
        <v>178519</v>
      </c>
      <c r="AE6" s="664"/>
      <c r="AF6" s="664"/>
      <c r="AG6" s="664"/>
      <c r="AH6" s="664"/>
      <c r="AI6" s="664"/>
      <c r="AJ6" s="664"/>
      <c r="AK6" s="664"/>
      <c r="AL6" s="630">
        <v>0.7</v>
      </c>
      <c r="AM6" s="631"/>
      <c r="AN6" s="631"/>
      <c r="AO6" s="665"/>
      <c r="AP6" s="624" t="s">
        <v>233</v>
      </c>
      <c r="AQ6" s="625"/>
      <c r="AR6" s="625"/>
      <c r="AS6" s="625"/>
      <c r="AT6" s="625"/>
      <c r="AU6" s="625"/>
      <c r="AV6" s="625"/>
      <c r="AW6" s="625"/>
      <c r="AX6" s="625"/>
      <c r="AY6" s="625"/>
      <c r="AZ6" s="625"/>
      <c r="BA6" s="625"/>
      <c r="BB6" s="625"/>
      <c r="BC6" s="625"/>
      <c r="BD6" s="625"/>
      <c r="BE6" s="625"/>
      <c r="BF6" s="626"/>
      <c r="BG6" s="627">
        <v>22090609</v>
      </c>
      <c r="BH6" s="628"/>
      <c r="BI6" s="628"/>
      <c r="BJ6" s="628"/>
      <c r="BK6" s="628"/>
      <c r="BL6" s="628"/>
      <c r="BM6" s="628"/>
      <c r="BN6" s="629"/>
      <c r="BO6" s="663">
        <v>91.5</v>
      </c>
      <c r="BP6" s="663"/>
      <c r="BQ6" s="663"/>
      <c r="BR6" s="663"/>
      <c r="BS6" s="664">
        <v>149519</v>
      </c>
      <c r="BT6" s="664"/>
      <c r="BU6" s="664"/>
      <c r="BV6" s="664"/>
      <c r="BW6" s="664"/>
      <c r="BX6" s="664"/>
      <c r="BY6" s="664"/>
      <c r="BZ6" s="664"/>
      <c r="CA6" s="664"/>
      <c r="CB6" s="695"/>
      <c r="CD6" s="676" t="s">
        <v>234</v>
      </c>
      <c r="CE6" s="677"/>
      <c r="CF6" s="677"/>
      <c r="CG6" s="677"/>
      <c r="CH6" s="677"/>
      <c r="CI6" s="677"/>
      <c r="CJ6" s="677"/>
      <c r="CK6" s="677"/>
      <c r="CL6" s="677"/>
      <c r="CM6" s="677"/>
      <c r="CN6" s="677"/>
      <c r="CO6" s="677"/>
      <c r="CP6" s="677"/>
      <c r="CQ6" s="678"/>
      <c r="CR6" s="627">
        <v>368828</v>
      </c>
      <c r="CS6" s="628"/>
      <c r="CT6" s="628"/>
      <c r="CU6" s="628"/>
      <c r="CV6" s="628"/>
      <c r="CW6" s="628"/>
      <c r="CX6" s="628"/>
      <c r="CY6" s="629"/>
      <c r="CZ6" s="703">
        <v>0.8</v>
      </c>
      <c r="DA6" s="686"/>
      <c r="DB6" s="686"/>
      <c r="DC6" s="705"/>
      <c r="DD6" s="633" t="s">
        <v>235</v>
      </c>
      <c r="DE6" s="628"/>
      <c r="DF6" s="628"/>
      <c r="DG6" s="628"/>
      <c r="DH6" s="628"/>
      <c r="DI6" s="628"/>
      <c r="DJ6" s="628"/>
      <c r="DK6" s="628"/>
      <c r="DL6" s="628"/>
      <c r="DM6" s="628"/>
      <c r="DN6" s="628"/>
      <c r="DO6" s="628"/>
      <c r="DP6" s="629"/>
      <c r="DQ6" s="633">
        <v>368828</v>
      </c>
      <c r="DR6" s="628"/>
      <c r="DS6" s="628"/>
      <c r="DT6" s="628"/>
      <c r="DU6" s="628"/>
      <c r="DV6" s="628"/>
      <c r="DW6" s="628"/>
      <c r="DX6" s="628"/>
      <c r="DY6" s="628"/>
      <c r="DZ6" s="628"/>
      <c r="EA6" s="628"/>
      <c r="EB6" s="628"/>
      <c r="EC6" s="662"/>
    </row>
    <row r="7" spans="2:143" ht="11.25" customHeight="1" x14ac:dyDescent="0.2">
      <c r="B7" s="624" t="s">
        <v>236</v>
      </c>
      <c r="C7" s="625"/>
      <c r="D7" s="625"/>
      <c r="E7" s="625"/>
      <c r="F7" s="625"/>
      <c r="G7" s="625"/>
      <c r="H7" s="625"/>
      <c r="I7" s="625"/>
      <c r="J7" s="625"/>
      <c r="K7" s="625"/>
      <c r="L7" s="625"/>
      <c r="M7" s="625"/>
      <c r="N7" s="625"/>
      <c r="O7" s="625"/>
      <c r="P7" s="625"/>
      <c r="Q7" s="626"/>
      <c r="R7" s="627">
        <v>19883</v>
      </c>
      <c r="S7" s="628"/>
      <c r="T7" s="628"/>
      <c r="U7" s="628"/>
      <c r="V7" s="628"/>
      <c r="W7" s="628"/>
      <c r="X7" s="628"/>
      <c r="Y7" s="629"/>
      <c r="Z7" s="663">
        <v>0</v>
      </c>
      <c r="AA7" s="663"/>
      <c r="AB7" s="663"/>
      <c r="AC7" s="663"/>
      <c r="AD7" s="664">
        <v>19883</v>
      </c>
      <c r="AE7" s="664"/>
      <c r="AF7" s="664"/>
      <c r="AG7" s="664"/>
      <c r="AH7" s="664"/>
      <c r="AI7" s="664"/>
      <c r="AJ7" s="664"/>
      <c r="AK7" s="664"/>
      <c r="AL7" s="630">
        <v>0.1</v>
      </c>
      <c r="AM7" s="631"/>
      <c r="AN7" s="631"/>
      <c r="AO7" s="665"/>
      <c r="AP7" s="624" t="s">
        <v>237</v>
      </c>
      <c r="AQ7" s="625"/>
      <c r="AR7" s="625"/>
      <c r="AS7" s="625"/>
      <c r="AT7" s="625"/>
      <c r="AU7" s="625"/>
      <c r="AV7" s="625"/>
      <c r="AW7" s="625"/>
      <c r="AX7" s="625"/>
      <c r="AY7" s="625"/>
      <c r="AZ7" s="625"/>
      <c r="BA7" s="625"/>
      <c r="BB7" s="625"/>
      <c r="BC7" s="625"/>
      <c r="BD7" s="625"/>
      <c r="BE7" s="625"/>
      <c r="BF7" s="626"/>
      <c r="BG7" s="627">
        <v>13972623</v>
      </c>
      <c r="BH7" s="628"/>
      <c r="BI7" s="628"/>
      <c r="BJ7" s="628"/>
      <c r="BK7" s="628"/>
      <c r="BL7" s="628"/>
      <c r="BM7" s="628"/>
      <c r="BN7" s="629"/>
      <c r="BO7" s="663">
        <v>57.9</v>
      </c>
      <c r="BP7" s="663"/>
      <c r="BQ7" s="663"/>
      <c r="BR7" s="663"/>
      <c r="BS7" s="664">
        <v>149519</v>
      </c>
      <c r="BT7" s="664"/>
      <c r="BU7" s="664"/>
      <c r="BV7" s="664"/>
      <c r="BW7" s="664"/>
      <c r="BX7" s="664"/>
      <c r="BY7" s="664"/>
      <c r="BZ7" s="664"/>
      <c r="CA7" s="664"/>
      <c r="CB7" s="695"/>
      <c r="CD7" s="624" t="s">
        <v>238</v>
      </c>
      <c r="CE7" s="625"/>
      <c r="CF7" s="625"/>
      <c r="CG7" s="625"/>
      <c r="CH7" s="625"/>
      <c r="CI7" s="625"/>
      <c r="CJ7" s="625"/>
      <c r="CK7" s="625"/>
      <c r="CL7" s="625"/>
      <c r="CM7" s="625"/>
      <c r="CN7" s="625"/>
      <c r="CO7" s="625"/>
      <c r="CP7" s="625"/>
      <c r="CQ7" s="626"/>
      <c r="CR7" s="627">
        <v>7568066</v>
      </c>
      <c r="CS7" s="628"/>
      <c r="CT7" s="628"/>
      <c r="CU7" s="628"/>
      <c r="CV7" s="628"/>
      <c r="CW7" s="628"/>
      <c r="CX7" s="628"/>
      <c r="CY7" s="629"/>
      <c r="CZ7" s="663">
        <v>16.600000000000001</v>
      </c>
      <c r="DA7" s="663"/>
      <c r="DB7" s="663"/>
      <c r="DC7" s="663"/>
      <c r="DD7" s="633">
        <v>349262</v>
      </c>
      <c r="DE7" s="628"/>
      <c r="DF7" s="628"/>
      <c r="DG7" s="628"/>
      <c r="DH7" s="628"/>
      <c r="DI7" s="628"/>
      <c r="DJ7" s="628"/>
      <c r="DK7" s="628"/>
      <c r="DL7" s="628"/>
      <c r="DM7" s="628"/>
      <c r="DN7" s="628"/>
      <c r="DO7" s="628"/>
      <c r="DP7" s="629"/>
      <c r="DQ7" s="633">
        <v>6750915</v>
      </c>
      <c r="DR7" s="628"/>
      <c r="DS7" s="628"/>
      <c r="DT7" s="628"/>
      <c r="DU7" s="628"/>
      <c r="DV7" s="628"/>
      <c r="DW7" s="628"/>
      <c r="DX7" s="628"/>
      <c r="DY7" s="628"/>
      <c r="DZ7" s="628"/>
      <c r="EA7" s="628"/>
      <c r="EB7" s="628"/>
      <c r="EC7" s="662"/>
    </row>
    <row r="8" spans="2:143" ht="11.25" customHeight="1" x14ac:dyDescent="0.2">
      <c r="B8" s="624" t="s">
        <v>239</v>
      </c>
      <c r="C8" s="625"/>
      <c r="D8" s="625"/>
      <c r="E8" s="625"/>
      <c r="F8" s="625"/>
      <c r="G8" s="625"/>
      <c r="H8" s="625"/>
      <c r="I8" s="625"/>
      <c r="J8" s="625"/>
      <c r="K8" s="625"/>
      <c r="L8" s="625"/>
      <c r="M8" s="625"/>
      <c r="N8" s="625"/>
      <c r="O8" s="625"/>
      <c r="P8" s="625"/>
      <c r="Q8" s="626"/>
      <c r="R8" s="627">
        <v>294999</v>
      </c>
      <c r="S8" s="628"/>
      <c r="T8" s="628"/>
      <c r="U8" s="628"/>
      <c r="V8" s="628"/>
      <c r="W8" s="628"/>
      <c r="X8" s="628"/>
      <c r="Y8" s="629"/>
      <c r="Z8" s="663">
        <v>0.6</v>
      </c>
      <c r="AA8" s="663"/>
      <c r="AB8" s="663"/>
      <c r="AC8" s="663"/>
      <c r="AD8" s="664">
        <v>294999</v>
      </c>
      <c r="AE8" s="664"/>
      <c r="AF8" s="664"/>
      <c r="AG8" s="664"/>
      <c r="AH8" s="664"/>
      <c r="AI8" s="664"/>
      <c r="AJ8" s="664"/>
      <c r="AK8" s="664"/>
      <c r="AL8" s="630">
        <v>1.2</v>
      </c>
      <c r="AM8" s="631"/>
      <c r="AN8" s="631"/>
      <c r="AO8" s="665"/>
      <c r="AP8" s="624" t="s">
        <v>240</v>
      </c>
      <c r="AQ8" s="625"/>
      <c r="AR8" s="625"/>
      <c r="AS8" s="625"/>
      <c r="AT8" s="625"/>
      <c r="AU8" s="625"/>
      <c r="AV8" s="625"/>
      <c r="AW8" s="625"/>
      <c r="AX8" s="625"/>
      <c r="AY8" s="625"/>
      <c r="AZ8" s="625"/>
      <c r="BA8" s="625"/>
      <c r="BB8" s="625"/>
      <c r="BC8" s="625"/>
      <c r="BD8" s="625"/>
      <c r="BE8" s="625"/>
      <c r="BF8" s="626"/>
      <c r="BG8" s="627">
        <v>167528</v>
      </c>
      <c r="BH8" s="628"/>
      <c r="BI8" s="628"/>
      <c r="BJ8" s="628"/>
      <c r="BK8" s="628"/>
      <c r="BL8" s="628"/>
      <c r="BM8" s="628"/>
      <c r="BN8" s="629"/>
      <c r="BO8" s="663">
        <v>0.7</v>
      </c>
      <c r="BP8" s="663"/>
      <c r="BQ8" s="663"/>
      <c r="BR8" s="663"/>
      <c r="BS8" s="664" t="s">
        <v>129</v>
      </c>
      <c r="BT8" s="664"/>
      <c r="BU8" s="664"/>
      <c r="BV8" s="664"/>
      <c r="BW8" s="664"/>
      <c r="BX8" s="664"/>
      <c r="BY8" s="664"/>
      <c r="BZ8" s="664"/>
      <c r="CA8" s="664"/>
      <c r="CB8" s="695"/>
      <c r="CD8" s="624" t="s">
        <v>241</v>
      </c>
      <c r="CE8" s="625"/>
      <c r="CF8" s="625"/>
      <c r="CG8" s="625"/>
      <c r="CH8" s="625"/>
      <c r="CI8" s="625"/>
      <c r="CJ8" s="625"/>
      <c r="CK8" s="625"/>
      <c r="CL8" s="625"/>
      <c r="CM8" s="625"/>
      <c r="CN8" s="625"/>
      <c r="CO8" s="625"/>
      <c r="CP8" s="625"/>
      <c r="CQ8" s="626"/>
      <c r="CR8" s="627">
        <v>16590220</v>
      </c>
      <c r="CS8" s="628"/>
      <c r="CT8" s="628"/>
      <c r="CU8" s="628"/>
      <c r="CV8" s="628"/>
      <c r="CW8" s="628"/>
      <c r="CX8" s="628"/>
      <c r="CY8" s="629"/>
      <c r="CZ8" s="663">
        <v>36.299999999999997</v>
      </c>
      <c r="DA8" s="663"/>
      <c r="DB8" s="663"/>
      <c r="DC8" s="663"/>
      <c r="DD8" s="633">
        <v>59514</v>
      </c>
      <c r="DE8" s="628"/>
      <c r="DF8" s="628"/>
      <c r="DG8" s="628"/>
      <c r="DH8" s="628"/>
      <c r="DI8" s="628"/>
      <c r="DJ8" s="628"/>
      <c r="DK8" s="628"/>
      <c r="DL8" s="628"/>
      <c r="DM8" s="628"/>
      <c r="DN8" s="628"/>
      <c r="DO8" s="628"/>
      <c r="DP8" s="629"/>
      <c r="DQ8" s="633">
        <v>8820870</v>
      </c>
      <c r="DR8" s="628"/>
      <c r="DS8" s="628"/>
      <c r="DT8" s="628"/>
      <c r="DU8" s="628"/>
      <c r="DV8" s="628"/>
      <c r="DW8" s="628"/>
      <c r="DX8" s="628"/>
      <c r="DY8" s="628"/>
      <c r="DZ8" s="628"/>
      <c r="EA8" s="628"/>
      <c r="EB8" s="628"/>
      <c r="EC8" s="662"/>
    </row>
    <row r="9" spans="2:143" ht="11.25" customHeight="1" x14ac:dyDescent="0.2">
      <c r="B9" s="624" t="s">
        <v>242</v>
      </c>
      <c r="C9" s="625"/>
      <c r="D9" s="625"/>
      <c r="E9" s="625"/>
      <c r="F9" s="625"/>
      <c r="G9" s="625"/>
      <c r="H9" s="625"/>
      <c r="I9" s="625"/>
      <c r="J9" s="625"/>
      <c r="K9" s="625"/>
      <c r="L9" s="625"/>
      <c r="M9" s="625"/>
      <c r="N9" s="625"/>
      <c r="O9" s="625"/>
      <c r="P9" s="625"/>
      <c r="Q9" s="626"/>
      <c r="R9" s="627">
        <v>211286</v>
      </c>
      <c r="S9" s="628"/>
      <c r="T9" s="628"/>
      <c r="U9" s="628"/>
      <c r="V9" s="628"/>
      <c r="W9" s="628"/>
      <c r="X9" s="628"/>
      <c r="Y9" s="629"/>
      <c r="Z9" s="663">
        <v>0.4</v>
      </c>
      <c r="AA9" s="663"/>
      <c r="AB9" s="663"/>
      <c r="AC9" s="663"/>
      <c r="AD9" s="664">
        <v>211286</v>
      </c>
      <c r="AE9" s="664"/>
      <c r="AF9" s="664"/>
      <c r="AG9" s="664"/>
      <c r="AH9" s="664"/>
      <c r="AI9" s="664"/>
      <c r="AJ9" s="664"/>
      <c r="AK9" s="664"/>
      <c r="AL9" s="630">
        <v>0.8</v>
      </c>
      <c r="AM9" s="631"/>
      <c r="AN9" s="631"/>
      <c r="AO9" s="665"/>
      <c r="AP9" s="624" t="s">
        <v>243</v>
      </c>
      <c r="AQ9" s="625"/>
      <c r="AR9" s="625"/>
      <c r="AS9" s="625"/>
      <c r="AT9" s="625"/>
      <c r="AU9" s="625"/>
      <c r="AV9" s="625"/>
      <c r="AW9" s="625"/>
      <c r="AX9" s="625"/>
      <c r="AY9" s="625"/>
      <c r="AZ9" s="625"/>
      <c r="BA9" s="625"/>
      <c r="BB9" s="625"/>
      <c r="BC9" s="625"/>
      <c r="BD9" s="625"/>
      <c r="BE9" s="625"/>
      <c r="BF9" s="626"/>
      <c r="BG9" s="627">
        <v>12881444</v>
      </c>
      <c r="BH9" s="628"/>
      <c r="BI9" s="628"/>
      <c r="BJ9" s="628"/>
      <c r="BK9" s="628"/>
      <c r="BL9" s="628"/>
      <c r="BM9" s="628"/>
      <c r="BN9" s="629"/>
      <c r="BO9" s="663">
        <v>53.3</v>
      </c>
      <c r="BP9" s="663"/>
      <c r="BQ9" s="663"/>
      <c r="BR9" s="663"/>
      <c r="BS9" s="664" t="s">
        <v>129</v>
      </c>
      <c r="BT9" s="664"/>
      <c r="BU9" s="664"/>
      <c r="BV9" s="664"/>
      <c r="BW9" s="664"/>
      <c r="BX9" s="664"/>
      <c r="BY9" s="664"/>
      <c r="BZ9" s="664"/>
      <c r="CA9" s="664"/>
      <c r="CB9" s="695"/>
      <c r="CD9" s="624" t="s">
        <v>244</v>
      </c>
      <c r="CE9" s="625"/>
      <c r="CF9" s="625"/>
      <c r="CG9" s="625"/>
      <c r="CH9" s="625"/>
      <c r="CI9" s="625"/>
      <c r="CJ9" s="625"/>
      <c r="CK9" s="625"/>
      <c r="CL9" s="625"/>
      <c r="CM9" s="625"/>
      <c r="CN9" s="625"/>
      <c r="CO9" s="625"/>
      <c r="CP9" s="625"/>
      <c r="CQ9" s="626"/>
      <c r="CR9" s="627">
        <v>4521604</v>
      </c>
      <c r="CS9" s="628"/>
      <c r="CT9" s="628"/>
      <c r="CU9" s="628"/>
      <c r="CV9" s="628"/>
      <c r="CW9" s="628"/>
      <c r="CX9" s="628"/>
      <c r="CY9" s="629"/>
      <c r="CZ9" s="663">
        <v>9.9</v>
      </c>
      <c r="DA9" s="663"/>
      <c r="DB9" s="663"/>
      <c r="DC9" s="663"/>
      <c r="DD9" s="633">
        <v>32941</v>
      </c>
      <c r="DE9" s="628"/>
      <c r="DF9" s="628"/>
      <c r="DG9" s="628"/>
      <c r="DH9" s="628"/>
      <c r="DI9" s="628"/>
      <c r="DJ9" s="628"/>
      <c r="DK9" s="628"/>
      <c r="DL9" s="628"/>
      <c r="DM9" s="628"/>
      <c r="DN9" s="628"/>
      <c r="DO9" s="628"/>
      <c r="DP9" s="629"/>
      <c r="DQ9" s="633">
        <v>3484975</v>
      </c>
      <c r="DR9" s="628"/>
      <c r="DS9" s="628"/>
      <c r="DT9" s="628"/>
      <c r="DU9" s="628"/>
      <c r="DV9" s="628"/>
      <c r="DW9" s="628"/>
      <c r="DX9" s="628"/>
      <c r="DY9" s="628"/>
      <c r="DZ9" s="628"/>
      <c r="EA9" s="628"/>
      <c r="EB9" s="628"/>
      <c r="EC9" s="662"/>
    </row>
    <row r="10" spans="2:143" ht="11.25" customHeight="1" x14ac:dyDescent="0.2">
      <c r="B10" s="624" t="s">
        <v>245</v>
      </c>
      <c r="C10" s="625"/>
      <c r="D10" s="625"/>
      <c r="E10" s="625"/>
      <c r="F10" s="625"/>
      <c r="G10" s="625"/>
      <c r="H10" s="625"/>
      <c r="I10" s="625"/>
      <c r="J10" s="625"/>
      <c r="K10" s="625"/>
      <c r="L10" s="625"/>
      <c r="M10" s="625"/>
      <c r="N10" s="625"/>
      <c r="O10" s="625"/>
      <c r="P10" s="625"/>
      <c r="Q10" s="626"/>
      <c r="R10" s="627" t="s">
        <v>138</v>
      </c>
      <c r="S10" s="628"/>
      <c r="T10" s="628"/>
      <c r="U10" s="628"/>
      <c r="V10" s="628"/>
      <c r="W10" s="628"/>
      <c r="X10" s="628"/>
      <c r="Y10" s="629"/>
      <c r="Z10" s="663" t="s">
        <v>235</v>
      </c>
      <c r="AA10" s="663"/>
      <c r="AB10" s="663"/>
      <c r="AC10" s="663"/>
      <c r="AD10" s="664" t="s">
        <v>129</v>
      </c>
      <c r="AE10" s="664"/>
      <c r="AF10" s="664"/>
      <c r="AG10" s="664"/>
      <c r="AH10" s="664"/>
      <c r="AI10" s="664"/>
      <c r="AJ10" s="664"/>
      <c r="AK10" s="664"/>
      <c r="AL10" s="630" t="s">
        <v>129</v>
      </c>
      <c r="AM10" s="631"/>
      <c r="AN10" s="631"/>
      <c r="AO10" s="665"/>
      <c r="AP10" s="624" t="s">
        <v>246</v>
      </c>
      <c r="AQ10" s="625"/>
      <c r="AR10" s="625"/>
      <c r="AS10" s="625"/>
      <c r="AT10" s="625"/>
      <c r="AU10" s="625"/>
      <c r="AV10" s="625"/>
      <c r="AW10" s="625"/>
      <c r="AX10" s="625"/>
      <c r="AY10" s="625"/>
      <c r="AZ10" s="625"/>
      <c r="BA10" s="625"/>
      <c r="BB10" s="625"/>
      <c r="BC10" s="625"/>
      <c r="BD10" s="625"/>
      <c r="BE10" s="625"/>
      <c r="BF10" s="626"/>
      <c r="BG10" s="627">
        <v>342479</v>
      </c>
      <c r="BH10" s="628"/>
      <c r="BI10" s="628"/>
      <c r="BJ10" s="628"/>
      <c r="BK10" s="628"/>
      <c r="BL10" s="628"/>
      <c r="BM10" s="628"/>
      <c r="BN10" s="629"/>
      <c r="BO10" s="663">
        <v>1.4</v>
      </c>
      <c r="BP10" s="663"/>
      <c r="BQ10" s="663"/>
      <c r="BR10" s="663"/>
      <c r="BS10" s="664">
        <v>56427</v>
      </c>
      <c r="BT10" s="664"/>
      <c r="BU10" s="664"/>
      <c r="BV10" s="664"/>
      <c r="BW10" s="664"/>
      <c r="BX10" s="664"/>
      <c r="BY10" s="664"/>
      <c r="BZ10" s="664"/>
      <c r="CA10" s="664"/>
      <c r="CB10" s="695"/>
      <c r="CD10" s="624" t="s">
        <v>247</v>
      </c>
      <c r="CE10" s="625"/>
      <c r="CF10" s="625"/>
      <c r="CG10" s="625"/>
      <c r="CH10" s="625"/>
      <c r="CI10" s="625"/>
      <c r="CJ10" s="625"/>
      <c r="CK10" s="625"/>
      <c r="CL10" s="625"/>
      <c r="CM10" s="625"/>
      <c r="CN10" s="625"/>
      <c r="CO10" s="625"/>
      <c r="CP10" s="625"/>
      <c r="CQ10" s="626"/>
      <c r="CR10" s="627">
        <v>21133</v>
      </c>
      <c r="CS10" s="628"/>
      <c r="CT10" s="628"/>
      <c r="CU10" s="628"/>
      <c r="CV10" s="628"/>
      <c r="CW10" s="628"/>
      <c r="CX10" s="628"/>
      <c r="CY10" s="629"/>
      <c r="CZ10" s="663">
        <v>0</v>
      </c>
      <c r="DA10" s="663"/>
      <c r="DB10" s="663"/>
      <c r="DC10" s="663"/>
      <c r="DD10" s="633" t="s">
        <v>235</v>
      </c>
      <c r="DE10" s="628"/>
      <c r="DF10" s="628"/>
      <c r="DG10" s="628"/>
      <c r="DH10" s="628"/>
      <c r="DI10" s="628"/>
      <c r="DJ10" s="628"/>
      <c r="DK10" s="628"/>
      <c r="DL10" s="628"/>
      <c r="DM10" s="628"/>
      <c r="DN10" s="628"/>
      <c r="DO10" s="628"/>
      <c r="DP10" s="629"/>
      <c r="DQ10" s="633">
        <v>21133</v>
      </c>
      <c r="DR10" s="628"/>
      <c r="DS10" s="628"/>
      <c r="DT10" s="628"/>
      <c r="DU10" s="628"/>
      <c r="DV10" s="628"/>
      <c r="DW10" s="628"/>
      <c r="DX10" s="628"/>
      <c r="DY10" s="628"/>
      <c r="DZ10" s="628"/>
      <c r="EA10" s="628"/>
      <c r="EB10" s="628"/>
      <c r="EC10" s="662"/>
    </row>
    <row r="11" spans="2:143" ht="11.25" customHeight="1" x14ac:dyDescent="0.2">
      <c r="B11" s="624" t="s">
        <v>248</v>
      </c>
      <c r="C11" s="625"/>
      <c r="D11" s="625"/>
      <c r="E11" s="625"/>
      <c r="F11" s="625"/>
      <c r="G11" s="625"/>
      <c r="H11" s="625"/>
      <c r="I11" s="625"/>
      <c r="J11" s="625"/>
      <c r="K11" s="625"/>
      <c r="L11" s="625"/>
      <c r="M11" s="625"/>
      <c r="N11" s="625"/>
      <c r="O11" s="625"/>
      <c r="P11" s="625"/>
      <c r="Q11" s="626"/>
      <c r="R11" s="627">
        <v>2041676</v>
      </c>
      <c r="S11" s="628"/>
      <c r="T11" s="628"/>
      <c r="U11" s="628"/>
      <c r="V11" s="628"/>
      <c r="W11" s="628"/>
      <c r="X11" s="628"/>
      <c r="Y11" s="629"/>
      <c r="Z11" s="630">
        <v>4.2</v>
      </c>
      <c r="AA11" s="631"/>
      <c r="AB11" s="631"/>
      <c r="AC11" s="632"/>
      <c r="AD11" s="633">
        <v>2041676</v>
      </c>
      <c r="AE11" s="628"/>
      <c r="AF11" s="628"/>
      <c r="AG11" s="628"/>
      <c r="AH11" s="628"/>
      <c r="AI11" s="628"/>
      <c r="AJ11" s="628"/>
      <c r="AK11" s="629"/>
      <c r="AL11" s="630">
        <v>8</v>
      </c>
      <c r="AM11" s="631"/>
      <c r="AN11" s="631"/>
      <c r="AO11" s="665"/>
      <c r="AP11" s="624" t="s">
        <v>249</v>
      </c>
      <c r="AQ11" s="625"/>
      <c r="AR11" s="625"/>
      <c r="AS11" s="625"/>
      <c r="AT11" s="625"/>
      <c r="AU11" s="625"/>
      <c r="AV11" s="625"/>
      <c r="AW11" s="625"/>
      <c r="AX11" s="625"/>
      <c r="AY11" s="625"/>
      <c r="AZ11" s="625"/>
      <c r="BA11" s="625"/>
      <c r="BB11" s="625"/>
      <c r="BC11" s="625"/>
      <c r="BD11" s="625"/>
      <c r="BE11" s="625"/>
      <c r="BF11" s="626"/>
      <c r="BG11" s="627">
        <v>581172</v>
      </c>
      <c r="BH11" s="628"/>
      <c r="BI11" s="628"/>
      <c r="BJ11" s="628"/>
      <c r="BK11" s="628"/>
      <c r="BL11" s="628"/>
      <c r="BM11" s="628"/>
      <c r="BN11" s="629"/>
      <c r="BO11" s="663">
        <v>2.4</v>
      </c>
      <c r="BP11" s="663"/>
      <c r="BQ11" s="663"/>
      <c r="BR11" s="663"/>
      <c r="BS11" s="664">
        <v>93092</v>
      </c>
      <c r="BT11" s="664"/>
      <c r="BU11" s="664"/>
      <c r="BV11" s="664"/>
      <c r="BW11" s="664"/>
      <c r="BX11" s="664"/>
      <c r="BY11" s="664"/>
      <c r="BZ11" s="664"/>
      <c r="CA11" s="664"/>
      <c r="CB11" s="695"/>
      <c r="CD11" s="624" t="s">
        <v>250</v>
      </c>
      <c r="CE11" s="625"/>
      <c r="CF11" s="625"/>
      <c r="CG11" s="625"/>
      <c r="CH11" s="625"/>
      <c r="CI11" s="625"/>
      <c r="CJ11" s="625"/>
      <c r="CK11" s="625"/>
      <c r="CL11" s="625"/>
      <c r="CM11" s="625"/>
      <c r="CN11" s="625"/>
      <c r="CO11" s="625"/>
      <c r="CP11" s="625"/>
      <c r="CQ11" s="626"/>
      <c r="CR11" s="627">
        <v>30894</v>
      </c>
      <c r="CS11" s="628"/>
      <c r="CT11" s="628"/>
      <c r="CU11" s="628"/>
      <c r="CV11" s="628"/>
      <c r="CW11" s="628"/>
      <c r="CX11" s="628"/>
      <c r="CY11" s="629"/>
      <c r="CZ11" s="663">
        <v>0.1</v>
      </c>
      <c r="DA11" s="663"/>
      <c r="DB11" s="663"/>
      <c r="DC11" s="663"/>
      <c r="DD11" s="633" t="s">
        <v>129</v>
      </c>
      <c r="DE11" s="628"/>
      <c r="DF11" s="628"/>
      <c r="DG11" s="628"/>
      <c r="DH11" s="628"/>
      <c r="DI11" s="628"/>
      <c r="DJ11" s="628"/>
      <c r="DK11" s="628"/>
      <c r="DL11" s="628"/>
      <c r="DM11" s="628"/>
      <c r="DN11" s="628"/>
      <c r="DO11" s="628"/>
      <c r="DP11" s="629"/>
      <c r="DQ11" s="633">
        <v>22212</v>
      </c>
      <c r="DR11" s="628"/>
      <c r="DS11" s="628"/>
      <c r="DT11" s="628"/>
      <c r="DU11" s="628"/>
      <c r="DV11" s="628"/>
      <c r="DW11" s="628"/>
      <c r="DX11" s="628"/>
      <c r="DY11" s="628"/>
      <c r="DZ11" s="628"/>
      <c r="EA11" s="628"/>
      <c r="EB11" s="628"/>
      <c r="EC11" s="662"/>
    </row>
    <row r="12" spans="2:143" ht="11.25" customHeight="1" x14ac:dyDescent="0.2">
      <c r="B12" s="624" t="s">
        <v>251</v>
      </c>
      <c r="C12" s="625"/>
      <c r="D12" s="625"/>
      <c r="E12" s="625"/>
      <c r="F12" s="625"/>
      <c r="G12" s="625"/>
      <c r="H12" s="625"/>
      <c r="I12" s="625"/>
      <c r="J12" s="625"/>
      <c r="K12" s="625"/>
      <c r="L12" s="625"/>
      <c r="M12" s="625"/>
      <c r="N12" s="625"/>
      <c r="O12" s="625"/>
      <c r="P12" s="625"/>
      <c r="Q12" s="626"/>
      <c r="R12" s="627">
        <v>4056</v>
      </c>
      <c r="S12" s="628"/>
      <c r="T12" s="628"/>
      <c r="U12" s="628"/>
      <c r="V12" s="628"/>
      <c r="W12" s="628"/>
      <c r="X12" s="628"/>
      <c r="Y12" s="629"/>
      <c r="Z12" s="663">
        <v>0</v>
      </c>
      <c r="AA12" s="663"/>
      <c r="AB12" s="663"/>
      <c r="AC12" s="663"/>
      <c r="AD12" s="664">
        <v>4056</v>
      </c>
      <c r="AE12" s="664"/>
      <c r="AF12" s="664"/>
      <c r="AG12" s="664"/>
      <c r="AH12" s="664"/>
      <c r="AI12" s="664"/>
      <c r="AJ12" s="664"/>
      <c r="AK12" s="664"/>
      <c r="AL12" s="630">
        <v>0</v>
      </c>
      <c r="AM12" s="631"/>
      <c r="AN12" s="631"/>
      <c r="AO12" s="665"/>
      <c r="AP12" s="624" t="s">
        <v>252</v>
      </c>
      <c r="AQ12" s="625"/>
      <c r="AR12" s="625"/>
      <c r="AS12" s="625"/>
      <c r="AT12" s="625"/>
      <c r="AU12" s="625"/>
      <c r="AV12" s="625"/>
      <c r="AW12" s="625"/>
      <c r="AX12" s="625"/>
      <c r="AY12" s="625"/>
      <c r="AZ12" s="625"/>
      <c r="BA12" s="625"/>
      <c r="BB12" s="625"/>
      <c r="BC12" s="625"/>
      <c r="BD12" s="625"/>
      <c r="BE12" s="625"/>
      <c r="BF12" s="626"/>
      <c r="BG12" s="627">
        <v>7794313</v>
      </c>
      <c r="BH12" s="628"/>
      <c r="BI12" s="628"/>
      <c r="BJ12" s="628"/>
      <c r="BK12" s="628"/>
      <c r="BL12" s="628"/>
      <c r="BM12" s="628"/>
      <c r="BN12" s="629"/>
      <c r="BO12" s="663">
        <v>32.299999999999997</v>
      </c>
      <c r="BP12" s="663"/>
      <c r="BQ12" s="663"/>
      <c r="BR12" s="663"/>
      <c r="BS12" s="664" t="s">
        <v>235</v>
      </c>
      <c r="BT12" s="664"/>
      <c r="BU12" s="664"/>
      <c r="BV12" s="664"/>
      <c r="BW12" s="664"/>
      <c r="BX12" s="664"/>
      <c r="BY12" s="664"/>
      <c r="BZ12" s="664"/>
      <c r="CA12" s="664"/>
      <c r="CB12" s="695"/>
      <c r="CD12" s="624" t="s">
        <v>253</v>
      </c>
      <c r="CE12" s="625"/>
      <c r="CF12" s="625"/>
      <c r="CG12" s="625"/>
      <c r="CH12" s="625"/>
      <c r="CI12" s="625"/>
      <c r="CJ12" s="625"/>
      <c r="CK12" s="625"/>
      <c r="CL12" s="625"/>
      <c r="CM12" s="625"/>
      <c r="CN12" s="625"/>
      <c r="CO12" s="625"/>
      <c r="CP12" s="625"/>
      <c r="CQ12" s="626"/>
      <c r="CR12" s="627">
        <v>199516</v>
      </c>
      <c r="CS12" s="628"/>
      <c r="CT12" s="628"/>
      <c r="CU12" s="628"/>
      <c r="CV12" s="628"/>
      <c r="CW12" s="628"/>
      <c r="CX12" s="628"/>
      <c r="CY12" s="629"/>
      <c r="CZ12" s="663">
        <v>0.4</v>
      </c>
      <c r="DA12" s="663"/>
      <c r="DB12" s="663"/>
      <c r="DC12" s="663"/>
      <c r="DD12" s="633" t="s">
        <v>129</v>
      </c>
      <c r="DE12" s="628"/>
      <c r="DF12" s="628"/>
      <c r="DG12" s="628"/>
      <c r="DH12" s="628"/>
      <c r="DI12" s="628"/>
      <c r="DJ12" s="628"/>
      <c r="DK12" s="628"/>
      <c r="DL12" s="628"/>
      <c r="DM12" s="628"/>
      <c r="DN12" s="628"/>
      <c r="DO12" s="628"/>
      <c r="DP12" s="629"/>
      <c r="DQ12" s="633">
        <v>192732</v>
      </c>
      <c r="DR12" s="628"/>
      <c r="DS12" s="628"/>
      <c r="DT12" s="628"/>
      <c r="DU12" s="628"/>
      <c r="DV12" s="628"/>
      <c r="DW12" s="628"/>
      <c r="DX12" s="628"/>
      <c r="DY12" s="628"/>
      <c r="DZ12" s="628"/>
      <c r="EA12" s="628"/>
      <c r="EB12" s="628"/>
      <c r="EC12" s="662"/>
    </row>
    <row r="13" spans="2:143" ht="11.25" customHeight="1" x14ac:dyDescent="0.2">
      <c r="B13" s="624" t="s">
        <v>254</v>
      </c>
      <c r="C13" s="625"/>
      <c r="D13" s="625"/>
      <c r="E13" s="625"/>
      <c r="F13" s="625"/>
      <c r="G13" s="625"/>
      <c r="H13" s="625"/>
      <c r="I13" s="625"/>
      <c r="J13" s="625"/>
      <c r="K13" s="625"/>
      <c r="L13" s="625"/>
      <c r="M13" s="625"/>
      <c r="N13" s="625"/>
      <c r="O13" s="625"/>
      <c r="P13" s="625"/>
      <c r="Q13" s="626"/>
      <c r="R13" s="627" t="s">
        <v>138</v>
      </c>
      <c r="S13" s="628"/>
      <c r="T13" s="628"/>
      <c r="U13" s="628"/>
      <c r="V13" s="628"/>
      <c r="W13" s="628"/>
      <c r="X13" s="628"/>
      <c r="Y13" s="629"/>
      <c r="Z13" s="663" t="s">
        <v>138</v>
      </c>
      <c r="AA13" s="663"/>
      <c r="AB13" s="663"/>
      <c r="AC13" s="663"/>
      <c r="AD13" s="664" t="s">
        <v>129</v>
      </c>
      <c r="AE13" s="664"/>
      <c r="AF13" s="664"/>
      <c r="AG13" s="664"/>
      <c r="AH13" s="664"/>
      <c r="AI13" s="664"/>
      <c r="AJ13" s="664"/>
      <c r="AK13" s="664"/>
      <c r="AL13" s="630" t="s">
        <v>129</v>
      </c>
      <c r="AM13" s="631"/>
      <c r="AN13" s="631"/>
      <c r="AO13" s="665"/>
      <c r="AP13" s="624" t="s">
        <v>255</v>
      </c>
      <c r="AQ13" s="625"/>
      <c r="AR13" s="625"/>
      <c r="AS13" s="625"/>
      <c r="AT13" s="625"/>
      <c r="AU13" s="625"/>
      <c r="AV13" s="625"/>
      <c r="AW13" s="625"/>
      <c r="AX13" s="625"/>
      <c r="AY13" s="625"/>
      <c r="AZ13" s="625"/>
      <c r="BA13" s="625"/>
      <c r="BB13" s="625"/>
      <c r="BC13" s="625"/>
      <c r="BD13" s="625"/>
      <c r="BE13" s="625"/>
      <c r="BF13" s="626"/>
      <c r="BG13" s="627">
        <v>7698137</v>
      </c>
      <c r="BH13" s="628"/>
      <c r="BI13" s="628"/>
      <c r="BJ13" s="628"/>
      <c r="BK13" s="628"/>
      <c r="BL13" s="628"/>
      <c r="BM13" s="628"/>
      <c r="BN13" s="629"/>
      <c r="BO13" s="663">
        <v>31.9</v>
      </c>
      <c r="BP13" s="663"/>
      <c r="BQ13" s="663"/>
      <c r="BR13" s="663"/>
      <c r="BS13" s="664" t="s">
        <v>129</v>
      </c>
      <c r="BT13" s="664"/>
      <c r="BU13" s="664"/>
      <c r="BV13" s="664"/>
      <c r="BW13" s="664"/>
      <c r="BX13" s="664"/>
      <c r="BY13" s="664"/>
      <c r="BZ13" s="664"/>
      <c r="CA13" s="664"/>
      <c r="CB13" s="695"/>
      <c r="CD13" s="624" t="s">
        <v>256</v>
      </c>
      <c r="CE13" s="625"/>
      <c r="CF13" s="625"/>
      <c r="CG13" s="625"/>
      <c r="CH13" s="625"/>
      <c r="CI13" s="625"/>
      <c r="CJ13" s="625"/>
      <c r="CK13" s="625"/>
      <c r="CL13" s="625"/>
      <c r="CM13" s="625"/>
      <c r="CN13" s="625"/>
      <c r="CO13" s="625"/>
      <c r="CP13" s="625"/>
      <c r="CQ13" s="626"/>
      <c r="CR13" s="627">
        <v>4867029</v>
      </c>
      <c r="CS13" s="628"/>
      <c r="CT13" s="628"/>
      <c r="CU13" s="628"/>
      <c r="CV13" s="628"/>
      <c r="CW13" s="628"/>
      <c r="CX13" s="628"/>
      <c r="CY13" s="629"/>
      <c r="CZ13" s="663">
        <v>10.7</v>
      </c>
      <c r="DA13" s="663"/>
      <c r="DB13" s="663"/>
      <c r="DC13" s="663"/>
      <c r="DD13" s="633">
        <v>2110399</v>
      </c>
      <c r="DE13" s="628"/>
      <c r="DF13" s="628"/>
      <c r="DG13" s="628"/>
      <c r="DH13" s="628"/>
      <c r="DI13" s="628"/>
      <c r="DJ13" s="628"/>
      <c r="DK13" s="628"/>
      <c r="DL13" s="628"/>
      <c r="DM13" s="628"/>
      <c r="DN13" s="628"/>
      <c r="DO13" s="628"/>
      <c r="DP13" s="629"/>
      <c r="DQ13" s="633">
        <v>3643836</v>
      </c>
      <c r="DR13" s="628"/>
      <c r="DS13" s="628"/>
      <c r="DT13" s="628"/>
      <c r="DU13" s="628"/>
      <c r="DV13" s="628"/>
      <c r="DW13" s="628"/>
      <c r="DX13" s="628"/>
      <c r="DY13" s="628"/>
      <c r="DZ13" s="628"/>
      <c r="EA13" s="628"/>
      <c r="EB13" s="628"/>
      <c r="EC13" s="662"/>
    </row>
    <row r="14" spans="2:143" ht="11.25" customHeight="1" x14ac:dyDescent="0.2">
      <c r="B14" s="624" t="s">
        <v>257</v>
      </c>
      <c r="C14" s="625"/>
      <c r="D14" s="625"/>
      <c r="E14" s="625"/>
      <c r="F14" s="625"/>
      <c r="G14" s="625"/>
      <c r="H14" s="625"/>
      <c r="I14" s="625"/>
      <c r="J14" s="625"/>
      <c r="K14" s="625"/>
      <c r="L14" s="625"/>
      <c r="M14" s="625"/>
      <c r="N14" s="625"/>
      <c r="O14" s="625"/>
      <c r="P14" s="625"/>
      <c r="Q14" s="626"/>
      <c r="R14" s="627">
        <v>516</v>
      </c>
      <c r="S14" s="628"/>
      <c r="T14" s="628"/>
      <c r="U14" s="628"/>
      <c r="V14" s="628"/>
      <c r="W14" s="628"/>
      <c r="X14" s="628"/>
      <c r="Y14" s="629"/>
      <c r="Z14" s="663">
        <v>0</v>
      </c>
      <c r="AA14" s="663"/>
      <c r="AB14" s="663"/>
      <c r="AC14" s="663"/>
      <c r="AD14" s="664">
        <v>516</v>
      </c>
      <c r="AE14" s="664"/>
      <c r="AF14" s="664"/>
      <c r="AG14" s="664"/>
      <c r="AH14" s="664"/>
      <c r="AI14" s="664"/>
      <c r="AJ14" s="664"/>
      <c r="AK14" s="664"/>
      <c r="AL14" s="630">
        <v>0</v>
      </c>
      <c r="AM14" s="631"/>
      <c r="AN14" s="631"/>
      <c r="AO14" s="665"/>
      <c r="AP14" s="624" t="s">
        <v>258</v>
      </c>
      <c r="AQ14" s="625"/>
      <c r="AR14" s="625"/>
      <c r="AS14" s="625"/>
      <c r="AT14" s="625"/>
      <c r="AU14" s="625"/>
      <c r="AV14" s="625"/>
      <c r="AW14" s="625"/>
      <c r="AX14" s="625"/>
      <c r="AY14" s="625"/>
      <c r="AZ14" s="625"/>
      <c r="BA14" s="625"/>
      <c r="BB14" s="625"/>
      <c r="BC14" s="625"/>
      <c r="BD14" s="625"/>
      <c r="BE14" s="625"/>
      <c r="BF14" s="626"/>
      <c r="BG14" s="627">
        <v>50409</v>
      </c>
      <c r="BH14" s="628"/>
      <c r="BI14" s="628"/>
      <c r="BJ14" s="628"/>
      <c r="BK14" s="628"/>
      <c r="BL14" s="628"/>
      <c r="BM14" s="628"/>
      <c r="BN14" s="629"/>
      <c r="BO14" s="663">
        <v>0.2</v>
      </c>
      <c r="BP14" s="663"/>
      <c r="BQ14" s="663"/>
      <c r="BR14" s="663"/>
      <c r="BS14" s="664" t="s">
        <v>129</v>
      </c>
      <c r="BT14" s="664"/>
      <c r="BU14" s="664"/>
      <c r="BV14" s="664"/>
      <c r="BW14" s="664"/>
      <c r="BX14" s="664"/>
      <c r="BY14" s="664"/>
      <c r="BZ14" s="664"/>
      <c r="CA14" s="664"/>
      <c r="CB14" s="695"/>
      <c r="CD14" s="624" t="s">
        <v>259</v>
      </c>
      <c r="CE14" s="625"/>
      <c r="CF14" s="625"/>
      <c r="CG14" s="625"/>
      <c r="CH14" s="625"/>
      <c r="CI14" s="625"/>
      <c r="CJ14" s="625"/>
      <c r="CK14" s="625"/>
      <c r="CL14" s="625"/>
      <c r="CM14" s="625"/>
      <c r="CN14" s="625"/>
      <c r="CO14" s="625"/>
      <c r="CP14" s="625"/>
      <c r="CQ14" s="626"/>
      <c r="CR14" s="627">
        <v>1406287</v>
      </c>
      <c r="CS14" s="628"/>
      <c r="CT14" s="628"/>
      <c r="CU14" s="628"/>
      <c r="CV14" s="628"/>
      <c r="CW14" s="628"/>
      <c r="CX14" s="628"/>
      <c r="CY14" s="629"/>
      <c r="CZ14" s="663">
        <v>3.1</v>
      </c>
      <c r="DA14" s="663"/>
      <c r="DB14" s="663"/>
      <c r="DC14" s="663"/>
      <c r="DD14" s="633">
        <v>116887</v>
      </c>
      <c r="DE14" s="628"/>
      <c r="DF14" s="628"/>
      <c r="DG14" s="628"/>
      <c r="DH14" s="628"/>
      <c r="DI14" s="628"/>
      <c r="DJ14" s="628"/>
      <c r="DK14" s="628"/>
      <c r="DL14" s="628"/>
      <c r="DM14" s="628"/>
      <c r="DN14" s="628"/>
      <c r="DO14" s="628"/>
      <c r="DP14" s="629"/>
      <c r="DQ14" s="633">
        <v>1296232</v>
      </c>
      <c r="DR14" s="628"/>
      <c r="DS14" s="628"/>
      <c r="DT14" s="628"/>
      <c r="DU14" s="628"/>
      <c r="DV14" s="628"/>
      <c r="DW14" s="628"/>
      <c r="DX14" s="628"/>
      <c r="DY14" s="628"/>
      <c r="DZ14" s="628"/>
      <c r="EA14" s="628"/>
      <c r="EB14" s="628"/>
      <c r="EC14" s="662"/>
    </row>
    <row r="15" spans="2:143" ht="11.25" customHeight="1" x14ac:dyDescent="0.2">
      <c r="B15" s="624" t="s">
        <v>260</v>
      </c>
      <c r="C15" s="625"/>
      <c r="D15" s="625"/>
      <c r="E15" s="625"/>
      <c r="F15" s="625"/>
      <c r="G15" s="625"/>
      <c r="H15" s="625"/>
      <c r="I15" s="625"/>
      <c r="J15" s="625"/>
      <c r="K15" s="625"/>
      <c r="L15" s="625"/>
      <c r="M15" s="625"/>
      <c r="N15" s="625"/>
      <c r="O15" s="625"/>
      <c r="P15" s="625"/>
      <c r="Q15" s="626"/>
      <c r="R15" s="627" t="s">
        <v>235</v>
      </c>
      <c r="S15" s="628"/>
      <c r="T15" s="628"/>
      <c r="U15" s="628"/>
      <c r="V15" s="628"/>
      <c r="W15" s="628"/>
      <c r="X15" s="628"/>
      <c r="Y15" s="629"/>
      <c r="Z15" s="663" t="s">
        <v>129</v>
      </c>
      <c r="AA15" s="663"/>
      <c r="AB15" s="663"/>
      <c r="AC15" s="663"/>
      <c r="AD15" s="664" t="s">
        <v>129</v>
      </c>
      <c r="AE15" s="664"/>
      <c r="AF15" s="664"/>
      <c r="AG15" s="664"/>
      <c r="AH15" s="664"/>
      <c r="AI15" s="664"/>
      <c r="AJ15" s="664"/>
      <c r="AK15" s="664"/>
      <c r="AL15" s="630" t="s">
        <v>235</v>
      </c>
      <c r="AM15" s="631"/>
      <c r="AN15" s="631"/>
      <c r="AO15" s="665"/>
      <c r="AP15" s="624" t="s">
        <v>261</v>
      </c>
      <c r="AQ15" s="625"/>
      <c r="AR15" s="625"/>
      <c r="AS15" s="625"/>
      <c r="AT15" s="625"/>
      <c r="AU15" s="625"/>
      <c r="AV15" s="625"/>
      <c r="AW15" s="625"/>
      <c r="AX15" s="625"/>
      <c r="AY15" s="625"/>
      <c r="AZ15" s="625"/>
      <c r="BA15" s="625"/>
      <c r="BB15" s="625"/>
      <c r="BC15" s="625"/>
      <c r="BD15" s="625"/>
      <c r="BE15" s="625"/>
      <c r="BF15" s="626"/>
      <c r="BG15" s="627">
        <v>273264</v>
      </c>
      <c r="BH15" s="628"/>
      <c r="BI15" s="628"/>
      <c r="BJ15" s="628"/>
      <c r="BK15" s="628"/>
      <c r="BL15" s="628"/>
      <c r="BM15" s="628"/>
      <c r="BN15" s="629"/>
      <c r="BO15" s="663">
        <v>1.1000000000000001</v>
      </c>
      <c r="BP15" s="663"/>
      <c r="BQ15" s="663"/>
      <c r="BR15" s="663"/>
      <c r="BS15" s="664" t="s">
        <v>129</v>
      </c>
      <c r="BT15" s="664"/>
      <c r="BU15" s="664"/>
      <c r="BV15" s="664"/>
      <c r="BW15" s="664"/>
      <c r="BX15" s="664"/>
      <c r="BY15" s="664"/>
      <c r="BZ15" s="664"/>
      <c r="CA15" s="664"/>
      <c r="CB15" s="695"/>
      <c r="CD15" s="624" t="s">
        <v>262</v>
      </c>
      <c r="CE15" s="625"/>
      <c r="CF15" s="625"/>
      <c r="CG15" s="625"/>
      <c r="CH15" s="625"/>
      <c r="CI15" s="625"/>
      <c r="CJ15" s="625"/>
      <c r="CK15" s="625"/>
      <c r="CL15" s="625"/>
      <c r="CM15" s="625"/>
      <c r="CN15" s="625"/>
      <c r="CO15" s="625"/>
      <c r="CP15" s="625"/>
      <c r="CQ15" s="626"/>
      <c r="CR15" s="627">
        <v>5596983</v>
      </c>
      <c r="CS15" s="628"/>
      <c r="CT15" s="628"/>
      <c r="CU15" s="628"/>
      <c r="CV15" s="628"/>
      <c r="CW15" s="628"/>
      <c r="CX15" s="628"/>
      <c r="CY15" s="629"/>
      <c r="CZ15" s="663">
        <v>12.3</v>
      </c>
      <c r="DA15" s="663"/>
      <c r="DB15" s="663"/>
      <c r="DC15" s="663"/>
      <c r="DD15" s="633">
        <v>2103906</v>
      </c>
      <c r="DE15" s="628"/>
      <c r="DF15" s="628"/>
      <c r="DG15" s="628"/>
      <c r="DH15" s="628"/>
      <c r="DI15" s="628"/>
      <c r="DJ15" s="628"/>
      <c r="DK15" s="628"/>
      <c r="DL15" s="628"/>
      <c r="DM15" s="628"/>
      <c r="DN15" s="628"/>
      <c r="DO15" s="628"/>
      <c r="DP15" s="629"/>
      <c r="DQ15" s="633">
        <v>3029792</v>
      </c>
      <c r="DR15" s="628"/>
      <c r="DS15" s="628"/>
      <c r="DT15" s="628"/>
      <c r="DU15" s="628"/>
      <c r="DV15" s="628"/>
      <c r="DW15" s="628"/>
      <c r="DX15" s="628"/>
      <c r="DY15" s="628"/>
      <c r="DZ15" s="628"/>
      <c r="EA15" s="628"/>
      <c r="EB15" s="628"/>
      <c r="EC15" s="662"/>
    </row>
    <row r="16" spans="2:143" ht="11.25" customHeight="1" x14ac:dyDescent="0.2">
      <c r="B16" s="624" t="s">
        <v>263</v>
      </c>
      <c r="C16" s="625"/>
      <c r="D16" s="625"/>
      <c r="E16" s="625"/>
      <c r="F16" s="625"/>
      <c r="G16" s="625"/>
      <c r="H16" s="625"/>
      <c r="I16" s="625"/>
      <c r="J16" s="625"/>
      <c r="K16" s="625"/>
      <c r="L16" s="625"/>
      <c r="M16" s="625"/>
      <c r="N16" s="625"/>
      <c r="O16" s="625"/>
      <c r="P16" s="625"/>
      <c r="Q16" s="626"/>
      <c r="R16" s="627">
        <v>33106</v>
      </c>
      <c r="S16" s="628"/>
      <c r="T16" s="628"/>
      <c r="U16" s="628"/>
      <c r="V16" s="628"/>
      <c r="W16" s="628"/>
      <c r="X16" s="628"/>
      <c r="Y16" s="629"/>
      <c r="Z16" s="663">
        <v>0.1</v>
      </c>
      <c r="AA16" s="663"/>
      <c r="AB16" s="663"/>
      <c r="AC16" s="663"/>
      <c r="AD16" s="664">
        <v>33106</v>
      </c>
      <c r="AE16" s="664"/>
      <c r="AF16" s="664"/>
      <c r="AG16" s="664"/>
      <c r="AH16" s="664"/>
      <c r="AI16" s="664"/>
      <c r="AJ16" s="664"/>
      <c r="AK16" s="664"/>
      <c r="AL16" s="630">
        <v>0.1</v>
      </c>
      <c r="AM16" s="631"/>
      <c r="AN16" s="631"/>
      <c r="AO16" s="665"/>
      <c r="AP16" s="624" t="s">
        <v>264</v>
      </c>
      <c r="AQ16" s="625"/>
      <c r="AR16" s="625"/>
      <c r="AS16" s="625"/>
      <c r="AT16" s="625"/>
      <c r="AU16" s="625"/>
      <c r="AV16" s="625"/>
      <c r="AW16" s="625"/>
      <c r="AX16" s="625"/>
      <c r="AY16" s="625"/>
      <c r="AZ16" s="625"/>
      <c r="BA16" s="625"/>
      <c r="BB16" s="625"/>
      <c r="BC16" s="625"/>
      <c r="BD16" s="625"/>
      <c r="BE16" s="625"/>
      <c r="BF16" s="626"/>
      <c r="BG16" s="627" t="s">
        <v>265</v>
      </c>
      <c r="BH16" s="628"/>
      <c r="BI16" s="628"/>
      <c r="BJ16" s="628"/>
      <c r="BK16" s="628"/>
      <c r="BL16" s="628"/>
      <c r="BM16" s="628"/>
      <c r="BN16" s="629"/>
      <c r="BO16" s="663" t="s">
        <v>138</v>
      </c>
      <c r="BP16" s="663"/>
      <c r="BQ16" s="663"/>
      <c r="BR16" s="663"/>
      <c r="BS16" s="664" t="s">
        <v>235</v>
      </c>
      <c r="BT16" s="664"/>
      <c r="BU16" s="664"/>
      <c r="BV16" s="664"/>
      <c r="BW16" s="664"/>
      <c r="BX16" s="664"/>
      <c r="BY16" s="664"/>
      <c r="BZ16" s="664"/>
      <c r="CA16" s="664"/>
      <c r="CB16" s="695"/>
      <c r="CD16" s="624" t="s">
        <v>266</v>
      </c>
      <c r="CE16" s="625"/>
      <c r="CF16" s="625"/>
      <c r="CG16" s="625"/>
      <c r="CH16" s="625"/>
      <c r="CI16" s="625"/>
      <c r="CJ16" s="625"/>
      <c r="CK16" s="625"/>
      <c r="CL16" s="625"/>
      <c r="CM16" s="625"/>
      <c r="CN16" s="625"/>
      <c r="CO16" s="625"/>
      <c r="CP16" s="625"/>
      <c r="CQ16" s="626"/>
      <c r="CR16" s="627" t="s">
        <v>235</v>
      </c>
      <c r="CS16" s="628"/>
      <c r="CT16" s="628"/>
      <c r="CU16" s="628"/>
      <c r="CV16" s="628"/>
      <c r="CW16" s="628"/>
      <c r="CX16" s="628"/>
      <c r="CY16" s="629"/>
      <c r="CZ16" s="663" t="s">
        <v>235</v>
      </c>
      <c r="DA16" s="663"/>
      <c r="DB16" s="663"/>
      <c r="DC16" s="663"/>
      <c r="DD16" s="633" t="s">
        <v>235</v>
      </c>
      <c r="DE16" s="628"/>
      <c r="DF16" s="628"/>
      <c r="DG16" s="628"/>
      <c r="DH16" s="628"/>
      <c r="DI16" s="628"/>
      <c r="DJ16" s="628"/>
      <c r="DK16" s="628"/>
      <c r="DL16" s="628"/>
      <c r="DM16" s="628"/>
      <c r="DN16" s="628"/>
      <c r="DO16" s="628"/>
      <c r="DP16" s="629"/>
      <c r="DQ16" s="633" t="s">
        <v>235</v>
      </c>
      <c r="DR16" s="628"/>
      <c r="DS16" s="628"/>
      <c r="DT16" s="628"/>
      <c r="DU16" s="628"/>
      <c r="DV16" s="628"/>
      <c r="DW16" s="628"/>
      <c r="DX16" s="628"/>
      <c r="DY16" s="628"/>
      <c r="DZ16" s="628"/>
      <c r="EA16" s="628"/>
      <c r="EB16" s="628"/>
      <c r="EC16" s="662"/>
    </row>
    <row r="17" spans="2:133" ht="11.25" customHeight="1" x14ac:dyDescent="0.2">
      <c r="B17" s="624" t="s">
        <v>267</v>
      </c>
      <c r="C17" s="625"/>
      <c r="D17" s="625"/>
      <c r="E17" s="625"/>
      <c r="F17" s="625"/>
      <c r="G17" s="625"/>
      <c r="H17" s="625"/>
      <c r="I17" s="625"/>
      <c r="J17" s="625"/>
      <c r="K17" s="625"/>
      <c r="L17" s="625"/>
      <c r="M17" s="625"/>
      <c r="N17" s="625"/>
      <c r="O17" s="625"/>
      <c r="P17" s="625"/>
      <c r="Q17" s="626"/>
      <c r="R17" s="627">
        <v>126583</v>
      </c>
      <c r="S17" s="628"/>
      <c r="T17" s="628"/>
      <c r="U17" s="628"/>
      <c r="V17" s="628"/>
      <c r="W17" s="628"/>
      <c r="X17" s="628"/>
      <c r="Y17" s="629"/>
      <c r="Z17" s="663">
        <v>0.3</v>
      </c>
      <c r="AA17" s="663"/>
      <c r="AB17" s="663"/>
      <c r="AC17" s="663"/>
      <c r="AD17" s="664">
        <v>126583</v>
      </c>
      <c r="AE17" s="664"/>
      <c r="AF17" s="664"/>
      <c r="AG17" s="664"/>
      <c r="AH17" s="664"/>
      <c r="AI17" s="664"/>
      <c r="AJ17" s="664"/>
      <c r="AK17" s="664"/>
      <c r="AL17" s="630">
        <v>0.5</v>
      </c>
      <c r="AM17" s="631"/>
      <c r="AN17" s="631"/>
      <c r="AO17" s="665"/>
      <c r="AP17" s="624" t="s">
        <v>268</v>
      </c>
      <c r="AQ17" s="625"/>
      <c r="AR17" s="625"/>
      <c r="AS17" s="625"/>
      <c r="AT17" s="625"/>
      <c r="AU17" s="625"/>
      <c r="AV17" s="625"/>
      <c r="AW17" s="625"/>
      <c r="AX17" s="625"/>
      <c r="AY17" s="625"/>
      <c r="AZ17" s="625"/>
      <c r="BA17" s="625"/>
      <c r="BB17" s="625"/>
      <c r="BC17" s="625"/>
      <c r="BD17" s="625"/>
      <c r="BE17" s="625"/>
      <c r="BF17" s="626"/>
      <c r="BG17" s="627" t="s">
        <v>129</v>
      </c>
      <c r="BH17" s="628"/>
      <c r="BI17" s="628"/>
      <c r="BJ17" s="628"/>
      <c r="BK17" s="628"/>
      <c r="BL17" s="628"/>
      <c r="BM17" s="628"/>
      <c r="BN17" s="629"/>
      <c r="BO17" s="663" t="s">
        <v>129</v>
      </c>
      <c r="BP17" s="663"/>
      <c r="BQ17" s="663"/>
      <c r="BR17" s="663"/>
      <c r="BS17" s="664" t="s">
        <v>265</v>
      </c>
      <c r="BT17" s="664"/>
      <c r="BU17" s="664"/>
      <c r="BV17" s="664"/>
      <c r="BW17" s="664"/>
      <c r="BX17" s="664"/>
      <c r="BY17" s="664"/>
      <c r="BZ17" s="664"/>
      <c r="CA17" s="664"/>
      <c r="CB17" s="695"/>
      <c r="CD17" s="624" t="s">
        <v>269</v>
      </c>
      <c r="CE17" s="625"/>
      <c r="CF17" s="625"/>
      <c r="CG17" s="625"/>
      <c r="CH17" s="625"/>
      <c r="CI17" s="625"/>
      <c r="CJ17" s="625"/>
      <c r="CK17" s="625"/>
      <c r="CL17" s="625"/>
      <c r="CM17" s="625"/>
      <c r="CN17" s="625"/>
      <c r="CO17" s="625"/>
      <c r="CP17" s="625"/>
      <c r="CQ17" s="626"/>
      <c r="CR17" s="627">
        <v>4515932</v>
      </c>
      <c r="CS17" s="628"/>
      <c r="CT17" s="628"/>
      <c r="CU17" s="628"/>
      <c r="CV17" s="628"/>
      <c r="CW17" s="628"/>
      <c r="CX17" s="628"/>
      <c r="CY17" s="629"/>
      <c r="CZ17" s="663">
        <v>9.9</v>
      </c>
      <c r="DA17" s="663"/>
      <c r="DB17" s="663"/>
      <c r="DC17" s="663"/>
      <c r="DD17" s="633" t="s">
        <v>235</v>
      </c>
      <c r="DE17" s="628"/>
      <c r="DF17" s="628"/>
      <c r="DG17" s="628"/>
      <c r="DH17" s="628"/>
      <c r="DI17" s="628"/>
      <c r="DJ17" s="628"/>
      <c r="DK17" s="628"/>
      <c r="DL17" s="628"/>
      <c r="DM17" s="628"/>
      <c r="DN17" s="628"/>
      <c r="DO17" s="628"/>
      <c r="DP17" s="629"/>
      <c r="DQ17" s="633">
        <v>4167151</v>
      </c>
      <c r="DR17" s="628"/>
      <c r="DS17" s="628"/>
      <c r="DT17" s="628"/>
      <c r="DU17" s="628"/>
      <c r="DV17" s="628"/>
      <c r="DW17" s="628"/>
      <c r="DX17" s="628"/>
      <c r="DY17" s="628"/>
      <c r="DZ17" s="628"/>
      <c r="EA17" s="628"/>
      <c r="EB17" s="628"/>
      <c r="EC17" s="662"/>
    </row>
    <row r="18" spans="2:133" ht="11.25" customHeight="1" x14ac:dyDescent="0.2">
      <c r="B18" s="624" t="s">
        <v>270</v>
      </c>
      <c r="C18" s="625"/>
      <c r="D18" s="625"/>
      <c r="E18" s="625"/>
      <c r="F18" s="625"/>
      <c r="G18" s="625"/>
      <c r="H18" s="625"/>
      <c r="I18" s="625"/>
      <c r="J18" s="625"/>
      <c r="K18" s="625"/>
      <c r="L18" s="625"/>
      <c r="M18" s="625"/>
      <c r="N18" s="625"/>
      <c r="O18" s="625"/>
      <c r="P18" s="625"/>
      <c r="Q18" s="626"/>
      <c r="R18" s="627">
        <v>59180</v>
      </c>
      <c r="S18" s="628"/>
      <c r="T18" s="628"/>
      <c r="U18" s="628"/>
      <c r="V18" s="628"/>
      <c r="W18" s="628"/>
      <c r="X18" s="628"/>
      <c r="Y18" s="629"/>
      <c r="Z18" s="663">
        <v>0.1</v>
      </c>
      <c r="AA18" s="663"/>
      <c r="AB18" s="663"/>
      <c r="AC18" s="663"/>
      <c r="AD18" s="664">
        <v>59180</v>
      </c>
      <c r="AE18" s="664"/>
      <c r="AF18" s="664"/>
      <c r="AG18" s="664"/>
      <c r="AH18" s="664"/>
      <c r="AI18" s="664"/>
      <c r="AJ18" s="664"/>
      <c r="AK18" s="664"/>
      <c r="AL18" s="630">
        <v>0.2</v>
      </c>
      <c r="AM18" s="631"/>
      <c r="AN18" s="631"/>
      <c r="AO18" s="665"/>
      <c r="AP18" s="624" t="s">
        <v>271</v>
      </c>
      <c r="AQ18" s="625"/>
      <c r="AR18" s="625"/>
      <c r="AS18" s="625"/>
      <c r="AT18" s="625"/>
      <c r="AU18" s="625"/>
      <c r="AV18" s="625"/>
      <c r="AW18" s="625"/>
      <c r="AX18" s="625"/>
      <c r="AY18" s="625"/>
      <c r="AZ18" s="625"/>
      <c r="BA18" s="625"/>
      <c r="BB18" s="625"/>
      <c r="BC18" s="625"/>
      <c r="BD18" s="625"/>
      <c r="BE18" s="625"/>
      <c r="BF18" s="626"/>
      <c r="BG18" s="627" t="s">
        <v>129</v>
      </c>
      <c r="BH18" s="628"/>
      <c r="BI18" s="628"/>
      <c r="BJ18" s="628"/>
      <c r="BK18" s="628"/>
      <c r="BL18" s="628"/>
      <c r="BM18" s="628"/>
      <c r="BN18" s="629"/>
      <c r="BO18" s="663" t="s">
        <v>235</v>
      </c>
      <c r="BP18" s="663"/>
      <c r="BQ18" s="663"/>
      <c r="BR18" s="663"/>
      <c r="BS18" s="664" t="s">
        <v>235</v>
      </c>
      <c r="BT18" s="664"/>
      <c r="BU18" s="664"/>
      <c r="BV18" s="664"/>
      <c r="BW18" s="664"/>
      <c r="BX18" s="664"/>
      <c r="BY18" s="664"/>
      <c r="BZ18" s="664"/>
      <c r="CA18" s="664"/>
      <c r="CB18" s="695"/>
      <c r="CD18" s="624" t="s">
        <v>272</v>
      </c>
      <c r="CE18" s="625"/>
      <c r="CF18" s="625"/>
      <c r="CG18" s="625"/>
      <c r="CH18" s="625"/>
      <c r="CI18" s="625"/>
      <c r="CJ18" s="625"/>
      <c r="CK18" s="625"/>
      <c r="CL18" s="625"/>
      <c r="CM18" s="625"/>
      <c r="CN18" s="625"/>
      <c r="CO18" s="625"/>
      <c r="CP18" s="625"/>
      <c r="CQ18" s="626"/>
      <c r="CR18" s="627" t="s">
        <v>235</v>
      </c>
      <c r="CS18" s="628"/>
      <c r="CT18" s="628"/>
      <c r="CU18" s="628"/>
      <c r="CV18" s="628"/>
      <c r="CW18" s="628"/>
      <c r="CX18" s="628"/>
      <c r="CY18" s="629"/>
      <c r="CZ18" s="663" t="s">
        <v>235</v>
      </c>
      <c r="DA18" s="663"/>
      <c r="DB18" s="663"/>
      <c r="DC18" s="663"/>
      <c r="DD18" s="633" t="s">
        <v>129</v>
      </c>
      <c r="DE18" s="628"/>
      <c r="DF18" s="628"/>
      <c r="DG18" s="628"/>
      <c r="DH18" s="628"/>
      <c r="DI18" s="628"/>
      <c r="DJ18" s="628"/>
      <c r="DK18" s="628"/>
      <c r="DL18" s="628"/>
      <c r="DM18" s="628"/>
      <c r="DN18" s="628"/>
      <c r="DO18" s="628"/>
      <c r="DP18" s="629"/>
      <c r="DQ18" s="633" t="s">
        <v>235</v>
      </c>
      <c r="DR18" s="628"/>
      <c r="DS18" s="628"/>
      <c r="DT18" s="628"/>
      <c r="DU18" s="628"/>
      <c r="DV18" s="628"/>
      <c r="DW18" s="628"/>
      <c r="DX18" s="628"/>
      <c r="DY18" s="628"/>
      <c r="DZ18" s="628"/>
      <c r="EA18" s="628"/>
      <c r="EB18" s="628"/>
      <c r="EC18" s="662"/>
    </row>
    <row r="19" spans="2:133" ht="11.25" customHeight="1" x14ac:dyDescent="0.2">
      <c r="B19" s="624" t="s">
        <v>273</v>
      </c>
      <c r="C19" s="625"/>
      <c r="D19" s="625"/>
      <c r="E19" s="625"/>
      <c r="F19" s="625"/>
      <c r="G19" s="625"/>
      <c r="H19" s="625"/>
      <c r="I19" s="625"/>
      <c r="J19" s="625"/>
      <c r="K19" s="625"/>
      <c r="L19" s="625"/>
      <c r="M19" s="625"/>
      <c r="N19" s="625"/>
      <c r="O19" s="625"/>
      <c r="P19" s="625"/>
      <c r="Q19" s="626"/>
      <c r="R19" s="627">
        <v>59180</v>
      </c>
      <c r="S19" s="628"/>
      <c r="T19" s="628"/>
      <c r="U19" s="628"/>
      <c r="V19" s="628"/>
      <c r="W19" s="628"/>
      <c r="X19" s="628"/>
      <c r="Y19" s="629"/>
      <c r="Z19" s="663">
        <v>0.1</v>
      </c>
      <c r="AA19" s="663"/>
      <c r="AB19" s="663"/>
      <c r="AC19" s="663"/>
      <c r="AD19" s="664">
        <v>59180</v>
      </c>
      <c r="AE19" s="664"/>
      <c r="AF19" s="664"/>
      <c r="AG19" s="664"/>
      <c r="AH19" s="664"/>
      <c r="AI19" s="664"/>
      <c r="AJ19" s="664"/>
      <c r="AK19" s="664"/>
      <c r="AL19" s="630">
        <v>0.2</v>
      </c>
      <c r="AM19" s="631"/>
      <c r="AN19" s="631"/>
      <c r="AO19" s="665"/>
      <c r="AP19" s="624" t="s">
        <v>274</v>
      </c>
      <c r="AQ19" s="625"/>
      <c r="AR19" s="625"/>
      <c r="AS19" s="625"/>
      <c r="AT19" s="625"/>
      <c r="AU19" s="625"/>
      <c r="AV19" s="625"/>
      <c r="AW19" s="625"/>
      <c r="AX19" s="625"/>
      <c r="AY19" s="625"/>
      <c r="AZ19" s="625"/>
      <c r="BA19" s="625"/>
      <c r="BB19" s="625"/>
      <c r="BC19" s="625"/>
      <c r="BD19" s="625"/>
      <c r="BE19" s="625"/>
      <c r="BF19" s="626"/>
      <c r="BG19" s="627">
        <v>2058733</v>
      </c>
      <c r="BH19" s="628"/>
      <c r="BI19" s="628"/>
      <c r="BJ19" s="628"/>
      <c r="BK19" s="628"/>
      <c r="BL19" s="628"/>
      <c r="BM19" s="628"/>
      <c r="BN19" s="629"/>
      <c r="BO19" s="663">
        <v>8.5</v>
      </c>
      <c r="BP19" s="663"/>
      <c r="BQ19" s="663"/>
      <c r="BR19" s="663"/>
      <c r="BS19" s="664" t="s">
        <v>129</v>
      </c>
      <c r="BT19" s="664"/>
      <c r="BU19" s="664"/>
      <c r="BV19" s="664"/>
      <c r="BW19" s="664"/>
      <c r="BX19" s="664"/>
      <c r="BY19" s="664"/>
      <c r="BZ19" s="664"/>
      <c r="CA19" s="664"/>
      <c r="CB19" s="695"/>
      <c r="CD19" s="624" t="s">
        <v>275</v>
      </c>
      <c r="CE19" s="625"/>
      <c r="CF19" s="625"/>
      <c r="CG19" s="625"/>
      <c r="CH19" s="625"/>
      <c r="CI19" s="625"/>
      <c r="CJ19" s="625"/>
      <c r="CK19" s="625"/>
      <c r="CL19" s="625"/>
      <c r="CM19" s="625"/>
      <c r="CN19" s="625"/>
      <c r="CO19" s="625"/>
      <c r="CP19" s="625"/>
      <c r="CQ19" s="626"/>
      <c r="CR19" s="627" t="s">
        <v>235</v>
      </c>
      <c r="CS19" s="628"/>
      <c r="CT19" s="628"/>
      <c r="CU19" s="628"/>
      <c r="CV19" s="628"/>
      <c r="CW19" s="628"/>
      <c r="CX19" s="628"/>
      <c r="CY19" s="629"/>
      <c r="CZ19" s="663" t="s">
        <v>129</v>
      </c>
      <c r="DA19" s="663"/>
      <c r="DB19" s="663"/>
      <c r="DC19" s="663"/>
      <c r="DD19" s="633" t="s">
        <v>235</v>
      </c>
      <c r="DE19" s="628"/>
      <c r="DF19" s="628"/>
      <c r="DG19" s="628"/>
      <c r="DH19" s="628"/>
      <c r="DI19" s="628"/>
      <c r="DJ19" s="628"/>
      <c r="DK19" s="628"/>
      <c r="DL19" s="628"/>
      <c r="DM19" s="628"/>
      <c r="DN19" s="628"/>
      <c r="DO19" s="628"/>
      <c r="DP19" s="629"/>
      <c r="DQ19" s="633" t="s">
        <v>235</v>
      </c>
      <c r="DR19" s="628"/>
      <c r="DS19" s="628"/>
      <c r="DT19" s="628"/>
      <c r="DU19" s="628"/>
      <c r="DV19" s="628"/>
      <c r="DW19" s="628"/>
      <c r="DX19" s="628"/>
      <c r="DY19" s="628"/>
      <c r="DZ19" s="628"/>
      <c r="EA19" s="628"/>
      <c r="EB19" s="628"/>
      <c r="EC19" s="662"/>
    </row>
    <row r="20" spans="2:133" ht="11.25" customHeight="1" x14ac:dyDescent="0.2">
      <c r="B20" s="696" t="s">
        <v>276</v>
      </c>
      <c r="C20" s="697"/>
      <c r="D20" s="697"/>
      <c r="E20" s="697"/>
      <c r="F20" s="697"/>
      <c r="G20" s="697"/>
      <c r="H20" s="697"/>
      <c r="I20" s="697"/>
      <c r="J20" s="697"/>
      <c r="K20" s="697"/>
      <c r="L20" s="697"/>
      <c r="M20" s="697"/>
      <c r="N20" s="697"/>
      <c r="O20" s="697"/>
      <c r="P20" s="697"/>
      <c r="Q20" s="698"/>
      <c r="R20" s="627" t="s">
        <v>129</v>
      </c>
      <c r="S20" s="628"/>
      <c r="T20" s="628"/>
      <c r="U20" s="628"/>
      <c r="V20" s="628"/>
      <c r="W20" s="628"/>
      <c r="X20" s="628"/>
      <c r="Y20" s="629"/>
      <c r="Z20" s="663" t="s">
        <v>129</v>
      </c>
      <c r="AA20" s="663"/>
      <c r="AB20" s="663"/>
      <c r="AC20" s="663"/>
      <c r="AD20" s="664" t="s">
        <v>129</v>
      </c>
      <c r="AE20" s="664"/>
      <c r="AF20" s="664"/>
      <c r="AG20" s="664"/>
      <c r="AH20" s="664"/>
      <c r="AI20" s="664"/>
      <c r="AJ20" s="664"/>
      <c r="AK20" s="664"/>
      <c r="AL20" s="630" t="s">
        <v>138</v>
      </c>
      <c r="AM20" s="631"/>
      <c r="AN20" s="631"/>
      <c r="AO20" s="665"/>
      <c r="AP20" s="624" t="s">
        <v>277</v>
      </c>
      <c r="AQ20" s="625"/>
      <c r="AR20" s="625"/>
      <c r="AS20" s="625"/>
      <c r="AT20" s="625"/>
      <c r="AU20" s="625"/>
      <c r="AV20" s="625"/>
      <c r="AW20" s="625"/>
      <c r="AX20" s="625"/>
      <c r="AY20" s="625"/>
      <c r="AZ20" s="625"/>
      <c r="BA20" s="625"/>
      <c r="BB20" s="625"/>
      <c r="BC20" s="625"/>
      <c r="BD20" s="625"/>
      <c r="BE20" s="625"/>
      <c r="BF20" s="626"/>
      <c r="BG20" s="627">
        <v>2058733</v>
      </c>
      <c r="BH20" s="628"/>
      <c r="BI20" s="628"/>
      <c r="BJ20" s="628"/>
      <c r="BK20" s="628"/>
      <c r="BL20" s="628"/>
      <c r="BM20" s="628"/>
      <c r="BN20" s="629"/>
      <c r="BO20" s="663">
        <v>8.5</v>
      </c>
      <c r="BP20" s="663"/>
      <c r="BQ20" s="663"/>
      <c r="BR20" s="663"/>
      <c r="BS20" s="664" t="s">
        <v>129</v>
      </c>
      <c r="BT20" s="664"/>
      <c r="BU20" s="664"/>
      <c r="BV20" s="664"/>
      <c r="BW20" s="664"/>
      <c r="BX20" s="664"/>
      <c r="BY20" s="664"/>
      <c r="BZ20" s="664"/>
      <c r="CA20" s="664"/>
      <c r="CB20" s="695"/>
      <c r="CD20" s="624" t="s">
        <v>278</v>
      </c>
      <c r="CE20" s="625"/>
      <c r="CF20" s="625"/>
      <c r="CG20" s="625"/>
      <c r="CH20" s="625"/>
      <c r="CI20" s="625"/>
      <c r="CJ20" s="625"/>
      <c r="CK20" s="625"/>
      <c r="CL20" s="625"/>
      <c r="CM20" s="625"/>
      <c r="CN20" s="625"/>
      <c r="CO20" s="625"/>
      <c r="CP20" s="625"/>
      <c r="CQ20" s="626"/>
      <c r="CR20" s="627">
        <v>45686492</v>
      </c>
      <c r="CS20" s="628"/>
      <c r="CT20" s="628"/>
      <c r="CU20" s="628"/>
      <c r="CV20" s="628"/>
      <c r="CW20" s="628"/>
      <c r="CX20" s="628"/>
      <c r="CY20" s="629"/>
      <c r="CZ20" s="663">
        <v>100</v>
      </c>
      <c r="DA20" s="663"/>
      <c r="DB20" s="663"/>
      <c r="DC20" s="663"/>
      <c r="DD20" s="633">
        <v>4772909</v>
      </c>
      <c r="DE20" s="628"/>
      <c r="DF20" s="628"/>
      <c r="DG20" s="628"/>
      <c r="DH20" s="628"/>
      <c r="DI20" s="628"/>
      <c r="DJ20" s="628"/>
      <c r="DK20" s="628"/>
      <c r="DL20" s="628"/>
      <c r="DM20" s="628"/>
      <c r="DN20" s="628"/>
      <c r="DO20" s="628"/>
      <c r="DP20" s="629"/>
      <c r="DQ20" s="633">
        <v>31798676</v>
      </c>
      <c r="DR20" s="628"/>
      <c r="DS20" s="628"/>
      <c r="DT20" s="628"/>
      <c r="DU20" s="628"/>
      <c r="DV20" s="628"/>
      <c r="DW20" s="628"/>
      <c r="DX20" s="628"/>
      <c r="DY20" s="628"/>
      <c r="DZ20" s="628"/>
      <c r="EA20" s="628"/>
      <c r="EB20" s="628"/>
      <c r="EC20" s="662"/>
    </row>
    <row r="21" spans="2:133" ht="11.25" customHeight="1" x14ac:dyDescent="0.2">
      <c r="B21" s="624" t="s">
        <v>279</v>
      </c>
      <c r="C21" s="625"/>
      <c r="D21" s="625"/>
      <c r="E21" s="625"/>
      <c r="F21" s="625"/>
      <c r="G21" s="625"/>
      <c r="H21" s="625"/>
      <c r="I21" s="625"/>
      <c r="J21" s="625"/>
      <c r="K21" s="625"/>
      <c r="L21" s="625"/>
      <c r="M21" s="625"/>
      <c r="N21" s="625"/>
      <c r="O21" s="625"/>
      <c r="P21" s="625"/>
      <c r="Q21" s="626"/>
      <c r="R21" s="627">
        <v>635726</v>
      </c>
      <c r="S21" s="628"/>
      <c r="T21" s="628"/>
      <c r="U21" s="628"/>
      <c r="V21" s="628"/>
      <c r="W21" s="628"/>
      <c r="X21" s="628"/>
      <c r="Y21" s="629"/>
      <c r="Z21" s="663">
        <v>1.3</v>
      </c>
      <c r="AA21" s="663"/>
      <c r="AB21" s="663"/>
      <c r="AC21" s="663"/>
      <c r="AD21" s="664" t="s">
        <v>235</v>
      </c>
      <c r="AE21" s="664"/>
      <c r="AF21" s="664"/>
      <c r="AG21" s="664"/>
      <c r="AH21" s="664"/>
      <c r="AI21" s="664"/>
      <c r="AJ21" s="664"/>
      <c r="AK21" s="664"/>
      <c r="AL21" s="630" t="s">
        <v>129</v>
      </c>
      <c r="AM21" s="631"/>
      <c r="AN21" s="631"/>
      <c r="AO21" s="665"/>
      <c r="AP21" s="624" t="s">
        <v>280</v>
      </c>
      <c r="AQ21" s="699"/>
      <c r="AR21" s="699"/>
      <c r="AS21" s="699"/>
      <c r="AT21" s="699"/>
      <c r="AU21" s="699"/>
      <c r="AV21" s="699"/>
      <c r="AW21" s="699"/>
      <c r="AX21" s="699"/>
      <c r="AY21" s="699"/>
      <c r="AZ21" s="699"/>
      <c r="BA21" s="699"/>
      <c r="BB21" s="699"/>
      <c r="BC21" s="699"/>
      <c r="BD21" s="699"/>
      <c r="BE21" s="699"/>
      <c r="BF21" s="700"/>
      <c r="BG21" s="627">
        <v>29189</v>
      </c>
      <c r="BH21" s="628"/>
      <c r="BI21" s="628"/>
      <c r="BJ21" s="628"/>
      <c r="BK21" s="628"/>
      <c r="BL21" s="628"/>
      <c r="BM21" s="628"/>
      <c r="BN21" s="629"/>
      <c r="BO21" s="663">
        <v>0.1</v>
      </c>
      <c r="BP21" s="663"/>
      <c r="BQ21" s="663"/>
      <c r="BR21" s="663"/>
      <c r="BS21" s="664" t="s">
        <v>129</v>
      </c>
      <c r="BT21" s="664"/>
      <c r="BU21" s="664"/>
      <c r="BV21" s="664"/>
      <c r="BW21" s="664"/>
      <c r="BX21" s="664"/>
      <c r="BY21" s="664"/>
      <c r="BZ21" s="664"/>
      <c r="CA21" s="664"/>
      <c r="CB21" s="695"/>
      <c r="CD21" s="608"/>
      <c r="CE21" s="609"/>
      <c r="CF21" s="609"/>
      <c r="CG21" s="609"/>
      <c r="CH21" s="609"/>
      <c r="CI21" s="609"/>
      <c r="CJ21" s="609"/>
      <c r="CK21" s="609"/>
      <c r="CL21" s="609"/>
      <c r="CM21" s="609"/>
      <c r="CN21" s="609"/>
      <c r="CO21" s="609"/>
      <c r="CP21" s="609"/>
      <c r="CQ21" s="610"/>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2">
      <c r="B22" s="624" t="s">
        <v>281</v>
      </c>
      <c r="C22" s="625"/>
      <c r="D22" s="625"/>
      <c r="E22" s="625"/>
      <c r="F22" s="625"/>
      <c r="G22" s="625"/>
      <c r="H22" s="625"/>
      <c r="I22" s="625"/>
      <c r="J22" s="625"/>
      <c r="K22" s="625"/>
      <c r="L22" s="625"/>
      <c r="M22" s="625"/>
      <c r="N22" s="625"/>
      <c r="O22" s="625"/>
      <c r="P22" s="625"/>
      <c r="Q22" s="626"/>
      <c r="R22" s="627" t="s">
        <v>235</v>
      </c>
      <c r="S22" s="628"/>
      <c r="T22" s="628"/>
      <c r="U22" s="628"/>
      <c r="V22" s="628"/>
      <c r="W22" s="628"/>
      <c r="X22" s="628"/>
      <c r="Y22" s="629"/>
      <c r="Z22" s="663" t="s">
        <v>129</v>
      </c>
      <c r="AA22" s="663"/>
      <c r="AB22" s="663"/>
      <c r="AC22" s="663"/>
      <c r="AD22" s="664" t="s">
        <v>129</v>
      </c>
      <c r="AE22" s="664"/>
      <c r="AF22" s="664"/>
      <c r="AG22" s="664"/>
      <c r="AH22" s="664"/>
      <c r="AI22" s="664"/>
      <c r="AJ22" s="664"/>
      <c r="AK22" s="664"/>
      <c r="AL22" s="630" t="s">
        <v>235</v>
      </c>
      <c r="AM22" s="631"/>
      <c r="AN22" s="631"/>
      <c r="AO22" s="665"/>
      <c r="AP22" s="624" t="s">
        <v>282</v>
      </c>
      <c r="AQ22" s="699"/>
      <c r="AR22" s="699"/>
      <c r="AS22" s="699"/>
      <c r="AT22" s="699"/>
      <c r="AU22" s="699"/>
      <c r="AV22" s="699"/>
      <c r="AW22" s="699"/>
      <c r="AX22" s="699"/>
      <c r="AY22" s="699"/>
      <c r="AZ22" s="699"/>
      <c r="BA22" s="699"/>
      <c r="BB22" s="699"/>
      <c r="BC22" s="699"/>
      <c r="BD22" s="699"/>
      <c r="BE22" s="699"/>
      <c r="BF22" s="700"/>
      <c r="BG22" s="627">
        <v>85307</v>
      </c>
      <c r="BH22" s="628"/>
      <c r="BI22" s="628"/>
      <c r="BJ22" s="628"/>
      <c r="BK22" s="628"/>
      <c r="BL22" s="628"/>
      <c r="BM22" s="628"/>
      <c r="BN22" s="629"/>
      <c r="BO22" s="663">
        <v>0.4</v>
      </c>
      <c r="BP22" s="663"/>
      <c r="BQ22" s="663"/>
      <c r="BR22" s="663"/>
      <c r="BS22" s="664" t="s">
        <v>138</v>
      </c>
      <c r="BT22" s="664"/>
      <c r="BU22" s="664"/>
      <c r="BV22" s="664"/>
      <c r="BW22" s="664"/>
      <c r="BX22" s="664"/>
      <c r="BY22" s="664"/>
      <c r="BZ22" s="664"/>
      <c r="CA22" s="664"/>
      <c r="CB22" s="695"/>
      <c r="CD22" s="679" t="s">
        <v>283</v>
      </c>
      <c r="CE22" s="680"/>
      <c r="CF22" s="680"/>
      <c r="CG22" s="680"/>
      <c r="CH22" s="680"/>
      <c r="CI22" s="680"/>
      <c r="CJ22" s="680"/>
      <c r="CK22" s="680"/>
      <c r="CL22" s="680"/>
      <c r="CM22" s="680"/>
      <c r="CN22" s="680"/>
      <c r="CO22" s="680"/>
      <c r="CP22" s="680"/>
      <c r="CQ22" s="680"/>
      <c r="CR22" s="680"/>
      <c r="CS22" s="680"/>
      <c r="CT22" s="680"/>
      <c r="CU22" s="680"/>
      <c r="CV22" s="680"/>
      <c r="CW22" s="680"/>
      <c r="CX22" s="680"/>
      <c r="CY22" s="680"/>
      <c r="CZ22" s="680"/>
      <c r="DA22" s="680"/>
      <c r="DB22" s="680"/>
      <c r="DC22" s="680"/>
      <c r="DD22" s="680"/>
      <c r="DE22" s="680"/>
      <c r="DF22" s="680"/>
      <c r="DG22" s="680"/>
      <c r="DH22" s="680"/>
      <c r="DI22" s="680"/>
      <c r="DJ22" s="680"/>
      <c r="DK22" s="680"/>
      <c r="DL22" s="680"/>
      <c r="DM22" s="680"/>
      <c r="DN22" s="680"/>
      <c r="DO22" s="680"/>
      <c r="DP22" s="680"/>
      <c r="DQ22" s="680"/>
      <c r="DR22" s="680"/>
      <c r="DS22" s="680"/>
      <c r="DT22" s="680"/>
      <c r="DU22" s="680"/>
      <c r="DV22" s="680"/>
      <c r="DW22" s="680"/>
      <c r="DX22" s="680"/>
      <c r="DY22" s="680"/>
      <c r="DZ22" s="680"/>
      <c r="EA22" s="680"/>
      <c r="EB22" s="680"/>
      <c r="EC22" s="681"/>
    </row>
    <row r="23" spans="2:133" ht="11.25" customHeight="1" x14ac:dyDescent="0.2">
      <c r="B23" s="624" t="s">
        <v>284</v>
      </c>
      <c r="C23" s="625"/>
      <c r="D23" s="625"/>
      <c r="E23" s="625"/>
      <c r="F23" s="625"/>
      <c r="G23" s="625"/>
      <c r="H23" s="625"/>
      <c r="I23" s="625"/>
      <c r="J23" s="625"/>
      <c r="K23" s="625"/>
      <c r="L23" s="625"/>
      <c r="M23" s="625"/>
      <c r="N23" s="625"/>
      <c r="O23" s="625"/>
      <c r="P23" s="625"/>
      <c r="Q23" s="626"/>
      <c r="R23" s="627">
        <v>635726</v>
      </c>
      <c r="S23" s="628"/>
      <c r="T23" s="628"/>
      <c r="U23" s="628"/>
      <c r="V23" s="628"/>
      <c r="W23" s="628"/>
      <c r="X23" s="628"/>
      <c r="Y23" s="629"/>
      <c r="Z23" s="663">
        <v>1.3</v>
      </c>
      <c r="AA23" s="663"/>
      <c r="AB23" s="663"/>
      <c r="AC23" s="663"/>
      <c r="AD23" s="664" t="s">
        <v>129</v>
      </c>
      <c r="AE23" s="664"/>
      <c r="AF23" s="664"/>
      <c r="AG23" s="664"/>
      <c r="AH23" s="664"/>
      <c r="AI23" s="664"/>
      <c r="AJ23" s="664"/>
      <c r="AK23" s="664"/>
      <c r="AL23" s="630" t="s">
        <v>129</v>
      </c>
      <c r="AM23" s="631"/>
      <c r="AN23" s="631"/>
      <c r="AO23" s="665"/>
      <c r="AP23" s="624" t="s">
        <v>285</v>
      </c>
      <c r="AQ23" s="699"/>
      <c r="AR23" s="699"/>
      <c r="AS23" s="699"/>
      <c r="AT23" s="699"/>
      <c r="AU23" s="699"/>
      <c r="AV23" s="699"/>
      <c r="AW23" s="699"/>
      <c r="AX23" s="699"/>
      <c r="AY23" s="699"/>
      <c r="AZ23" s="699"/>
      <c r="BA23" s="699"/>
      <c r="BB23" s="699"/>
      <c r="BC23" s="699"/>
      <c r="BD23" s="699"/>
      <c r="BE23" s="699"/>
      <c r="BF23" s="700"/>
      <c r="BG23" s="627">
        <v>1944237</v>
      </c>
      <c r="BH23" s="628"/>
      <c r="BI23" s="628"/>
      <c r="BJ23" s="628"/>
      <c r="BK23" s="628"/>
      <c r="BL23" s="628"/>
      <c r="BM23" s="628"/>
      <c r="BN23" s="629"/>
      <c r="BO23" s="663">
        <v>8.1</v>
      </c>
      <c r="BP23" s="663"/>
      <c r="BQ23" s="663"/>
      <c r="BR23" s="663"/>
      <c r="BS23" s="664" t="s">
        <v>129</v>
      </c>
      <c r="BT23" s="664"/>
      <c r="BU23" s="664"/>
      <c r="BV23" s="664"/>
      <c r="BW23" s="664"/>
      <c r="BX23" s="664"/>
      <c r="BY23" s="664"/>
      <c r="BZ23" s="664"/>
      <c r="CA23" s="664"/>
      <c r="CB23" s="695"/>
      <c r="CD23" s="679" t="s">
        <v>223</v>
      </c>
      <c r="CE23" s="680"/>
      <c r="CF23" s="680"/>
      <c r="CG23" s="680"/>
      <c r="CH23" s="680"/>
      <c r="CI23" s="680"/>
      <c r="CJ23" s="680"/>
      <c r="CK23" s="680"/>
      <c r="CL23" s="680"/>
      <c r="CM23" s="680"/>
      <c r="CN23" s="680"/>
      <c r="CO23" s="680"/>
      <c r="CP23" s="680"/>
      <c r="CQ23" s="681"/>
      <c r="CR23" s="679" t="s">
        <v>286</v>
      </c>
      <c r="CS23" s="680"/>
      <c r="CT23" s="680"/>
      <c r="CU23" s="680"/>
      <c r="CV23" s="680"/>
      <c r="CW23" s="680"/>
      <c r="CX23" s="680"/>
      <c r="CY23" s="681"/>
      <c r="CZ23" s="679" t="s">
        <v>287</v>
      </c>
      <c r="DA23" s="680"/>
      <c r="DB23" s="680"/>
      <c r="DC23" s="681"/>
      <c r="DD23" s="679" t="s">
        <v>288</v>
      </c>
      <c r="DE23" s="680"/>
      <c r="DF23" s="680"/>
      <c r="DG23" s="680"/>
      <c r="DH23" s="680"/>
      <c r="DI23" s="680"/>
      <c r="DJ23" s="680"/>
      <c r="DK23" s="681"/>
      <c r="DL23" s="711" t="s">
        <v>289</v>
      </c>
      <c r="DM23" s="712"/>
      <c r="DN23" s="712"/>
      <c r="DO23" s="712"/>
      <c r="DP23" s="712"/>
      <c r="DQ23" s="712"/>
      <c r="DR23" s="712"/>
      <c r="DS23" s="712"/>
      <c r="DT23" s="712"/>
      <c r="DU23" s="712"/>
      <c r="DV23" s="713"/>
      <c r="DW23" s="679" t="s">
        <v>290</v>
      </c>
      <c r="DX23" s="680"/>
      <c r="DY23" s="680"/>
      <c r="DZ23" s="680"/>
      <c r="EA23" s="680"/>
      <c r="EB23" s="680"/>
      <c r="EC23" s="681"/>
    </row>
    <row r="24" spans="2:133" ht="11.25" customHeight="1" x14ac:dyDescent="0.2">
      <c r="B24" s="624" t="s">
        <v>291</v>
      </c>
      <c r="C24" s="625"/>
      <c r="D24" s="625"/>
      <c r="E24" s="625"/>
      <c r="F24" s="625"/>
      <c r="G24" s="625"/>
      <c r="H24" s="625"/>
      <c r="I24" s="625"/>
      <c r="J24" s="625"/>
      <c r="K24" s="625"/>
      <c r="L24" s="625"/>
      <c r="M24" s="625"/>
      <c r="N24" s="625"/>
      <c r="O24" s="625"/>
      <c r="P24" s="625"/>
      <c r="Q24" s="626"/>
      <c r="R24" s="627" t="s">
        <v>138</v>
      </c>
      <c r="S24" s="628"/>
      <c r="T24" s="628"/>
      <c r="U24" s="628"/>
      <c r="V24" s="628"/>
      <c r="W24" s="628"/>
      <c r="X24" s="628"/>
      <c r="Y24" s="629"/>
      <c r="Z24" s="663" t="s">
        <v>129</v>
      </c>
      <c r="AA24" s="663"/>
      <c r="AB24" s="663"/>
      <c r="AC24" s="663"/>
      <c r="AD24" s="664" t="s">
        <v>129</v>
      </c>
      <c r="AE24" s="664"/>
      <c r="AF24" s="664"/>
      <c r="AG24" s="664"/>
      <c r="AH24" s="664"/>
      <c r="AI24" s="664"/>
      <c r="AJ24" s="664"/>
      <c r="AK24" s="664"/>
      <c r="AL24" s="630" t="s">
        <v>235</v>
      </c>
      <c r="AM24" s="631"/>
      <c r="AN24" s="631"/>
      <c r="AO24" s="665"/>
      <c r="AP24" s="624" t="s">
        <v>292</v>
      </c>
      <c r="AQ24" s="699"/>
      <c r="AR24" s="699"/>
      <c r="AS24" s="699"/>
      <c r="AT24" s="699"/>
      <c r="AU24" s="699"/>
      <c r="AV24" s="699"/>
      <c r="AW24" s="699"/>
      <c r="AX24" s="699"/>
      <c r="AY24" s="699"/>
      <c r="AZ24" s="699"/>
      <c r="BA24" s="699"/>
      <c r="BB24" s="699"/>
      <c r="BC24" s="699"/>
      <c r="BD24" s="699"/>
      <c r="BE24" s="699"/>
      <c r="BF24" s="700"/>
      <c r="BG24" s="627" t="s">
        <v>235</v>
      </c>
      <c r="BH24" s="628"/>
      <c r="BI24" s="628"/>
      <c r="BJ24" s="628"/>
      <c r="BK24" s="628"/>
      <c r="BL24" s="628"/>
      <c r="BM24" s="628"/>
      <c r="BN24" s="629"/>
      <c r="BO24" s="663" t="s">
        <v>235</v>
      </c>
      <c r="BP24" s="663"/>
      <c r="BQ24" s="663"/>
      <c r="BR24" s="663"/>
      <c r="BS24" s="664" t="s">
        <v>129</v>
      </c>
      <c r="BT24" s="664"/>
      <c r="BU24" s="664"/>
      <c r="BV24" s="664"/>
      <c r="BW24" s="664"/>
      <c r="BX24" s="664"/>
      <c r="BY24" s="664"/>
      <c r="BZ24" s="664"/>
      <c r="CA24" s="664"/>
      <c r="CB24" s="695"/>
      <c r="CD24" s="676" t="s">
        <v>293</v>
      </c>
      <c r="CE24" s="677"/>
      <c r="CF24" s="677"/>
      <c r="CG24" s="677"/>
      <c r="CH24" s="677"/>
      <c r="CI24" s="677"/>
      <c r="CJ24" s="677"/>
      <c r="CK24" s="677"/>
      <c r="CL24" s="677"/>
      <c r="CM24" s="677"/>
      <c r="CN24" s="677"/>
      <c r="CO24" s="677"/>
      <c r="CP24" s="677"/>
      <c r="CQ24" s="678"/>
      <c r="CR24" s="673">
        <v>21854569</v>
      </c>
      <c r="CS24" s="674"/>
      <c r="CT24" s="674"/>
      <c r="CU24" s="674"/>
      <c r="CV24" s="674"/>
      <c r="CW24" s="674"/>
      <c r="CX24" s="674"/>
      <c r="CY24" s="702"/>
      <c r="CZ24" s="703">
        <v>47.8</v>
      </c>
      <c r="DA24" s="686"/>
      <c r="DB24" s="686"/>
      <c r="DC24" s="705"/>
      <c r="DD24" s="701">
        <v>14676261</v>
      </c>
      <c r="DE24" s="674"/>
      <c r="DF24" s="674"/>
      <c r="DG24" s="674"/>
      <c r="DH24" s="674"/>
      <c r="DI24" s="674"/>
      <c r="DJ24" s="674"/>
      <c r="DK24" s="702"/>
      <c r="DL24" s="701">
        <v>14269505</v>
      </c>
      <c r="DM24" s="674"/>
      <c r="DN24" s="674"/>
      <c r="DO24" s="674"/>
      <c r="DP24" s="674"/>
      <c r="DQ24" s="674"/>
      <c r="DR24" s="674"/>
      <c r="DS24" s="674"/>
      <c r="DT24" s="674"/>
      <c r="DU24" s="674"/>
      <c r="DV24" s="702"/>
      <c r="DW24" s="703">
        <v>55.9</v>
      </c>
      <c r="DX24" s="686"/>
      <c r="DY24" s="686"/>
      <c r="DZ24" s="686"/>
      <c r="EA24" s="686"/>
      <c r="EB24" s="686"/>
      <c r="EC24" s="704"/>
    </row>
    <row r="25" spans="2:133" ht="11.25" customHeight="1" x14ac:dyDescent="0.2">
      <c r="B25" s="624" t="s">
        <v>294</v>
      </c>
      <c r="C25" s="625"/>
      <c r="D25" s="625"/>
      <c r="E25" s="625"/>
      <c r="F25" s="625"/>
      <c r="G25" s="625"/>
      <c r="H25" s="625"/>
      <c r="I25" s="625"/>
      <c r="J25" s="625"/>
      <c r="K25" s="625"/>
      <c r="L25" s="625"/>
      <c r="M25" s="625"/>
      <c r="N25" s="625"/>
      <c r="O25" s="625"/>
      <c r="P25" s="625"/>
      <c r="Q25" s="626"/>
      <c r="R25" s="627">
        <v>27754872</v>
      </c>
      <c r="S25" s="628"/>
      <c r="T25" s="628"/>
      <c r="U25" s="628"/>
      <c r="V25" s="628"/>
      <c r="W25" s="628"/>
      <c r="X25" s="628"/>
      <c r="Y25" s="629"/>
      <c r="Z25" s="663">
        <v>57.5</v>
      </c>
      <c r="AA25" s="663"/>
      <c r="AB25" s="663"/>
      <c r="AC25" s="663"/>
      <c r="AD25" s="664">
        <v>25174909</v>
      </c>
      <c r="AE25" s="664"/>
      <c r="AF25" s="664"/>
      <c r="AG25" s="664"/>
      <c r="AH25" s="664"/>
      <c r="AI25" s="664"/>
      <c r="AJ25" s="664"/>
      <c r="AK25" s="664"/>
      <c r="AL25" s="630">
        <v>98.6</v>
      </c>
      <c r="AM25" s="631"/>
      <c r="AN25" s="631"/>
      <c r="AO25" s="665"/>
      <c r="AP25" s="624" t="s">
        <v>295</v>
      </c>
      <c r="AQ25" s="699"/>
      <c r="AR25" s="699"/>
      <c r="AS25" s="699"/>
      <c r="AT25" s="699"/>
      <c r="AU25" s="699"/>
      <c r="AV25" s="699"/>
      <c r="AW25" s="699"/>
      <c r="AX25" s="699"/>
      <c r="AY25" s="699"/>
      <c r="AZ25" s="699"/>
      <c r="BA25" s="699"/>
      <c r="BB25" s="699"/>
      <c r="BC25" s="699"/>
      <c r="BD25" s="699"/>
      <c r="BE25" s="699"/>
      <c r="BF25" s="700"/>
      <c r="BG25" s="627" t="s">
        <v>129</v>
      </c>
      <c r="BH25" s="628"/>
      <c r="BI25" s="628"/>
      <c r="BJ25" s="628"/>
      <c r="BK25" s="628"/>
      <c r="BL25" s="628"/>
      <c r="BM25" s="628"/>
      <c r="BN25" s="629"/>
      <c r="BO25" s="663" t="s">
        <v>129</v>
      </c>
      <c r="BP25" s="663"/>
      <c r="BQ25" s="663"/>
      <c r="BR25" s="663"/>
      <c r="BS25" s="664" t="s">
        <v>235</v>
      </c>
      <c r="BT25" s="664"/>
      <c r="BU25" s="664"/>
      <c r="BV25" s="664"/>
      <c r="BW25" s="664"/>
      <c r="BX25" s="664"/>
      <c r="BY25" s="664"/>
      <c r="BZ25" s="664"/>
      <c r="CA25" s="664"/>
      <c r="CB25" s="695"/>
      <c r="CD25" s="624" t="s">
        <v>296</v>
      </c>
      <c r="CE25" s="625"/>
      <c r="CF25" s="625"/>
      <c r="CG25" s="625"/>
      <c r="CH25" s="625"/>
      <c r="CI25" s="625"/>
      <c r="CJ25" s="625"/>
      <c r="CK25" s="625"/>
      <c r="CL25" s="625"/>
      <c r="CM25" s="625"/>
      <c r="CN25" s="625"/>
      <c r="CO25" s="625"/>
      <c r="CP25" s="625"/>
      <c r="CQ25" s="626"/>
      <c r="CR25" s="627">
        <v>8367724</v>
      </c>
      <c r="CS25" s="636"/>
      <c r="CT25" s="636"/>
      <c r="CU25" s="636"/>
      <c r="CV25" s="636"/>
      <c r="CW25" s="636"/>
      <c r="CX25" s="636"/>
      <c r="CY25" s="637"/>
      <c r="CZ25" s="630">
        <v>18.3</v>
      </c>
      <c r="DA25" s="638"/>
      <c r="DB25" s="638"/>
      <c r="DC25" s="639"/>
      <c r="DD25" s="633">
        <v>7892575</v>
      </c>
      <c r="DE25" s="636"/>
      <c r="DF25" s="636"/>
      <c r="DG25" s="636"/>
      <c r="DH25" s="636"/>
      <c r="DI25" s="636"/>
      <c r="DJ25" s="636"/>
      <c r="DK25" s="637"/>
      <c r="DL25" s="633">
        <v>7804490</v>
      </c>
      <c r="DM25" s="636"/>
      <c r="DN25" s="636"/>
      <c r="DO25" s="636"/>
      <c r="DP25" s="636"/>
      <c r="DQ25" s="636"/>
      <c r="DR25" s="636"/>
      <c r="DS25" s="636"/>
      <c r="DT25" s="636"/>
      <c r="DU25" s="636"/>
      <c r="DV25" s="637"/>
      <c r="DW25" s="630">
        <v>30.6</v>
      </c>
      <c r="DX25" s="638"/>
      <c r="DY25" s="638"/>
      <c r="DZ25" s="638"/>
      <c r="EA25" s="638"/>
      <c r="EB25" s="638"/>
      <c r="EC25" s="652"/>
    </row>
    <row r="26" spans="2:133" ht="11.25" customHeight="1" x14ac:dyDescent="0.2">
      <c r="B26" s="624" t="s">
        <v>297</v>
      </c>
      <c r="C26" s="625"/>
      <c r="D26" s="625"/>
      <c r="E26" s="625"/>
      <c r="F26" s="625"/>
      <c r="G26" s="625"/>
      <c r="H26" s="625"/>
      <c r="I26" s="625"/>
      <c r="J26" s="625"/>
      <c r="K26" s="625"/>
      <c r="L26" s="625"/>
      <c r="M26" s="625"/>
      <c r="N26" s="625"/>
      <c r="O26" s="625"/>
      <c r="P26" s="625"/>
      <c r="Q26" s="626"/>
      <c r="R26" s="627">
        <v>12418</v>
      </c>
      <c r="S26" s="628"/>
      <c r="T26" s="628"/>
      <c r="U26" s="628"/>
      <c r="V26" s="628"/>
      <c r="W26" s="628"/>
      <c r="X26" s="628"/>
      <c r="Y26" s="629"/>
      <c r="Z26" s="663">
        <v>0</v>
      </c>
      <c r="AA26" s="663"/>
      <c r="AB26" s="663"/>
      <c r="AC26" s="663"/>
      <c r="AD26" s="664">
        <v>12418</v>
      </c>
      <c r="AE26" s="664"/>
      <c r="AF26" s="664"/>
      <c r="AG26" s="664"/>
      <c r="AH26" s="664"/>
      <c r="AI26" s="664"/>
      <c r="AJ26" s="664"/>
      <c r="AK26" s="664"/>
      <c r="AL26" s="630">
        <v>0</v>
      </c>
      <c r="AM26" s="631"/>
      <c r="AN26" s="631"/>
      <c r="AO26" s="665"/>
      <c r="AP26" s="624" t="s">
        <v>298</v>
      </c>
      <c r="AQ26" s="699"/>
      <c r="AR26" s="699"/>
      <c r="AS26" s="699"/>
      <c r="AT26" s="699"/>
      <c r="AU26" s="699"/>
      <c r="AV26" s="699"/>
      <c r="AW26" s="699"/>
      <c r="AX26" s="699"/>
      <c r="AY26" s="699"/>
      <c r="AZ26" s="699"/>
      <c r="BA26" s="699"/>
      <c r="BB26" s="699"/>
      <c r="BC26" s="699"/>
      <c r="BD26" s="699"/>
      <c r="BE26" s="699"/>
      <c r="BF26" s="700"/>
      <c r="BG26" s="627" t="s">
        <v>235</v>
      </c>
      <c r="BH26" s="628"/>
      <c r="BI26" s="628"/>
      <c r="BJ26" s="628"/>
      <c r="BK26" s="628"/>
      <c r="BL26" s="628"/>
      <c r="BM26" s="628"/>
      <c r="BN26" s="629"/>
      <c r="BO26" s="663" t="s">
        <v>235</v>
      </c>
      <c r="BP26" s="663"/>
      <c r="BQ26" s="663"/>
      <c r="BR26" s="663"/>
      <c r="BS26" s="664" t="s">
        <v>129</v>
      </c>
      <c r="BT26" s="664"/>
      <c r="BU26" s="664"/>
      <c r="BV26" s="664"/>
      <c r="BW26" s="664"/>
      <c r="BX26" s="664"/>
      <c r="BY26" s="664"/>
      <c r="BZ26" s="664"/>
      <c r="CA26" s="664"/>
      <c r="CB26" s="695"/>
      <c r="CD26" s="624" t="s">
        <v>299</v>
      </c>
      <c r="CE26" s="625"/>
      <c r="CF26" s="625"/>
      <c r="CG26" s="625"/>
      <c r="CH26" s="625"/>
      <c r="CI26" s="625"/>
      <c r="CJ26" s="625"/>
      <c r="CK26" s="625"/>
      <c r="CL26" s="625"/>
      <c r="CM26" s="625"/>
      <c r="CN26" s="625"/>
      <c r="CO26" s="625"/>
      <c r="CP26" s="625"/>
      <c r="CQ26" s="626"/>
      <c r="CR26" s="627">
        <v>4741166</v>
      </c>
      <c r="CS26" s="628"/>
      <c r="CT26" s="628"/>
      <c r="CU26" s="628"/>
      <c r="CV26" s="628"/>
      <c r="CW26" s="628"/>
      <c r="CX26" s="628"/>
      <c r="CY26" s="629"/>
      <c r="CZ26" s="630">
        <v>10.4</v>
      </c>
      <c r="DA26" s="638"/>
      <c r="DB26" s="638"/>
      <c r="DC26" s="639"/>
      <c r="DD26" s="633">
        <v>4515555</v>
      </c>
      <c r="DE26" s="628"/>
      <c r="DF26" s="628"/>
      <c r="DG26" s="628"/>
      <c r="DH26" s="628"/>
      <c r="DI26" s="628"/>
      <c r="DJ26" s="628"/>
      <c r="DK26" s="629"/>
      <c r="DL26" s="633" t="s">
        <v>129</v>
      </c>
      <c r="DM26" s="628"/>
      <c r="DN26" s="628"/>
      <c r="DO26" s="628"/>
      <c r="DP26" s="628"/>
      <c r="DQ26" s="628"/>
      <c r="DR26" s="628"/>
      <c r="DS26" s="628"/>
      <c r="DT26" s="628"/>
      <c r="DU26" s="628"/>
      <c r="DV26" s="629"/>
      <c r="DW26" s="630" t="s">
        <v>129</v>
      </c>
      <c r="DX26" s="638"/>
      <c r="DY26" s="638"/>
      <c r="DZ26" s="638"/>
      <c r="EA26" s="638"/>
      <c r="EB26" s="638"/>
      <c r="EC26" s="652"/>
    </row>
    <row r="27" spans="2:133" ht="11.25" customHeight="1" x14ac:dyDescent="0.2">
      <c r="B27" s="624" t="s">
        <v>300</v>
      </c>
      <c r="C27" s="625"/>
      <c r="D27" s="625"/>
      <c r="E27" s="625"/>
      <c r="F27" s="625"/>
      <c r="G27" s="625"/>
      <c r="H27" s="625"/>
      <c r="I27" s="625"/>
      <c r="J27" s="625"/>
      <c r="K27" s="625"/>
      <c r="L27" s="625"/>
      <c r="M27" s="625"/>
      <c r="N27" s="625"/>
      <c r="O27" s="625"/>
      <c r="P27" s="625"/>
      <c r="Q27" s="626"/>
      <c r="R27" s="627">
        <v>199026</v>
      </c>
      <c r="S27" s="628"/>
      <c r="T27" s="628"/>
      <c r="U27" s="628"/>
      <c r="V27" s="628"/>
      <c r="W27" s="628"/>
      <c r="X27" s="628"/>
      <c r="Y27" s="629"/>
      <c r="Z27" s="663">
        <v>0.4</v>
      </c>
      <c r="AA27" s="663"/>
      <c r="AB27" s="663"/>
      <c r="AC27" s="663"/>
      <c r="AD27" s="664" t="s">
        <v>129</v>
      </c>
      <c r="AE27" s="664"/>
      <c r="AF27" s="664"/>
      <c r="AG27" s="664"/>
      <c r="AH27" s="664"/>
      <c r="AI27" s="664"/>
      <c r="AJ27" s="664"/>
      <c r="AK27" s="664"/>
      <c r="AL27" s="630" t="s">
        <v>129</v>
      </c>
      <c r="AM27" s="631"/>
      <c r="AN27" s="631"/>
      <c r="AO27" s="665"/>
      <c r="AP27" s="624" t="s">
        <v>301</v>
      </c>
      <c r="AQ27" s="625"/>
      <c r="AR27" s="625"/>
      <c r="AS27" s="625"/>
      <c r="AT27" s="625"/>
      <c r="AU27" s="625"/>
      <c r="AV27" s="625"/>
      <c r="AW27" s="625"/>
      <c r="AX27" s="625"/>
      <c r="AY27" s="625"/>
      <c r="AZ27" s="625"/>
      <c r="BA27" s="625"/>
      <c r="BB27" s="625"/>
      <c r="BC27" s="625"/>
      <c r="BD27" s="625"/>
      <c r="BE27" s="625"/>
      <c r="BF27" s="626"/>
      <c r="BG27" s="627">
        <v>24149342</v>
      </c>
      <c r="BH27" s="628"/>
      <c r="BI27" s="628"/>
      <c r="BJ27" s="628"/>
      <c r="BK27" s="628"/>
      <c r="BL27" s="628"/>
      <c r="BM27" s="628"/>
      <c r="BN27" s="629"/>
      <c r="BO27" s="663">
        <v>100</v>
      </c>
      <c r="BP27" s="663"/>
      <c r="BQ27" s="663"/>
      <c r="BR27" s="663"/>
      <c r="BS27" s="664">
        <v>149519</v>
      </c>
      <c r="BT27" s="664"/>
      <c r="BU27" s="664"/>
      <c r="BV27" s="664"/>
      <c r="BW27" s="664"/>
      <c r="BX27" s="664"/>
      <c r="BY27" s="664"/>
      <c r="BZ27" s="664"/>
      <c r="CA27" s="664"/>
      <c r="CB27" s="695"/>
      <c r="CD27" s="624" t="s">
        <v>302</v>
      </c>
      <c r="CE27" s="625"/>
      <c r="CF27" s="625"/>
      <c r="CG27" s="625"/>
      <c r="CH27" s="625"/>
      <c r="CI27" s="625"/>
      <c r="CJ27" s="625"/>
      <c r="CK27" s="625"/>
      <c r="CL27" s="625"/>
      <c r="CM27" s="625"/>
      <c r="CN27" s="625"/>
      <c r="CO27" s="625"/>
      <c r="CP27" s="625"/>
      <c r="CQ27" s="626"/>
      <c r="CR27" s="627">
        <v>8970914</v>
      </c>
      <c r="CS27" s="636"/>
      <c r="CT27" s="636"/>
      <c r="CU27" s="636"/>
      <c r="CV27" s="636"/>
      <c r="CW27" s="636"/>
      <c r="CX27" s="636"/>
      <c r="CY27" s="637"/>
      <c r="CZ27" s="630">
        <v>19.600000000000001</v>
      </c>
      <c r="DA27" s="638"/>
      <c r="DB27" s="638"/>
      <c r="DC27" s="639"/>
      <c r="DD27" s="633">
        <v>2616536</v>
      </c>
      <c r="DE27" s="636"/>
      <c r="DF27" s="636"/>
      <c r="DG27" s="636"/>
      <c r="DH27" s="636"/>
      <c r="DI27" s="636"/>
      <c r="DJ27" s="636"/>
      <c r="DK27" s="637"/>
      <c r="DL27" s="633">
        <v>2581965</v>
      </c>
      <c r="DM27" s="636"/>
      <c r="DN27" s="636"/>
      <c r="DO27" s="636"/>
      <c r="DP27" s="636"/>
      <c r="DQ27" s="636"/>
      <c r="DR27" s="636"/>
      <c r="DS27" s="636"/>
      <c r="DT27" s="636"/>
      <c r="DU27" s="636"/>
      <c r="DV27" s="637"/>
      <c r="DW27" s="630">
        <v>10.1</v>
      </c>
      <c r="DX27" s="638"/>
      <c r="DY27" s="638"/>
      <c r="DZ27" s="638"/>
      <c r="EA27" s="638"/>
      <c r="EB27" s="638"/>
      <c r="EC27" s="652"/>
    </row>
    <row r="28" spans="2:133" ht="11.25" customHeight="1" x14ac:dyDescent="0.2">
      <c r="B28" s="624" t="s">
        <v>303</v>
      </c>
      <c r="C28" s="625"/>
      <c r="D28" s="625"/>
      <c r="E28" s="625"/>
      <c r="F28" s="625"/>
      <c r="G28" s="625"/>
      <c r="H28" s="625"/>
      <c r="I28" s="625"/>
      <c r="J28" s="625"/>
      <c r="K28" s="625"/>
      <c r="L28" s="625"/>
      <c r="M28" s="625"/>
      <c r="N28" s="625"/>
      <c r="O28" s="625"/>
      <c r="P28" s="625"/>
      <c r="Q28" s="626"/>
      <c r="R28" s="627">
        <v>1309607</v>
      </c>
      <c r="S28" s="628"/>
      <c r="T28" s="628"/>
      <c r="U28" s="628"/>
      <c r="V28" s="628"/>
      <c r="W28" s="628"/>
      <c r="X28" s="628"/>
      <c r="Y28" s="629"/>
      <c r="Z28" s="663">
        <v>2.7</v>
      </c>
      <c r="AA28" s="663"/>
      <c r="AB28" s="663"/>
      <c r="AC28" s="663"/>
      <c r="AD28" s="664">
        <v>209330</v>
      </c>
      <c r="AE28" s="664"/>
      <c r="AF28" s="664"/>
      <c r="AG28" s="664"/>
      <c r="AH28" s="664"/>
      <c r="AI28" s="664"/>
      <c r="AJ28" s="664"/>
      <c r="AK28" s="664"/>
      <c r="AL28" s="630">
        <v>0.8</v>
      </c>
      <c r="AM28" s="631"/>
      <c r="AN28" s="631"/>
      <c r="AO28" s="665"/>
      <c r="AP28" s="624"/>
      <c r="AQ28" s="625"/>
      <c r="AR28" s="625"/>
      <c r="AS28" s="625"/>
      <c r="AT28" s="625"/>
      <c r="AU28" s="625"/>
      <c r="AV28" s="625"/>
      <c r="AW28" s="625"/>
      <c r="AX28" s="625"/>
      <c r="AY28" s="625"/>
      <c r="AZ28" s="625"/>
      <c r="BA28" s="625"/>
      <c r="BB28" s="625"/>
      <c r="BC28" s="625"/>
      <c r="BD28" s="625"/>
      <c r="BE28" s="625"/>
      <c r="BF28" s="626"/>
      <c r="BG28" s="627"/>
      <c r="BH28" s="628"/>
      <c r="BI28" s="628"/>
      <c r="BJ28" s="628"/>
      <c r="BK28" s="628"/>
      <c r="BL28" s="628"/>
      <c r="BM28" s="628"/>
      <c r="BN28" s="629"/>
      <c r="BO28" s="663"/>
      <c r="BP28" s="663"/>
      <c r="BQ28" s="663"/>
      <c r="BR28" s="663"/>
      <c r="BS28" s="633"/>
      <c r="BT28" s="628"/>
      <c r="BU28" s="628"/>
      <c r="BV28" s="628"/>
      <c r="BW28" s="628"/>
      <c r="BX28" s="628"/>
      <c r="BY28" s="628"/>
      <c r="BZ28" s="628"/>
      <c r="CA28" s="628"/>
      <c r="CB28" s="662"/>
      <c r="CD28" s="624" t="s">
        <v>304</v>
      </c>
      <c r="CE28" s="625"/>
      <c r="CF28" s="625"/>
      <c r="CG28" s="625"/>
      <c r="CH28" s="625"/>
      <c r="CI28" s="625"/>
      <c r="CJ28" s="625"/>
      <c r="CK28" s="625"/>
      <c r="CL28" s="625"/>
      <c r="CM28" s="625"/>
      <c r="CN28" s="625"/>
      <c r="CO28" s="625"/>
      <c r="CP28" s="625"/>
      <c r="CQ28" s="626"/>
      <c r="CR28" s="627">
        <v>4515931</v>
      </c>
      <c r="CS28" s="628"/>
      <c r="CT28" s="628"/>
      <c r="CU28" s="628"/>
      <c r="CV28" s="628"/>
      <c r="CW28" s="628"/>
      <c r="CX28" s="628"/>
      <c r="CY28" s="629"/>
      <c r="CZ28" s="630">
        <v>9.9</v>
      </c>
      <c r="DA28" s="638"/>
      <c r="DB28" s="638"/>
      <c r="DC28" s="639"/>
      <c r="DD28" s="633">
        <v>4167150</v>
      </c>
      <c r="DE28" s="628"/>
      <c r="DF28" s="628"/>
      <c r="DG28" s="628"/>
      <c r="DH28" s="628"/>
      <c r="DI28" s="628"/>
      <c r="DJ28" s="628"/>
      <c r="DK28" s="629"/>
      <c r="DL28" s="633">
        <v>3883050</v>
      </c>
      <c r="DM28" s="628"/>
      <c r="DN28" s="628"/>
      <c r="DO28" s="628"/>
      <c r="DP28" s="628"/>
      <c r="DQ28" s="628"/>
      <c r="DR28" s="628"/>
      <c r="DS28" s="628"/>
      <c r="DT28" s="628"/>
      <c r="DU28" s="628"/>
      <c r="DV28" s="629"/>
      <c r="DW28" s="630">
        <v>15.2</v>
      </c>
      <c r="DX28" s="638"/>
      <c r="DY28" s="638"/>
      <c r="DZ28" s="638"/>
      <c r="EA28" s="638"/>
      <c r="EB28" s="638"/>
      <c r="EC28" s="652"/>
    </row>
    <row r="29" spans="2:133" ht="11.25" customHeight="1" x14ac:dyDescent="0.2">
      <c r="B29" s="624" t="s">
        <v>305</v>
      </c>
      <c r="C29" s="625"/>
      <c r="D29" s="625"/>
      <c r="E29" s="625"/>
      <c r="F29" s="625"/>
      <c r="G29" s="625"/>
      <c r="H29" s="625"/>
      <c r="I29" s="625"/>
      <c r="J29" s="625"/>
      <c r="K29" s="625"/>
      <c r="L29" s="625"/>
      <c r="M29" s="625"/>
      <c r="N29" s="625"/>
      <c r="O29" s="625"/>
      <c r="P29" s="625"/>
      <c r="Q29" s="626"/>
      <c r="R29" s="627">
        <v>182846</v>
      </c>
      <c r="S29" s="628"/>
      <c r="T29" s="628"/>
      <c r="U29" s="628"/>
      <c r="V29" s="628"/>
      <c r="W29" s="628"/>
      <c r="X29" s="628"/>
      <c r="Y29" s="629"/>
      <c r="Z29" s="663">
        <v>0.4</v>
      </c>
      <c r="AA29" s="663"/>
      <c r="AB29" s="663"/>
      <c r="AC29" s="663"/>
      <c r="AD29" s="664" t="s">
        <v>235</v>
      </c>
      <c r="AE29" s="664"/>
      <c r="AF29" s="664"/>
      <c r="AG29" s="664"/>
      <c r="AH29" s="664"/>
      <c r="AI29" s="664"/>
      <c r="AJ29" s="664"/>
      <c r="AK29" s="664"/>
      <c r="AL29" s="630" t="s">
        <v>138</v>
      </c>
      <c r="AM29" s="631"/>
      <c r="AN29" s="631"/>
      <c r="AO29" s="665"/>
      <c r="AP29" s="608"/>
      <c r="AQ29" s="609"/>
      <c r="AR29" s="609"/>
      <c r="AS29" s="609"/>
      <c r="AT29" s="609"/>
      <c r="AU29" s="609"/>
      <c r="AV29" s="609"/>
      <c r="AW29" s="609"/>
      <c r="AX29" s="609"/>
      <c r="AY29" s="609"/>
      <c r="AZ29" s="609"/>
      <c r="BA29" s="609"/>
      <c r="BB29" s="609"/>
      <c r="BC29" s="609"/>
      <c r="BD29" s="609"/>
      <c r="BE29" s="609"/>
      <c r="BF29" s="610"/>
      <c r="BG29" s="627"/>
      <c r="BH29" s="628"/>
      <c r="BI29" s="628"/>
      <c r="BJ29" s="628"/>
      <c r="BK29" s="628"/>
      <c r="BL29" s="628"/>
      <c r="BM29" s="628"/>
      <c r="BN29" s="629"/>
      <c r="BO29" s="663"/>
      <c r="BP29" s="663"/>
      <c r="BQ29" s="663"/>
      <c r="BR29" s="663"/>
      <c r="BS29" s="664"/>
      <c r="BT29" s="664"/>
      <c r="BU29" s="664"/>
      <c r="BV29" s="664"/>
      <c r="BW29" s="664"/>
      <c r="BX29" s="664"/>
      <c r="BY29" s="664"/>
      <c r="BZ29" s="664"/>
      <c r="CA29" s="664"/>
      <c r="CB29" s="695"/>
      <c r="CD29" s="640" t="s">
        <v>306</v>
      </c>
      <c r="CE29" s="641"/>
      <c r="CF29" s="624" t="s">
        <v>72</v>
      </c>
      <c r="CG29" s="625"/>
      <c r="CH29" s="625"/>
      <c r="CI29" s="625"/>
      <c r="CJ29" s="625"/>
      <c r="CK29" s="625"/>
      <c r="CL29" s="625"/>
      <c r="CM29" s="625"/>
      <c r="CN29" s="625"/>
      <c r="CO29" s="625"/>
      <c r="CP29" s="625"/>
      <c r="CQ29" s="626"/>
      <c r="CR29" s="627">
        <v>4515931</v>
      </c>
      <c r="CS29" s="636"/>
      <c r="CT29" s="636"/>
      <c r="CU29" s="636"/>
      <c r="CV29" s="636"/>
      <c r="CW29" s="636"/>
      <c r="CX29" s="636"/>
      <c r="CY29" s="637"/>
      <c r="CZ29" s="630">
        <v>9.9</v>
      </c>
      <c r="DA29" s="638"/>
      <c r="DB29" s="638"/>
      <c r="DC29" s="639"/>
      <c r="DD29" s="633">
        <v>4167150</v>
      </c>
      <c r="DE29" s="636"/>
      <c r="DF29" s="636"/>
      <c r="DG29" s="636"/>
      <c r="DH29" s="636"/>
      <c r="DI29" s="636"/>
      <c r="DJ29" s="636"/>
      <c r="DK29" s="637"/>
      <c r="DL29" s="633">
        <v>3883050</v>
      </c>
      <c r="DM29" s="636"/>
      <c r="DN29" s="636"/>
      <c r="DO29" s="636"/>
      <c r="DP29" s="636"/>
      <c r="DQ29" s="636"/>
      <c r="DR29" s="636"/>
      <c r="DS29" s="636"/>
      <c r="DT29" s="636"/>
      <c r="DU29" s="636"/>
      <c r="DV29" s="637"/>
      <c r="DW29" s="630">
        <v>15.2</v>
      </c>
      <c r="DX29" s="638"/>
      <c r="DY29" s="638"/>
      <c r="DZ29" s="638"/>
      <c r="EA29" s="638"/>
      <c r="EB29" s="638"/>
      <c r="EC29" s="652"/>
    </row>
    <row r="30" spans="2:133" ht="11.25" customHeight="1" x14ac:dyDescent="0.2">
      <c r="B30" s="624" t="s">
        <v>307</v>
      </c>
      <c r="C30" s="625"/>
      <c r="D30" s="625"/>
      <c r="E30" s="625"/>
      <c r="F30" s="625"/>
      <c r="G30" s="625"/>
      <c r="H30" s="625"/>
      <c r="I30" s="625"/>
      <c r="J30" s="625"/>
      <c r="K30" s="625"/>
      <c r="L30" s="625"/>
      <c r="M30" s="625"/>
      <c r="N30" s="625"/>
      <c r="O30" s="625"/>
      <c r="P30" s="625"/>
      <c r="Q30" s="626"/>
      <c r="R30" s="627">
        <v>7990495</v>
      </c>
      <c r="S30" s="628"/>
      <c r="T30" s="628"/>
      <c r="U30" s="628"/>
      <c r="V30" s="628"/>
      <c r="W30" s="628"/>
      <c r="X30" s="628"/>
      <c r="Y30" s="629"/>
      <c r="Z30" s="663">
        <v>16.5</v>
      </c>
      <c r="AA30" s="663"/>
      <c r="AB30" s="663"/>
      <c r="AC30" s="663"/>
      <c r="AD30" s="664" t="s">
        <v>235</v>
      </c>
      <c r="AE30" s="664"/>
      <c r="AF30" s="664"/>
      <c r="AG30" s="664"/>
      <c r="AH30" s="664"/>
      <c r="AI30" s="664"/>
      <c r="AJ30" s="664"/>
      <c r="AK30" s="664"/>
      <c r="AL30" s="630" t="s">
        <v>129</v>
      </c>
      <c r="AM30" s="631"/>
      <c r="AN30" s="631"/>
      <c r="AO30" s="665"/>
      <c r="AP30" s="679" t="s">
        <v>223</v>
      </c>
      <c r="AQ30" s="680"/>
      <c r="AR30" s="680"/>
      <c r="AS30" s="680"/>
      <c r="AT30" s="680"/>
      <c r="AU30" s="680"/>
      <c r="AV30" s="680"/>
      <c r="AW30" s="680"/>
      <c r="AX30" s="680"/>
      <c r="AY30" s="680"/>
      <c r="AZ30" s="680"/>
      <c r="BA30" s="680"/>
      <c r="BB30" s="680"/>
      <c r="BC30" s="680"/>
      <c r="BD30" s="680"/>
      <c r="BE30" s="680"/>
      <c r="BF30" s="681"/>
      <c r="BG30" s="679" t="s">
        <v>308</v>
      </c>
      <c r="BH30" s="693"/>
      <c r="BI30" s="693"/>
      <c r="BJ30" s="693"/>
      <c r="BK30" s="693"/>
      <c r="BL30" s="693"/>
      <c r="BM30" s="693"/>
      <c r="BN30" s="693"/>
      <c r="BO30" s="693"/>
      <c r="BP30" s="693"/>
      <c r="BQ30" s="694"/>
      <c r="BR30" s="679" t="s">
        <v>309</v>
      </c>
      <c r="BS30" s="693"/>
      <c r="BT30" s="693"/>
      <c r="BU30" s="693"/>
      <c r="BV30" s="693"/>
      <c r="BW30" s="693"/>
      <c r="BX30" s="693"/>
      <c r="BY30" s="693"/>
      <c r="BZ30" s="693"/>
      <c r="CA30" s="693"/>
      <c r="CB30" s="694"/>
      <c r="CD30" s="642"/>
      <c r="CE30" s="643"/>
      <c r="CF30" s="624" t="s">
        <v>310</v>
      </c>
      <c r="CG30" s="625"/>
      <c r="CH30" s="625"/>
      <c r="CI30" s="625"/>
      <c r="CJ30" s="625"/>
      <c r="CK30" s="625"/>
      <c r="CL30" s="625"/>
      <c r="CM30" s="625"/>
      <c r="CN30" s="625"/>
      <c r="CO30" s="625"/>
      <c r="CP30" s="625"/>
      <c r="CQ30" s="626"/>
      <c r="CR30" s="627">
        <v>4208331</v>
      </c>
      <c r="CS30" s="628"/>
      <c r="CT30" s="628"/>
      <c r="CU30" s="628"/>
      <c r="CV30" s="628"/>
      <c r="CW30" s="628"/>
      <c r="CX30" s="628"/>
      <c r="CY30" s="629"/>
      <c r="CZ30" s="630">
        <v>9.1999999999999993</v>
      </c>
      <c r="DA30" s="638"/>
      <c r="DB30" s="638"/>
      <c r="DC30" s="639"/>
      <c r="DD30" s="633">
        <v>3893763</v>
      </c>
      <c r="DE30" s="628"/>
      <c r="DF30" s="628"/>
      <c r="DG30" s="628"/>
      <c r="DH30" s="628"/>
      <c r="DI30" s="628"/>
      <c r="DJ30" s="628"/>
      <c r="DK30" s="629"/>
      <c r="DL30" s="633">
        <v>3609663</v>
      </c>
      <c r="DM30" s="628"/>
      <c r="DN30" s="628"/>
      <c r="DO30" s="628"/>
      <c r="DP30" s="628"/>
      <c r="DQ30" s="628"/>
      <c r="DR30" s="628"/>
      <c r="DS30" s="628"/>
      <c r="DT30" s="628"/>
      <c r="DU30" s="628"/>
      <c r="DV30" s="629"/>
      <c r="DW30" s="630">
        <v>14.1</v>
      </c>
      <c r="DX30" s="638"/>
      <c r="DY30" s="638"/>
      <c r="DZ30" s="638"/>
      <c r="EA30" s="638"/>
      <c r="EB30" s="638"/>
      <c r="EC30" s="652"/>
    </row>
    <row r="31" spans="2:133" ht="11.25" customHeight="1" x14ac:dyDescent="0.2">
      <c r="B31" s="696" t="s">
        <v>311</v>
      </c>
      <c r="C31" s="697"/>
      <c r="D31" s="697"/>
      <c r="E31" s="697"/>
      <c r="F31" s="697"/>
      <c r="G31" s="697"/>
      <c r="H31" s="697"/>
      <c r="I31" s="697"/>
      <c r="J31" s="697"/>
      <c r="K31" s="697"/>
      <c r="L31" s="697"/>
      <c r="M31" s="697"/>
      <c r="N31" s="697"/>
      <c r="O31" s="697"/>
      <c r="P31" s="697"/>
      <c r="Q31" s="698"/>
      <c r="R31" s="627" t="s">
        <v>129</v>
      </c>
      <c r="S31" s="628"/>
      <c r="T31" s="628"/>
      <c r="U31" s="628"/>
      <c r="V31" s="628"/>
      <c r="W31" s="628"/>
      <c r="X31" s="628"/>
      <c r="Y31" s="629"/>
      <c r="Z31" s="663" t="s">
        <v>138</v>
      </c>
      <c r="AA31" s="663"/>
      <c r="AB31" s="663"/>
      <c r="AC31" s="663"/>
      <c r="AD31" s="664" t="s">
        <v>138</v>
      </c>
      <c r="AE31" s="664"/>
      <c r="AF31" s="664"/>
      <c r="AG31" s="664"/>
      <c r="AH31" s="664"/>
      <c r="AI31" s="664"/>
      <c r="AJ31" s="664"/>
      <c r="AK31" s="664"/>
      <c r="AL31" s="630" t="s">
        <v>129</v>
      </c>
      <c r="AM31" s="631"/>
      <c r="AN31" s="631"/>
      <c r="AO31" s="665"/>
      <c r="AP31" s="688" t="s">
        <v>312</v>
      </c>
      <c r="AQ31" s="689"/>
      <c r="AR31" s="689"/>
      <c r="AS31" s="689"/>
      <c r="AT31" s="690" t="s">
        <v>313</v>
      </c>
      <c r="AU31" s="218"/>
      <c r="AV31" s="218"/>
      <c r="AW31" s="218"/>
      <c r="AX31" s="676" t="s">
        <v>187</v>
      </c>
      <c r="AY31" s="677"/>
      <c r="AZ31" s="677"/>
      <c r="BA31" s="677"/>
      <c r="BB31" s="677"/>
      <c r="BC31" s="677"/>
      <c r="BD31" s="677"/>
      <c r="BE31" s="677"/>
      <c r="BF31" s="678"/>
      <c r="BG31" s="684">
        <v>99.6</v>
      </c>
      <c r="BH31" s="685"/>
      <c r="BI31" s="685"/>
      <c r="BJ31" s="685"/>
      <c r="BK31" s="685"/>
      <c r="BL31" s="685"/>
      <c r="BM31" s="686">
        <v>96.9</v>
      </c>
      <c r="BN31" s="685"/>
      <c r="BO31" s="685"/>
      <c r="BP31" s="685"/>
      <c r="BQ31" s="687"/>
      <c r="BR31" s="684">
        <v>99.5</v>
      </c>
      <c r="BS31" s="685"/>
      <c r="BT31" s="685"/>
      <c r="BU31" s="685"/>
      <c r="BV31" s="685"/>
      <c r="BW31" s="685"/>
      <c r="BX31" s="686">
        <v>96.7</v>
      </c>
      <c r="BY31" s="685"/>
      <c r="BZ31" s="685"/>
      <c r="CA31" s="685"/>
      <c r="CB31" s="687"/>
      <c r="CD31" s="642"/>
      <c r="CE31" s="643"/>
      <c r="CF31" s="624" t="s">
        <v>314</v>
      </c>
      <c r="CG31" s="625"/>
      <c r="CH31" s="625"/>
      <c r="CI31" s="625"/>
      <c r="CJ31" s="625"/>
      <c r="CK31" s="625"/>
      <c r="CL31" s="625"/>
      <c r="CM31" s="625"/>
      <c r="CN31" s="625"/>
      <c r="CO31" s="625"/>
      <c r="CP31" s="625"/>
      <c r="CQ31" s="626"/>
      <c r="CR31" s="627">
        <v>307600</v>
      </c>
      <c r="CS31" s="636"/>
      <c r="CT31" s="636"/>
      <c r="CU31" s="636"/>
      <c r="CV31" s="636"/>
      <c r="CW31" s="636"/>
      <c r="CX31" s="636"/>
      <c r="CY31" s="637"/>
      <c r="CZ31" s="630">
        <v>0.7</v>
      </c>
      <c r="DA31" s="638"/>
      <c r="DB31" s="638"/>
      <c r="DC31" s="639"/>
      <c r="DD31" s="633">
        <v>273387</v>
      </c>
      <c r="DE31" s="636"/>
      <c r="DF31" s="636"/>
      <c r="DG31" s="636"/>
      <c r="DH31" s="636"/>
      <c r="DI31" s="636"/>
      <c r="DJ31" s="636"/>
      <c r="DK31" s="637"/>
      <c r="DL31" s="633">
        <v>273387</v>
      </c>
      <c r="DM31" s="636"/>
      <c r="DN31" s="636"/>
      <c r="DO31" s="636"/>
      <c r="DP31" s="636"/>
      <c r="DQ31" s="636"/>
      <c r="DR31" s="636"/>
      <c r="DS31" s="636"/>
      <c r="DT31" s="636"/>
      <c r="DU31" s="636"/>
      <c r="DV31" s="637"/>
      <c r="DW31" s="630">
        <v>1.1000000000000001</v>
      </c>
      <c r="DX31" s="638"/>
      <c r="DY31" s="638"/>
      <c r="DZ31" s="638"/>
      <c r="EA31" s="638"/>
      <c r="EB31" s="638"/>
      <c r="EC31" s="652"/>
    </row>
    <row r="32" spans="2:133" ht="11.25" customHeight="1" x14ac:dyDescent="0.2">
      <c r="B32" s="624" t="s">
        <v>315</v>
      </c>
      <c r="C32" s="625"/>
      <c r="D32" s="625"/>
      <c r="E32" s="625"/>
      <c r="F32" s="625"/>
      <c r="G32" s="625"/>
      <c r="H32" s="625"/>
      <c r="I32" s="625"/>
      <c r="J32" s="625"/>
      <c r="K32" s="625"/>
      <c r="L32" s="625"/>
      <c r="M32" s="625"/>
      <c r="N32" s="625"/>
      <c r="O32" s="625"/>
      <c r="P32" s="625"/>
      <c r="Q32" s="626"/>
      <c r="R32" s="627">
        <v>2451108</v>
      </c>
      <c r="S32" s="628"/>
      <c r="T32" s="628"/>
      <c r="U32" s="628"/>
      <c r="V32" s="628"/>
      <c r="W32" s="628"/>
      <c r="X32" s="628"/>
      <c r="Y32" s="629"/>
      <c r="Z32" s="663">
        <v>5.0999999999999996</v>
      </c>
      <c r="AA32" s="663"/>
      <c r="AB32" s="663"/>
      <c r="AC32" s="663"/>
      <c r="AD32" s="664" t="s">
        <v>235</v>
      </c>
      <c r="AE32" s="664"/>
      <c r="AF32" s="664"/>
      <c r="AG32" s="664"/>
      <c r="AH32" s="664"/>
      <c r="AI32" s="664"/>
      <c r="AJ32" s="664"/>
      <c r="AK32" s="664"/>
      <c r="AL32" s="630" t="s">
        <v>235</v>
      </c>
      <c r="AM32" s="631"/>
      <c r="AN32" s="631"/>
      <c r="AO32" s="665"/>
      <c r="AP32" s="666"/>
      <c r="AQ32" s="667"/>
      <c r="AR32" s="667"/>
      <c r="AS32" s="667"/>
      <c r="AT32" s="691"/>
      <c r="AU32" s="214" t="s">
        <v>316</v>
      </c>
      <c r="AX32" s="624" t="s">
        <v>317</v>
      </c>
      <c r="AY32" s="625"/>
      <c r="AZ32" s="625"/>
      <c r="BA32" s="625"/>
      <c r="BB32" s="625"/>
      <c r="BC32" s="625"/>
      <c r="BD32" s="625"/>
      <c r="BE32" s="625"/>
      <c r="BF32" s="626"/>
      <c r="BG32" s="683">
        <v>99.6</v>
      </c>
      <c r="BH32" s="636"/>
      <c r="BI32" s="636"/>
      <c r="BJ32" s="636"/>
      <c r="BK32" s="636"/>
      <c r="BL32" s="636"/>
      <c r="BM32" s="631">
        <v>95.5</v>
      </c>
      <c r="BN32" s="636"/>
      <c r="BO32" s="636"/>
      <c r="BP32" s="636"/>
      <c r="BQ32" s="661"/>
      <c r="BR32" s="683">
        <v>99.5</v>
      </c>
      <c r="BS32" s="636"/>
      <c r="BT32" s="636"/>
      <c r="BU32" s="636"/>
      <c r="BV32" s="636"/>
      <c r="BW32" s="636"/>
      <c r="BX32" s="631">
        <v>95.3</v>
      </c>
      <c r="BY32" s="636"/>
      <c r="BZ32" s="636"/>
      <c r="CA32" s="636"/>
      <c r="CB32" s="661"/>
      <c r="CD32" s="644"/>
      <c r="CE32" s="645"/>
      <c r="CF32" s="624" t="s">
        <v>318</v>
      </c>
      <c r="CG32" s="625"/>
      <c r="CH32" s="625"/>
      <c r="CI32" s="625"/>
      <c r="CJ32" s="625"/>
      <c r="CK32" s="625"/>
      <c r="CL32" s="625"/>
      <c r="CM32" s="625"/>
      <c r="CN32" s="625"/>
      <c r="CO32" s="625"/>
      <c r="CP32" s="625"/>
      <c r="CQ32" s="626"/>
      <c r="CR32" s="627" t="s">
        <v>129</v>
      </c>
      <c r="CS32" s="628"/>
      <c r="CT32" s="628"/>
      <c r="CU32" s="628"/>
      <c r="CV32" s="628"/>
      <c r="CW32" s="628"/>
      <c r="CX32" s="628"/>
      <c r="CY32" s="629"/>
      <c r="CZ32" s="630" t="s">
        <v>235</v>
      </c>
      <c r="DA32" s="638"/>
      <c r="DB32" s="638"/>
      <c r="DC32" s="639"/>
      <c r="DD32" s="633" t="s">
        <v>129</v>
      </c>
      <c r="DE32" s="628"/>
      <c r="DF32" s="628"/>
      <c r="DG32" s="628"/>
      <c r="DH32" s="628"/>
      <c r="DI32" s="628"/>
      <c r="DJ32" s="628"/>
      <c r="DK32" s="629"/>
      <c r="DL32" s="633" t="s">
        <v>129</v>
      </c>
      <c r="DM32" s="628"/>
      <c r="DN32" s="628"/>
      <c r="DO32" s="628"/>
      <c r="DP32" s="628"/>
      <c r="DQ32" s="628"/>
      <c r="DR32" s="628"/>
      <c r="DS32" s="628"/>
      <c r="DT32" s="628"/>
      <c r="DU32" s="628"/>
      <c r="DV32" s="629"/>
      <c r="DW32" s="630" t="s">
        <v>129</v>
      </c>
      <c r="DX32" s="638"/>
      <c r="DY32" s="638"/>
      <c r="DZ32" s="638"/>
      <c r="EA32" s="638"/>
      <c r="EB32" s="638"/>
      <c r="EC32" s="652"/>
    </row>
    <row r="33" spans="2:133" ht="11.25" customHeight="1" x14ac:dyDescent="0.2">
      <c r="B33" s="624" t="s">
        <v>319</v>
      </c>
      <c r="C33" s="625"/>
      <c r="D33" s="625"/>
      <c r="E33" s="625"/>
      <c r="F33" s="625"/>
      <c r="G33" s="625"/>
      <c r="H33" s="625"/>
      <c r="I33" s="625"/>
      <c r="J33" s="625"/>
      <c r="K33" s="625"/>
      <c r="L33" s="625"/>
      <c r="M33" s="625"/>
      <c r="N33" s="625"/>
      <c r="O33" s="625"/>
      <c r="P33" s="625"/>
      <c r="Q33" s="626"/>
      <c r="R33" s="627">
        <v>358557</v>
      </c>
      <c r="S33" s="628"/>
      <c r="T33" s="628"/>
      <c r="U33" s="628"/>
      <c r="V33" s="628"/>
      <c r="W33" s="628"/>
      <c r="X33" s="628"/>
      <c r="Y33" s="629"/>
      <c r="Z33" s="663">
        <v>0.7</v>
      </c>
      <c r="AA33" s="663"/>
      <c r="AB33" s="663"/>
      <c r="AC33" s="663"/>
      <c r="AD33" s="664">
        <v>130268</v>
      </c>
      <c r="AE33" s="664"/>
      <c r="AF33" s="664"/>
      <c r="AG33" s="664"/>
      <c r="AH33" s="664"/>
      <c r="AI33" s="664"/>
      <c r="AJ33" s="664"/>
      <c r="AK33" s="664"/>
      <c r="AL33" s="630">
        <v>0.5</v>
      </c>
      <c r="AM33" s="631"/>
      <c r="AN33" s="631"/>
      <c r="AO33" s="665"/>
      <c r="AP33" s="668"/>
      <c r="AQ33" s="669"/>
      <c r="AR33" s="669"/>
      <c r="AS33" s="669"/>
      <c r="AT33" s="692"/>
      <c r="AU33" s="219"/>
      <c r="AV33" s="219"/>
      <c r="AW33" s="219"/>
      <c r="AX33" s="608" t="s">
        <v>320</v>
      </c>
      <c r="AY33" s="609"/>
      <c r="AZ33" s="609"/>
      <c r="BA33" s="609"/>
      <c r="BB33" s="609"/>
      <c r="BC33" s="609"/>
      <c r="BD33" s="609"/>
      <c r="BE33" s="609"/>
      <c r="BF33" s="610"/>
      <c r="BG33" s="682">
        <v>99.5</v>
      </c>
      <c r="BH33" s="612"/>
      <c r="BI33" s="612"/>
      <c r="BJ33" s="612"/>
      <c r="BK33" s="612"/>
      <c r="BL33" s="612"/>
      <c r="BM33" s="656">
        <v>98.8</v>
      </c>
      <c r="BN33" s="612"/>
      <c r="BO33" s="612"/>
      <c r="BP33" s="612"/>
      <c r="BQ33" s="650"/>
      <c r="BR33" s="682">
        <v>99.5</v>
      </c>
      <c r="BS33" s="612"/>
      <c r="BT33" s="612"/>
      <c r="BU33" s="612"/>
      <c r="BV33" s="612"/>
      <c r="BW33" s="612"/>
      <c r="BX33" s="656">
        <v>98.8</v>
      </c>
      <c r="BY33" s="612"/>
      <c r="BZ33" s="612"/>
      <c r="CA33" s="612"/>
      <c r="CB33" s="650"/>
      <c r="CD33" s="624" t="s">
        <v>321</v>
      </c>
      <c r="CE33" s="625"/>
      <c r="CF33" s="625"/>
      <c r="CG33" s="625"/>
      <c r="CH33" s="625"/>
      <c r="CI33" s="625"/>
      <c r="CJ33" s="625"/>
      <c r="CK33" s="625"/>
      <c r="CL33" s="625"/>
      <c r="CM33" s="625"/>
      <c r="CN33" s="625"/>
      <c r="CO33" s="625"/>
      <c r="CP33" s="625"/>
      <c r="CQ33" s="626"/>
      <c r="CR33" s="627">
        <v>19059014</v>
      </c>
      <c r="CS33" s="636"/>
      <c r="CT33" s="636"/>
      <c r="CU33" s="636"/>
      <c r="CV33" s="636"/>
      <c r="CW33" s="636"/>
      <c r="CX33" s="636"/>
      <c r="CY33" s="637"/>
      <c r="CZ33" s="630">
        <v>41.7</v>
      </c>
      <c r="DA33" s="638"/>
      <c r="DB33" s="638"/>
      <c r="DC33" s="639"/>
      <c r="DD33" s="633">
        <v>15774906</v>
      </c>
      <c r="DE33" s="636"/>
      <c r="DF33" s="636"/>
      <c r="DG33" s="636"/>
      <c r="DH33" s="636"/>
      <c r="DI33" s="636"/>
      <c r="DJ33" s="636"/>
      <c r="DK33" s="637"/>
      <c r="DL33" s="633">
        <v>9880545</v>
      </c>
      <c r="DM33" s="636"/>
      <c r="DN33" s="636"/>
      <c r="DO33" s="636"/>
      <c r="DP33" s="636"/>
      <c r="DQ33" s="636"/>
      <c r="DR33" s="636"/>
      <c r="DS33" s="636"/>
      <c r="DT33" s="636"/>
      <c r="DU33" s="636"/>
      <c r="DV33" s="637"/>
      <c r="DW33" s="630">
        <v>38.700000000000003</v>
      </c>
      <c r="DX33" s="638"/>
      <c r="DY33" s="638"/>
      <c r="DZ33" s="638"/>
      <c r="EA33" s="638"/>
      <c r="EB33" s="638"/>
      <c r="EC33" s="652"/>
    </row>
    <row r="34" spans="2:133" ht="11.25" customHeight="1" x14ac:dyDescent="0.2">
      <c r="B34" s="624" t="s">
        <v>322</v>
      </c>
      <c r="C34" s="625"/>
      <c r="D34" s="625"/>
      <c r="E34" s="625"/>
      <c r="F34" s="625"/>
      <c r="G34" s="625"/>
      <c r="H34" s="625"/>
      <c r="I34" s="625"/>
      <c r="J34" s="625"/>
      <c r="K34" s="625"/>
      <c r="L34" s="625"/>
      <c r="M34" s="625"/>
      <c r="N34" s="625"/>
      <c r="O34" s="625"/>
      <c r="P34" s="625"/>
      <c r="Q34" s="626"/>
      <c r="R34" s="627">
        <v>121280</v>
      </c>
      <c r="S34" s="628"/>
      <c r="T34" s="628"/>
      <c r="U34" s="628"/>
      <c r="V34" s="628"/>
      <c r="W34" s="628"/>
      <c r="X34" s="628"/>
      <c r="Y34" s="629"/>
      <c r="Z34" s="663">
        <v>0.3</v>
      </c>
      <c r="AA34" s="663"/>
      <c r="AB34" s="663"/>
      <c r="AC34" s="663"/>
      <c r="AD34" s="664" t="s">
        <v>265</v>
      </c>
      <c r="AE34" s="664"/>
      <c r="AF34" s="664"/>
      <c r="AG34" s="664"/>
      <c r="AH34" s="664"/>
      <c r="AI34" s="664"/>
      <c r="AJ34" s="664"/>
      <c r="AK34" s="664"/>
      <c r="AL34" s="630" t="s">
        <v>235</v>
      </c>
      <c r="AM34" s="631"/>
      <c r="AN34" s="631"/>
      <c r="AO34" s="665"/>
      <c r="AP34" s="220"/>
      <c r="AQ34" s="221"/>
      <c r="AS34" s="218"/>
      <c r="AT34" s="218"/>
      <c r="AU34" s="218"/>
      <c r="AV34" s="218"/>
      <c r="AW34" s="218"/>
      <c r="AX34" s="218"/>
      <c r="AY34" s="218"/>
      <c r="AZ34" s="218"/>
      <c r="BA34" s="218"/>
      <c r="BB34" s="218"/>
      <c r="BC34" s="218"/>
      <c r="BD34" s="218"/>
      <c r="BE34" s="218"/>
      <c r="BF34" s="218"/>
      <c r="BG34" s="221"/>
      <c r="BH34" s="221"/>
      <c r="BI34" s="221"/>
      <c r="BJ34" s="221"/>
      <c r="BK34" s="221"/>
      <c r="BL34" s="221"/>
      <c r="BM34" s="221"/>
      <c r="BN34" s="221"/>
      <c r="BO34" s="221"/>
      <c r="BP34" s="221"/>
      <c r="BQ34" s="221"/>
      <c r="BR34" s="221"/>
      <c r="BS34" s="221"/>
      <c r="BT34" s="221"/>
      <c r="BU34" s="221"/>
      <c r="BV34" s="221"/>
      <c r="BW34" s="221"/>
      <c r="BX34" s="221"/>
      <c r="BY34" s="221"/>
      <c r="BZ34" s="221"/>
      <c r="CA34" s="221"/>
      <c r="CB34" s="221"/>
      <c r="CD34" s="624" t="s">
        <v>323</v>
      </c>
      <c r="CE34" s="625"/>
      <c r="CF34" s="625"/>
      <c r="CG34" s="625"/>
      <c r="CH34" s="625"/>
      <c r="CI34" s="625"/>
      <c r="CJ34" s="625"/>
      <c r="CK34" s="625"/>
      <c r="CL34" s="625"/>
      <c r="CM34" s="625"/>
      <c r="CN34" s="625"/>
      <c r="CO34" s="625"/>
      <c r="CP34" s="625"/>
      <c r="CQ34" s="626"/>
      <c r="CR34" s="627">
        <v>7471410</v>
      </c>
      <c r="CS34" s="628"/>
      <c r="CT34" s="628"/>
      <c r="CU34" s="628"/>
      <c r="CV34" s="628"/>
      <c r="CW34" s="628"/>
      <c r="CX34" s="628"/>
      <c r="CY34" s="629"/>
      <c r="CZ34" s="630">
        <v>16.399999999999999</v>
      </c>
      <c r="DA34" s="638"/>
      <c r="DB34" s="638"/>
      <c r="DC34" s="639"/>
      <c r="DD34" s="633">
        <v>5278238</v>
      </c>
      <c r="DE34" s="628"/>
      <c r="DF34" s="628"/>
      <c r="DG34" s="628"/>
      <c r="DH34" s="628"/>
      <c r="DI34" s="628"/>
      <c r="DJ34" s="628"/>
      <c r="DK34" s="629"/>
      <c r="DL34" s="633">
        <v>4613823</v>
      </c>
      <c r="DM34" s="628"/>
      <c r="DN34" s="628"/>
      <c r="DO34" s="628"/>
      <c r="DP34" s="628"/>
      <c r="DQ34" s="628"/>
      <c r="DR34" s="628"/>
      <c r="DS34" s="628"/>
      <c r="DT34" s="628"/>
      <c r="DU34" s="628"/>
      <c r="DV34" s="629"/>
      <c r="DW34" s="630">
        <v>18.100000000000001</v>
      </c>
      <c r="DX34" s="638"/>
      <c r="DY34" s="638"/>
      <c r="DZ34" s="638"/>
      <c r="EA34" s="638"/>
      <c r="EB34" s="638"/>
      <c r="EC34" s="652"/>
    </row>
    <row r="35" spans="2:133" ht="11.25" customHeight="1" x14ac:dyDescent="0.2">
      <c r="B35" s="624" t="s">
        <v>324</v>
      </c>
      <c r="C35" s="625"/>
      <c r="D35" s="625"/>
      <c r="E35" s="625"/>
      <c r="F35" s="625"/>
      <c r="G35" s="625"/>
      <c r="H35" s="625"/>
      <c r="I35" s="625"/>
      <c r="J35" s="625"/>
      <c r="K35" s="625"/>
      <c r="L35" s="625"/>
      <c r="M35" s="625"/>
      <c r="N35" s="625"/>
      <c r="O35" s="625"/>
      <c r="P35" s="625"/>
      <c r="Q35" s="626"/>
      <c r="R35" s="627">
        <v>55746</v>
      </c>
      <c r="S35" s="628"/>
      <c r="T35" s="628"/>
      <c r="U35" s="628"/>
      <c r="V35" s="628"/>
      <c r="W35" s="628"/>
      <c r="X35" s="628"/>
      <c r="Y35" s="629"/>
      <c r="Z35" s="663">
        <v>0.1</v>
      </c>
      <c r="AA35" s="663"/>
      <c r="AB35" s="663"/>
      <c r="AC35" s="663"/>
      <c r="AD35" s="664" t="s">
        <v>138</v>
      </c>
      <c r="AE35" s="664"/>
      <c r="AF35" s="664"/>
      <c r="AG35" s="664"/>
      <c r="AH35" s="664"/>
      <c r="AI35" s="664"/>
      <c r="AJ35" s="664"/>
      <c r="AK35" s="664"/>
      <c r="AL35" s="630" t="s">
        <v>138</v>
      </c>
      <c r="AM35" s="631"/>
      <c r="AN35" s="631"/>
      <c r="AO35" s="665"/>
      <c r="AP35" s="222"/>
      <c r="AQ35" s="679" t="s">
        <v>325</v>
      </c>
      <c r="AR35" s="680"/>
      <c r="AS35" s="680"/>
      <c r="AT35" s="680"/>
      <c r="AU35" s="680"/>
      <c r="AV35" s="680"/>
      <c r="AW35" s="680"/>
      <c r="AX35" s="680"/>
      <c r="AY35" s="680"/>
      <c r="AZ35" s="680"/>
      <c r="BA35" s="680"/>
      <c r="BB35" s="680"/>
      <c r="BC35" s="680"/>
      <c r="BD35" s="680"/>
      <c r="BE35" s="680"/>
      <c r="BF35" s="681"/>
      <c r="BG35" s="679" t="s">
        <v>326</v>
      </c>
      <c r="BH35" s="680"/>
      <c r="BI35" s="680"/>
      <c r="BJ35" s="680"/>
      <c r="BK35" s="680"/>
      <c r="BL35" s="680"/>
      <c r="BM35" s="680"/>
      <c r="BN35" s="680"/>
      <c r="BO35" s="680"/>
      <c r="BP35" s="680"/>
      <c r="BQ35" s="680"/>
      <c r="BR35" s="680"/>
      <c r="BS35" s="680"/>
      <c r="BT35" s="680"/>
      <c r="BU35" s="680"/>
      <c r="BV35" s="680"/>
      <c r="BW35" s="680"/>
      <c r="BX35" s="680"/>
      <c r="BY35" s="680"/>
      <c r="BZ35" s="680"/>
      <c r="CA35" s="680"/>
      <c r="CB35" s="681"/>
      <c r="CD35" s="624" t="s">
        <v>327</v>
      </c>
      <c r="CE35" s="625"/>
      <c r="CF35" s="625"/>
      <c r="CG35" s="625"/>
      <c r="CH35" s="625"/>
      <c r="CI35" s="625"/>
      <c r="CJ35" s="625"/>
      <c r="CK35" s="625"/>
      <c r="CL35" s="625"/>
      <c r="CM35" s="625"/>
      <c r="CN35" s="625"/>
      <c r="CO35" s="625"/>
      <c r="CP35" s="625"/>
      <c r="CQ35" s="626"/>
      <c r="CR35" s="627">
        <v>392786</v>
      </c>
      <c r="CS35" s="636"/>
      <c r="CT35" s="636"/>
      <c r="CU35" s="636"/>
      <c r="CV35" s="636"/>
      <c r="CW35" s="636"/>
      <c r="CX35" s="636"/>
      <c r="CY35" s="637"/>
      <c r="CZ35" s="630">
        <v>0.9</v>
      </c>
      <c r="DA35" s="638"/>
      <c r="DB35" s="638"/>
      <c r="DC35" s="639"/>
      <c r="DD35" s="633">
        <v>385170</v>
      </c>
      <c r="DE35" s="636"/>
      <c r="DF35" s="636"/>
      <c r="DG35" s="636"/>
      <c r="DH35" s="636"/>
      <c r="DI35" s="636"/>
      <c r="DJ35" s="636"/>
      <c r="DK35" s="637"/>
      <c r="DL35" s="633">
        <v>385170</v>
      </c>
      <c r="DM35" s="636"/>
      <c r="DN35" s="636"/>
      <c r="DO35" s="636"/>
      <c r="DP35" s="636"/>
      <c r="DQ35" s="636"/>
      <c r="DR35" s="636"/>
      <c r="DS35" s="636"/>
      <c r="DT35" s="636"/>
      <c r="DU35" s="636"/>
      <c r="DV35" s="637"/>
      <c r="DW35" s="630">
        <v>1.5</v>
      </c>
      <c r="DX35" s="638"/>
      <c r="DY35" s="638"/>
      <c r="DZ35" s="638"/>
      <c r="EA35" s="638"/>
      <c r="EB35" s="638"/>
      <c r="EC35" s="652"/>
    </row>
    <row r="36" spans="2:133" ht="11.25" customHeight="1" x14ac:dyDescent="0.2">
      <c r="B36" s="624" t="s">
        <v>328</v>
      </c>
      <c r="C36" s="625"/>
      <c r="D36" s="625"/>
      <c r="E36" s="625"/>
      <c r="F36" s="625"/>
      <c r="G36" s="625"/>
      <c r="H36" s="625"/>
      <c r="I36" s="625"/>
      <c r="J36" s="625"/>
      <c r="K36" s="625"/>
      <c r="L36" s="625"/>
      <c r="M36" s="625"/>
      <c r="N36" s="625"/>
      <c r="O36" s="625"/>
      <c r="P36" s="625"/>
      <c r="Q36" s="626"/>
      <c r="R36" s="627">
        <v>3977293</v>
      </c>
      <c r="S36" s="628"/>
      <c r="T36" s="628"/>
      <c r="U36" s="628"/>
      <c r="V36" s="628"/>
      <c r="W36" s="628"/>
      <c r="X36" s="628"/>
      <c r="Y36" s="629"/>
      <c r="Z36" s="663">
        <v>8.1999999999999993</v>
      </c>
      <c r="AA36" s="663"/>
      <c r="AB36" s="663"/>
      <c r="AC36" s="663"/>
      <c r="AD36" s="664" t="s">
        <v>129</v>
      </c>
      <c r="AE36" s="664"/>
      <c r="AF36" s="664"/>
      <c r="AG36" s="664"/>
      <c r="AH36" s="664"/>
      <c r="AI36" s="664"/>
      <c r="AJ36" s="664"/>
      <c r="AK36" s="664"/>
      <c r="AL36" s="630" t="s">
        <v>235</v>
      </c>
      <c r="AM36" s="631"/>
      <c r="AN36" s="631"/>
      <c r="AO36" s="665"/>
      <c r="AP36" s="222"/>
      <c r="AQ36" s="670" t="s">
        <v>329</v>
      </c>
      <c r="AR36" s="671"/>
      <c r="AS36" s="671"/>
      <c r="AT36" s="671"/>
      <c r="AU36" s="671"/>
      <c r="AV36" s="671"/>
      <c r="AW36" s="671"/>
      <c r="AX36" s="671"/>
      <c r="AY36" s="672"/>
      <c r="AZ36" s="673">
        <v>5875445</v>
      </c>
      <c r="BA36" s="674"/>
      <c r="BB36" s="674"/>
      <c r="BC36" s="674"/>
      <c r="BD36" s="674"/>
      <c r="BE36" s="674"/>
      <c r="BF36" s="675"/>
      <c r="BG36" s="676" t="s">
        <v>330</v>
      </c>
      <c r="BH36" s="677"/>
      <c r="BI36" s="677"/>
      <c r="BJ36" s="677"/>
      <c r="BK36" s="677"/>
      <c r="BL36" s="677"/>
      <c r="BM36" s="677"/>
      <c r="BN36" s="677"/>
      <c r="BO36" s="677"/>
      <c r="BP36" s="677"/>
      <c r="BQ36" s="677"/>
      <c r="BR36" s="677"/>
      <c r="BS36" s="677"/>
      <c r="BT36" s="677"/>
      <c r="BU36" s="678"/>
      <c r="BV36" s="673">
        <v>252867</v>
      </c>
      <c r="BW36" s="674"/>
      <c r="BX36" s="674"/>
      <c r="BY36" s="674"/>
      <c r="BZ36" s="674"/>
      <c r="CA36" s="674"/>
      <c r="CB36" s="675"/>
      <c r="CD36" s="624" t="s">
        <v>331</v>
      </c>
      <c r="CE36" s="625"/>
      <c r="CF36" s="625"/>
      <c r="CG36" s="625"/>
      <c r="CH36" s="625"/>
      <c r="CI36" s="625"/>
      <c r="CJ36" s="625"/>
      <c r="CK36" s="625"/>
      <c r="CL36" s="625"/>
      <c r="CM36" s="625"/>
      <c r="CN36" s="625"/>
      <c r="CO36" s="625"/>
      <c r="CP36" s="625"/>
      <c r="CQ36" s="626"/>
      <c r="CR36" s="627">
        <v>3520248</v>
      </c>
      <c r="CS36" s="628"/>
      <c r="CT36" s="628"/>
      <c r="CU36" s="628"/>
      <c r="CV36" s="628"/>
      <c r="CW36" s="628"/>
      <c r="CX36" s="628"/>
      <c r="CY36" s="629"/>
      <c r="CZ36" s="630">
        <v>7.7</v>
      </c>
      <c r="DA36" s="638"/>
      <c r="DB36" s="638"/>
      <c r="DC36" s="639"/>
      <c r="DD36" s="633">
        <v>3256512</v>
      </c>
      <c r="DE36" s="628"/>
      <c r="DF36" s="628"/>
      <c r="DG36" s="628"/>
      <c r="DH36" s="628"/>
      <c r="DI36" s="628"/>
      <c r="DJ36" s="628"/>
      <c r="DK36" s="629"/>
      <c r="DL36" s="633">
        <v>1987534</v>
      </c>
      <c r="DM36" s="628"/>
      <c r="DN36" s="628"/>
      <c r="DO36" s="628"/>
      <c r="DP36" s="628"/>
      <c r="DQ36" s="628"/>
      <c r="DR36" s="628"/>
      <c r="DS36" s="628"/>
      <c r="DT36" s="628"/>
      <c r="DU36" s="628"/>
      <c r="DV36" s="629"/>
      <c r="DW36" s="630">
        <v>7.8</v>
      </c>
      <c r="DX36" s="638"/>
      <c r="DY36" s="638"/>
      <c r="DZ36" s="638"/>
      <c r="EA36" s="638"/>
      <c r="EB36" s="638"/>
      <c r="EC36" s="652"/>
    </row>
    <row r="37" spans="2:133" ht="11.25" customHeight="1" x14ac:dyDescent="0.2">
      <c r="B37" s="624" t="s">
        <v>332</v>
      </c>
      <c r="C37" s="625"/>
      <c r="D37" s="625"/>
      <c r="E37" s="625"/>
      <c r="F37" s="625"/>
      <c r="G37" s="625"/>
      <c r="H37" s="625"/>
      <c r="I37" s="625"/>
      <c r="J37" s="625"/>
      <c r="K37" s="625"/>
      <c r="L37" s="625"/>
      <c r="M37" s="625"/>
      <c r="N37" s="625"/>
      <c r="O37" s="625"/>
      <c r="P37" s="625"/>
      <c r="Q37" s="626"/>
      <c r="R37" s="627">
        <v>1117409</v>
      </c>
      <c r="S37" s="628"/>
      <c r="T37" s="628"/>
      <c r="U37" s="628"/>
      <c r="V37" s="628"/>
      <c r="W37" s="628"/>
      <c r="X37" s="628"/>
      <c r="Y37" s="629"/>
      <c r="Z37" s="663">
        <v>2.2999999999999998</v>
      </c>
      <c r="AA37" s="663"/>
      <c r="AB37" s="663"/>
      <c r="AC37" s="663"/>
      <c r="AD37" s="664">
        <v>3674</v>
      </c>
      <c r="AE37" s="664"/>
      <c r="AF37" s="664"/>
      <c r="AG37" s="664"/>
      <c r="AH37" s="664"/>
      <c r="AI37" s="664"/>
      <c r="AJ37" s="664"/>
      <c r="AK37" s="664"/>
      <c r="AL37" s="630">
        <v>0</v>
      </c>
      <c r="AM37" s="631"/>
      <c r="AN37" s="631"/>
      <c r="AO37" s="665"/>
      <c r="AQ37" s="658" t="s">
        <v>333</v>
      </c>
      <c r="AR37" s="659"/>
      <c r="AS37" s="659"/>
      <c r="AT37" s="659"/>
      <c r="AU37" s="659"/>
      <c r="AV37" s="659"/>
      <c r="AW37" s="659"/>
      <c r="AX37" s="659"/>
      <c r="AY37" s="660"/>
      <c r="AZ37" s="627">
        <v>1128157</v>
      </c>
      <c r="BA37" s="628"/>
      <c r="BB37" s="628"/>
      <c r="BC37" s="628"/>
      <c r="BD37" s="636"/>
      <c r="BE37" s="636"/>
      <c r="BF37" s="661"/>
      <c r="BG37" s="624" t="s">
        <v>334</v>
      </c>
      <c r="BH37" s="625"/>
      <c r="BI37" s="625"/>
      <c r="BJ37" s="625"/>
      <c r="BK37" s="625"/>
      <c r="BL37" s="625"/>
      <c r="BM37" s="625"/>
      <c r="BN37" s="625"/>
      <c r="BO37" s="625"/>
      <c r="BP37" s="625"/>
      <c r="BQ37" s="625"/>
      <c r="BR37" s="625"/>
      <c r="BS37" s="625"/>
      <c r="BT37" s="625"/>
      <c r="BU37" s="626"/>
      <c r="BV37" s="627">
        <v>126343</v>
      </c>
      <c r="BW37" s="628"/>
      <c r="BX37" s="628"/>
      <c r="BY37" s="628"/>
      <c r="BZ37" s="628"/>
      <c r="CA37" s="628"/>
      <c r="CB37" s="662"/>
      <c r="CD37" s="624" t="s">
        <v>335</v>
      </c>
      <c r="CE37" s="625"/>
      <c r="CF37" s="625"/>
      <c r="CG37" s="625"/>
      <c r="CH37" s="625"/>
      <c r="CI37" s="625"/>
      <c r="CJ37" s="625"/>
      <c r="CK37" s="625"/>
      <c r="CL37" s="625"/>
      <c r="CM37" s="625"/>
      <c r="CN37" s="625"/>
      <c r="CO37" s="625"/>
      <c r="CP37" s="625"/>
      <c r="CQ37" s="626"/>
      <c r="CR37" s="627">
        <v>11861</v>
      </c>
      <c r="CS37" s="636"/>
      <c r="CT37" s="636"/>
      <c r="CU37" s="636"/>
      <c r="CV37" s="636"/>
      <c r="CW37" s="636"/>
      <c r="CX37" s="636"/>
      <c r="CY37" s="637"/>
      <c r="CZ37" s="630">
        <v>0</v>
      </c>
      <c r="DA37" s="638"/>
      <c r="DB37" s="638"/>
      <c r="DC37" s="639"/>
      <c r="DD37" s="633">
        <v>11861</v>
      </c>
      <c r="DE37" s="636"/>
      <c r="DF37" s="636"/>
      <c r="DG37" s="636"/>
      <c r="DH37" s="636"/>
      <c r="DI37" s="636"/>
      <c r="DJ37" s="636"/>
      <c r="DK37" s="637"/>
      <c r="DL37" s="633">
        <v>10922</v>
      </c>
      <c r="DM37" s="636"/>
      <c r="DN37" s="636"/>
      <c r="DO37" s="636"/>
      <c r="DP37" s="636"/>
      <c r="DQ37" s="636"/>
      <c r="DR37" s="636"/>
      <c r="DS37" s="636"/>
      <c r="DT37" s="636"/>
      <c r="DU37" s="636"/>
      <c r="DV37" s="637"/>
      <c r="DW37" s="630">
        <v>0</v>
      </c>
      <c r="DX37" s="638"/>
      <c r="DY37" s="638"/>
      <c r="DZ37" s="638"/>
      <c r="EA37" s="638"/>
      <c r="EB37" s="638"/>
      <c r="EC37" s="652"/>
    </row>
    <row r="38" spans="2:133" ht="11.25" customHeight="1" x14ac:dyDescent="0.2">
      <c r="B38" s="624" t="s">
        <v>336</v>
      </c>
      <c r="C38" s="625"/>
      <c r="D38" s="625"/>
      <c r="E38" s="625"/>
      <c r="F38" s="625"/>
      <c r="G38" s="625"/>
      <c r="H38" s="625"/>
      <c r="I38" s="625"/>
      <c r="J38" s="625"/>
      <c r="K38" s="625"/>
      <c r="L38" s="625"/>
      <c r="M38" s="625"/>
      <c r="N38" s="625"/>
      <c r="O38" s="625"/>
      <c r="P38" s="625"/>
      <c r="Q38" s="626"/>
      <c r="R38" s="627">
        <v>2772300</v>
      </c>
      <c r="S38" s="628"/>
      <c r="T38" s="628"/>
      <c r="U38" s="628"/>
      <c r="V38" s="628"/>
      <c r="W38" s="628"/>
      <c r="X38" s="628"/>
      <c r="Y38" s="629"/>
      <c r="Z38" s="663">
        <v>5.7</v>
      </c>
      <c r="AA38" s="663"/>
      <c r="AB38" s="663"/>
      <c r="AC38" s="663"/>
      <c r="AD38" s="664" t="s">
        <v>235</v>
      </c>
      <c r="AE38" s="664"/>
      <c r="AF38" s="664"/>
      <c r="AG38" s="664"/>
      <c r="AH38" s="664"/>
      <c r="AI38" s="664"/>
      <c r="AJ38" s="664"/>
      <c r="AK38" s="664"/>
      <c r="AL38" s="630" t="s">
        <v>129</v>
      </c>
      <c r="AM38" s="631"/>
      <c r="AN38" s="631"/>
      <c r="AO38" s="665"/>
      <c r="AQ38" s="658" t="s">
        <v>337</v>
      </c>
      <c r="AR38" s="659"/>
      <c r="AS38" s="659"/>
      <c r="AT38" s="659"/>
      <c r="AU38" s="659"/>
      <c r="AV38" s="659"/>
      <c r="AW38" s="659"/>
      <c r="AX38" s="659"/>
      <c r="AY38" s="660"/>
      <c r="AZ38" s="627">
        <v>865681</v>
      </c>
      <c r="BA38" s="628"/>
      <c r="BB38" s="628"/>
      <c r="BC38" s="628"/>
      <c r="BD38" s="636"/>
      <c r="BE38" s="636"/>
      <c r="BF38" s="661"/>
      <c r="BG38" s="624" t="s">
        <v>338</v>
      </c>
      <c r="BH38" s="625"/>
      <c r="BI38" s="625"/>
      <c r="BJ38" s="625"/>
      <c r="BK38" s="625"/>
      <c r="BL38" s="625"/>
      <c r="BM38" s="625"/>
      <c r="BN38" s="625"/>
      <c r="BO38" s="625"/>
      <c r="BP38" s="625"/>
      <c r="BQ38" s="625"/>
      <c r="BR38" s="625"/>
      <c r="BS38" s="625"/>
      <c r="BT38" s="625"/>
      <c r="BU38" s="626"/>
      <c r="BV38" s="627">
        <v>11695</v>
      </c>
      <c r="BW38" s="628"/>
      <c r="BX38" s="628"/>
      <c r="BY38" s="628"/>
      <c r="BZ38" s="628"/>
      <c r="CA38" s="628"/>
      <c r="CB38" s="662"/>
      <c r="CD38" s="624" t="s">
        <v>339</v>
      </c>
      <c r="CE38" s="625"/>
      <c r="CF38" s="625"/>
      <c r="CG38" s="625"/>
      <c r="CH38" s="625"/>
      <c r="CI38" s="625"/>
      <c r="CJ38" s="625"/>
      <c r="CK38" s="625"/>
      <c r="CL38" s="625"/>
      <c r="CM38" s="625"/>
      <c r="CN38" s="625"/>
      <c r="CO38" s="625"/>
      <c r="CP38" s="625"/>
      <c r="CQ38" s="626"/>
      <c r="CR38" s="627">
        <v>3786905</v>
      </c>
      <c r="CS38" s="628"/>
      <c r="CT38" s="628"/>
      <c r="CU38" s="628"/>
      <c r="CV38" s="628"/>
      <c r="CW38" s="628"/>
      <c r="CX38" s="628"/>
      <c r="CY38" s="629"/>
      <c r="CZ38" s="630">
        <v>8.3000000000000007</v>
      </c>
      <c r="DA38" s="638"/>
      <c r="DB38" s="638"/>
      <c r="DC38" s="639"/>
      <c r="DD38" s="633">
        <v>3060028</v>
      </c>
      <c r="DE38" s="628"/>
      <c r="DF38" s="628"/>
      <c r="DG38" s="628"/>
      <c r="DH38" s="628"/>
      <c r="DI38" s="628"/>
      <c r="DJ38" s="628"/>
      <c r="DK38" s="629"/>
      <c r="DL38" s="633">
        <v>2894018</v>
      </c>
      <c r="DM38" s="628"/>
      <c r="DN38" s="628"/>
      <c r="DO38" s="628"/>
      <c r="DP38" s="628"/>
      <c r="DQ38" s="628"/>
      <c r="DR38" s="628"/>
      <c r="DS38" s="628"/>
      <c r="DT38" s="628"/>
      <c r="DU38" s="628"/>
      <c r="DV38" s="629"/>
      <c r="DW38" s="630">
        <v>11.3</v>
      </c>
      <c r="DX38" s="638"/>
      <c r="DY38" s="638"/>
      <c r="DZ38" s="638"/>
      <c r="EA38" s="638"/>
      <c r="EB38" s="638"/>
      <c r="EC38" s="652"/>
    </row>
    <row r="39" spans="2:133" ht="11.25" customHeight="1" x14ac:dyDescent="0.2">
      <c r="B39" s="624" t="s">
        <v>340</v>
      </c>
      <c r="C39" s="625"/>
      <c r="D39" s="625"/>
      <c r="E39" s="625"/>
      <c r="F39" s="625"/>
      <c r="G39" s="625"/>
      <c r="H39" s="625"/>
      <c r="I39" s="625"/>
      <c r="J39" s="625"/>
      <c r="K39" s="625"/>
      <c r="L39" s="625"/>
      <c r="M39" s="625"/>
      <c r="N39" s="625"/>
      <c r="O39" s="625"/>
      <c r="P39" s="625"/>
      <c r="Q39" s="626"/>
      <c r="R39" s="627" t="s">
        <v>129</v>
      </c>
      <c r="S39" s="628"/>
      <c r="T39" s="628"/>
      <c r="U39" s="628"/>
      <c r="V39" s="628"/>
      <c r="W39" s="628"/>
      <c r="X39" s="628"/>
      <c r="Y39" s="629"/>
      <c r="Z39" s="663" t="s">
        <v>129</v>
      </c>
      <c r="AA39" s="663"/>
      <c r="AB39" s="663"/>
      <c r="AC39" s="663"/>
      <c r="AD39" s="664" t="s">
        <v>129</v>
      </c>
      <c r="AE39" s="664"/>
      <c r="AF39" s="664"/>
      <c r="AG39" s="664"/>
      <c r="AH39" s="664"/>
      <c r="AI39" s="664"/>
      <c r="AJ39" s="664"/>
      <c r="AK39" s="664"/>
      <c r="AL39" s="630" t="s">
        <v>235</v>
      </c>
      <c r="AM39" s="631"/>
      <c r="AN39" s="631"/>
      <c r="AO39" s="665"/>
      <c r="AQ39" s="658" t="s">
        <v>341</v>
      </c>
      <c r="AR39" s="659"/>
      <c r="AS39" s="659"/>
      <c r="AT39" s="659"/>
      <c r="AU39" s="659"/>
      <c r="AV39" s="659"/>
      <c r="AW39" s="659"/>
      <c r="AX39" s="659"/>
      <c r="AY39" s="660"/>
      <c r="AZ39" s="627">
        <v>94702</v>
      </c>
      <c r="BA39" s="628"/>
      <c r="BB39" s="628"/>
      <c r="BC39" s="628"/>
      <c r="BD39" s="636"/>
      <c r="BE39" s="636"/>
      <c r="BF39" s="661"/>
      <c r="BG39" s="624" t="s">
        <v>342</v>
      </c>
      <c r="BH39" s="625"/>
      <c r="BI39" s="625"/>
      <c r="BJ39" s="625"/>
      <c r="BK39" s="625"/>
      <c r="BL39" s="625"/>
      <c r="BM39" s="625"/>
      <c r="BN39" s="625"/>
      <c r="BO39" s="625"/>
      <c r="BP39" s="625"/>
      <c r="BQ39" s="625"/>
      <c r="BR39" s="625"/>
      <c r="BS39" s="625"/>
      <c r="BT39" s="625"/>
      <c r="BU39" s="626"/>
      <c r="BV39" s="627">
        <v>17172</v>
      </c>
      <c r="BW39" s="628"/>
      <c r="BX39" s="628"/>
      <c r="BY39" s="628"/>
      <c r="BZ39" s="628"/>
      <c r="CA39" s="628"/>
      <c r="CB39" s="662"/>
      <c r="CD39" s="624" t="s">
        <v>343</v>
      </c>
      <c r="CE39" s="625"/>
      <c r="CF39" s="625"/>
      <c r="CG39" s="625"/>
      <c r="CH39" s="625"/>
      <c r="CI39" s="625"/>
      <c r="CJ39" s="625"/>
      <c r="CK39" s="625"/>
      <c r="CL39" s="625"/>
      <c r="CM39" s="625"/>
      <c r="CN39" s="625"/>
      <c r="CO39" s="625"/>
      <c r="CP39" s="625"/>
      <c r="CQ39" s="626"/>
      <c r="CR39" s="627">
        <v>3663735</v>
      </c>
      <c r="CS39" s="636"/>
      <c r="CT39" s="636"/>
      <c r="CU39" s="636"/>
      <c r="CV39" s="636"/>
      <c r="CW39" s="636"/>
      <c r="CX39" s="636"/>
      <c r="CY39" s="637"/>
      <c r="CZ39" s="630">
        <v>8</v>
      </c>
      <c r="DA39" s="638"/>
      <c r="DB39" s="638"/>
      <c r="DC39" s="639"/>
      <c r="DD39" s="633">
        <v>3575078</v>
      </c>
      <c r="DE39" s="636"/>
      <c r="DF39" s="636"/>
      <c r="DG39" s="636"/>
      <c r="DH39" s="636"/>
      <c r="DI39" s="636"/>
      <c r="DJ39" s="636"/>
      <c r="DK39" s="637"/>
      <c r="DL39" s="633" t="s">
        <v>129</v>
      </c>
      <c r="DM39" s="636"/>
      <c r="DN39" s="636"/>
      <c r="DO39" s="636"/>
      <c r="DP39" s="636"/>
      <c r="DQ39" s="636"/>
      <c r="DR39" s="636"/>
      <c r="DS39" s="636"/>
      <c r="DT39" s="636"/>
      <c r="DU39" s="636"/>
      <c r="DV39" s="637"/>
      <c r="DW39" s="630" t="s">
        <v>138</v>
      </c>
      <c r="DX39" s="638"/>
      <c r="DY39" s="638"/>
      <c r="DZ39" s="638"/>
      <c r="EA39" s="638"/>
      <c r="EB39" s="638"/>
      <c r="EC39" s="652"/>
    </row>
    <row r="40" spans="2:133" ht="11.25" customHeight="1" x14ac:dyDescent="0.2">
      <c r="B40" s="624" t="s">
        <v>344</v>
      </c>
      <c r="C40" s="625"/>
      <c r="D40" s="625"/>
      <c r="E40" s="625"/>
      <c r="F40" s="625"/>
      <c r="G40" s="625"/>
      <c r="H40" s="625"/>
      <c r="I40" s="625"/>
      <c r="J40" s="625"/>
      <c r="K40" s="625"/>
      <c r="L40" s="625"/>
      <c r="M40" s="625"/>
      <c r="N40" s="625"/>
      <c r="O40" s="625"/>
      <c r="P40" s="625"/>
      <c r="Q40" s="626"/>
      <c r="R40" s="627" t="s">
        <v>235</v>
      </c>
      <c r="S40" s="628"/>
      <c r="T40" s="628"/>
      <c r="U40" s="628"/>
      <c r="V40" s="628"/>
      <c r="W40" s="628"/>
      <c r="X40" s="628"/>
      <c r="Y40" s="629"/>
      <c r="Z40" s="663" t="s">
        <v>129</v>
      </c>
      <c r="AA40" s="663"/>
      <c r="AB40" s="663"/>
      <c r="AC40" s="663"/>
      <c r="AD40" s="664" t="s">
        <v>129</v>
      </c>
      <c r="AE40" s="664"/>
      <c r="AF40" s="664"/>
      <c r="AG40" s="664"/>
      <c r="AH40" s="664"/>
      <c r="AI40" s="664"/>
      <c r="AJ40" s="664"/>
      <c r="AK40" s="664"/>
      <c r="AL40" s="630" t="s">
        <v>129</v>
      </c>
      <c r="AM40" s="631"/>
      <c r="AN40" s="631"/>
      <c r="AO40" s="665"/>
      <c r="AQ40" s="658" t="s">
        <v>345</v>
      </c>
      <c r="AR40" s="659"/>
      <c r="AS40" s="659"/>
      <c r="AT40" s="659"/>
      <c r="AU40" s="659"/>
      <c r="AV40" s="659"/>
      <c r="AW40" s="659"/>
      <c r="AX40" s="659"/>
      <c r="AY40" s="660"/>
      <c r="AZ40" s="627">
        <v>30835</v>
      </c>
      <c r="BA40" s="628"/>
      <c r="BB40" s="628"/>
      <c r="BC40" s="628"/>
      <c r="BD40" s="636"/>
      <c r="BE40" s="636"/>
      <c r="BF40" s="661"/>
      <c r="BG40" s="666" t="s">
        <v>346</v>
      </c>
      <c r="BH40" s="667"/>
      <c r="BI40" s="667"/>
      <c r="BJ40" s="667"/>
      <c r="BK40" s="667"/>
      <c r="BL40" s="223"/>
      <c r="BM40" s="625" t="s">
        <v>347</v>
      </c>
      <c r="BN40" s="625"/>
      <c r="BO40" s="625"/>
      <c r="BP40" s="625"/>
      <c r="BQ40" s="625"/>
      <c r="BR40" s="625"/>
      <c r="BS40" s="625"/>
      <c r="BT40" s="625"/>
      <c r="BU40" s="626"/>
      <c r="BV40" s="627">
        <v>135</v>
      </c>
      <c r="BW40" s="628"/>
      <c r="BX40" s="628"/>
      <c r="BY40" s="628"/>
      <c r="BZ40" s="628"/>
      <c r="CA40" s="628"/>
      <c r="CB40" s="662"/>
      <c r="CD40" s="624" t="s">
        <v>348</v>
      </c>
      <c r="CE40" s="625"/>
      <c r="CF40" s="625"/>
      <c r="CG40" s="625"/>
      <c r="CH40" s="625"/>
      <c r="CI40" s="625"/>
      <c r="CJ40" s="625"/>
      <c r="CK40" s="625"/>
      <c r="CL40" s="625"/>
      <c r="CM40" s="625"/>
      <c r="CN40" s="625"/>
      <c r="CO40" s="625"/>
      <c r="CP40" s="625"/>
      <c r="CQ40" s="626"/>
      <c r="CR40" s="627">
        <v>223930</v>
      </c>
      <c r="CS40" s="628"/>
      <c r="CT40" s="628"/>
      <c r="CU40" s="628"/>
      <c r="CV40" s="628"/>
      <c r="CW40" s="628"/>
      <c r="CX40" s="628"/>
      <c r="CY40" s="629"/>
      <c r="CZ40" s="630">
        <v>0.5</v>
      </c>
      <c r="DA40" s="638"/>
      <c r="DB40" s="638"/>
      <c r="DC40" s="639"/>
      <c r="DD40" s="633">
        <v>219880</v>
      </c>
      <c r="DE40" s="628"/>
      <c r="DF40" s="628"/>
      <c r="DG40" s="628"/>
      <c r="DH40" s="628"/>
      <c r="DI40" s="628"/>
      <c r="DJ40" s="628"/>
      <c r="DK40" s="629"/>
      <c r="DL40" s="633" t="s">
        <v>235</v>
      </c>
      <c r="DM40" s="628"/>
      <c r="DN40" s="628"/>
      <c r="DO40" s="628"/>
      <c r="DP40" s="628"/>
      <c r="DQ40" s="628"/>
      <c r="DR40" s="628"/>
      <c r="DS40" s="628"/>
      <c r="DT40" s="628"/>
      <c r="DU40" s="628"/>
      <c r="DV40" s="629"/>
      <c r="DW40" s="630" t="s">
        <v>129</v>
      </c>
      <c r="DX40" s="638"/>
      <c r="DY40" s="638"/>
      <c r="DZ40" s="638"/>
      <c r="EA40" s="638"/>
      <c r="EB40" s="638"/>
      <c r="EC40" s="652"/>
    </row>
    <row r="41" spans="2:133" ht="11.25" customHeight="1" x14ac:dyDescent="0.2">
      <c r="B41" s="608" t="s">
        <v>349</v>
      </c>
      <c r="C41" s="609"/>
      <c r="D41" s="609"/>
      <c r="E41" s="609"/>
      <c r="F41" s="609"/>
      <c r="G41" s="609"/>
      <c r="H41" s="609"/>
      <c r="I41" s="609"/>
      <c r="J41" s="609"/>
      <c r="K41" s="609"/>
      <c r="L41" s="609"/>
      <c r="M41" s="609"/>
      <c r="N41" s="609"/>
      <c r="O41" s="609"/>
      <c r="P41" s="609"/>
      <c r="Q41" s="610"/>
      <c r="R41" s="611">
        <v>48302957</v>
      </c>
      <c r="S41" s="649"/>
      <c r="T41" s="649"/>
      <c r="U41" s="649"/>
      <c r="V41" s="649"/>
      <c r="W41" s="649"/>
      <c r="X41" s="649"/>
      <c r="Y41" s="653"/>
      <c r="Z41" s="654">
        <v>100</v>
      </c>
      <c r="AA41" s="654"/>
      <c r="AB41" s="654"/>
      <c r="AC41" s="654"/>
      <c r="AD41" s="655">
        <v>25530599</v>
      </c>
      <c r="AE41" s="655"/>
      <c r="AF41" s="655"/>
      <c r="AG41" s="655"/>
      <c r="AH41" s="655"/>
      <c r="AI41" s="655"/>
      <c r="AJ41" s="655"/>
      <c r="AK41" s="655"/>
      <c r="AL41" s="614">
        <v>100</v>
      </c>
      <c r="AM41" s="656"/>
      <c r="AN41" s="656"/>
      <c r="AO41" s="657"/>
      <c r="AQ41" s="658" t="s">
        <v>350</v>
      </c>
      <c r="AR41" s="659"/>
      <c r="AS41" s="659"/>
      <c r="AT41" s="659"/>
      <c r="AU41" s="659"/>
      <c r="AV41" s="659"/>
      <c r="AW41" s="659"/>
      <c r="AX41" s="659"/>
      <c r="AY41" s="660"/>
      <c r="AZ41" s="627">
        <v>943985</v>
      </c>
      <c r="BA41" s="628"/>
      <c r="BB41" s="628"/>
      <c r="BC41" s="628"/>
      <c r="BD41" s="636"/>
      <c r="BE41" s="636"/>
      <c r="BF41" s="661"/>
      <c r="BG41" s="666"/>
      <c r="BH41" s="667"/>
      <c r="BI41" s="667"/>
      <c r="BJ41" s="667"/>
      <c r="BK41" s="667"/>
      <c r="BL41" s="223"/>
      <c r="BM41" s="625" t="s">
        <v>351</v>
      </c>
      <c r="BN41" s="625"/>
      <c r="BO41" s="625"/>
      <c r="BP41" s="625"/>
      <c r="BQ41" s="625"/>
      <c r="BR41" s="625"/>
      <c r="BS41" s="625"/>
      <c r="BT41" s="625"/>
      <c r="BU41" s="626"/>
      <c r="BV41" s="627" t="s">
        <v>129</v>
      </c>
      <c r="BW41" s="628"/>
      <c r="BX41" s="628"/>
      <c r="BY41" s="628"/>
      <c r="BZ41" s="628"/>
      <c r="CA41" s="628"/>
      <c r="CB41" s="662"/>
      <c r="CD41" s="624" t="s">
        <v>352</v>
      </c>
      <c r="CE41" s="625"/>
      <c r="CF41" s="625"/>
      <c r="CG41" s="625"/>
      <c r="CH41" s="625"/>
      <c r="CI41" s="625"/>
      <c r="CJ41" s="625"/>
      <c r="CK41" s="625"/>
      <c r="CL41" s="625"/>
      <c r="CM41" s="625"/>
      <c r="CN41" s="625"/>
      <c r="CO41" s="625"/>
      <c r="CP41" s="625"/>
      <c r="CQ41" s="626"/>
      <c r="CR41" s="627" t="s">
        <v>129</v>
      </c>
      <c r="CS41" s="636"/>
      <c r="CT41" s="636"/>
      <c r="CU41" s="636"/>
      <c r="CV41" s="636"/>
      <c r="CW41" s="636"/>
      <c r="CX41" s="636"/>
      <c r="CY41" s="637"/>
      <c r="CZ41" s="630" t="s">
        <v>129</v>
      </c>
      <c r="DA41" s="638"/>
      <c r="DB41" s="638"/>
      <c r="DC41" s="639"/>
      <c r="DD41" s="633" t="s">
        <v>235</v>
      </c>
      <c r="DE41" s="636"/>
      <c r="DF41" s="636"/>
      <c r="DG41" s="636"/>
      <c r="DH41" s="636"/>
      <c r="DI41" s="636"/>
      <c r="DJ41" s="636"/>
      <c r="DK41" s="637"/>
      <c r="DL41" s="605"/>
      <c r="DM41" s="606"/>
      <c r="DN41" s="606"/>
      <c r="DO41" s="606"/>
      <c r="DP41" s="606"/>
      <c r="DQ41" s="606"/>
      <c r="DR41" s="606"/>
      <c r="DS41" s="606"/>
      <c r="DT41" s="606"/>
      <c r="DU41" s="606"/>
      <c r="DV41" s="607"/>
      <c r="DW41" s="602"/>
      <c r="DX41" s="603"/>
      <c r="DY41" s="603"/>
      <c r="DZ41" s="603"/>
      <c r="EA41" s="603"/>
      <c r="EB41" s="603"/>
      <c r="EC41" s="604"/>
    </row>
    <row r="42" spans="2:133" ht="11.25" customHeight="1" x14ac:dyDescent="0.2">
      <c r="AQ42" s="646" t="s">
        <v>353</v>
      </c>
      <c r="AR42" s="647"/>
      <c r="AS42" s="647"/>
      <c r="AT42" s="647"/>
      <c r="AU42" s="647"/>
      <c r="AV42" s="647"/>
      <c r="AW42" s="647"/>
      <c r="AX42" s="647"/>
      <c r="AY42" s="648"/>
      <c r="AZ42" s="611">
        <v>2812085</v>
      </c>
      <c r="BA42" s="649"/>
      <c r="BB42" s="649"/>
      <c r="BC42" s="649"/>
      <c r="BD42" s="612"/>
      <c r="BE42" s="612"/>
      <c r="BF42" s="650"/>
      <c r="BG42" s="668"/>
      <c r="BH42" s="669"/>
      <c r="BI42" s="669"/>
      <c r="BJ42" s="669"/>
      <c r="BK42" s="669"/>
      <c r="BL42" s="224"/>
      <c r="BM42" s="609" t="s">
        <v>354</v>
      </c>
      <c r="BN42" s="609"/>
      <c r="BO42" s="609"/>
      <c r="BP42" s="609"/>
      <c r="BQ42" s="609"/>
      <c r="BR42" s="609"/>
      <c r="BS42" s="609"/>
      <c r="BT42" s="609"/>
      <c r="BU42" s="610"/>
      <c r="BV42" s="611">
        <v>367</v>
      </c>
      <c r="BW42" s="649"/>
      <c r="BX42" s="649"/>
      <c r="BY42" s="649"/>
      <c r="BZ42" s="649"/>
      <c r="CA42" s="649"/>
      <c r="CB42" s="651"/>
      <c r="CD42" s="624" t="s">
        <v>355</v>
      </c>
      <c r="CE42" s="625"/>
      <c r="CF42" s="625"/>
      <c r="CG42" s="625"/>
      <c r="CH42" s="625"/>
      <c r="CI42" s="625"/>
      <c r="CJ42" s="625"/>
      <c r="CK42" s="625"/>
      <c r="CL42" s="625"/>
      <c r="CM42" s="625"/>
      <c r="CN42" s="625"/>
      <c r="CO42" s="625"/>
      <c r="CP42" s="625"/>
      <c r="CQ42" s="626"/>
      <c r="CR42" s="627">
        <v>4772909</v>
      </c>
      <c r="CS42" s="636"/>
      <c r="CT42" s="636"/>
      <c r="CU42" s="636"/>
      <c r="CV42" s="636"/>
      <c r="CW42" s="636"/>
      <c r="CX42" s="636"/>
      <c r="CY42" s="637"/>
      <c r="CZ42" s="630">
        <v>10.4</v>
      </c>
      <c r="DA42" s="638"/>
      <c r="DB42" s="638"/>
      <c r="DC42" s="639"/>
      <c r="DD42" s="633">
        <v>1347509</v>
      </c>
      <c r="DE42" s="636"/>
      <c r="DF42" s="636"/>
      <c r="DG42" s="636"/>
      <c r="DH42" s="636"/>
      <c r="DI42" s="636"/>
      <c r="DJ42" s="636"/>
      <c r="DK42" s="637"/>
      <c r="DL42" s="605"/>
      <c r="DM42" s="606"/>
      <c r="DN42" s="606"/>
      <c r="DO42" s="606"/>
      <c r="DP42" s="606"/>
      <c r="DQ42" s="606"/>
      <c r="DR42" s="606"/>
      <c r="DS42" s="606"/>
      <c r="DT42" s="606"/>
      <c r="DU42" s="606"/>
      <c r="DV42" s="607"/>
      <c r="DW42" s="602"/>
      <c r="DX42" s="603"/>
      <c r="DY42" s="603"/>
      <c r="DZ42" s="603"/>
      <c r="EA42" s="603"/>
      <c r="EB42" s="603"/>
      <c r="EC42" s="604"/>
    </row>
    <row r="43" spans="2:133" ht="11.25" customHeight="1" x14ac:dyDescent="0.2">
      <c r="B43" s="214" t="s">
        <v>356</v>
      </c>
      <c r="CD43" s="624" t="s">
        <v>357</v>
      </c>
      <c r="CE43" s="625"/>
      <c r="CF43" s="625"/>
      <c r="CG43" s="625"/>
      <c r="CH43" s="625"/>
      <c r="CI43" s="625"/>
      <c r="CJ43" s="625"/>
      <c r="CK43" s="625"/>
      <c r="CL43" s="625"/>
      <c r="CM43" s="625"/>
      <c r="CN43" s="625"/>
      <c r="CO43" s="625"/>
      <c r="CP43" s="625"/>
      <c r="CQ43" s="626"/>
      <c r="CR43" s="627">
        <v>9600</v>
      </c>
      <c r="CS43" s="636"/>
      <c r="CT43" s="636"/>
      <c r="CU43" s="636"/>
      <c r="CV43" s="636"/>
      <c r="CW43" s="636"/>
      <c r="CX43" s="636"/>
      <c r="CY43" s="637"/>
      <c r="CZ43" s="630">
        <v>0</v>
      </c>
      <c r="DA43" s="638"/>
      <c r="DB43" s="638"/>
      <c r="DC43" s="639"/>
      <c r="DD43" s="633">
        <v>9600</v>
      </c>
      <c r="DE43" s="636"/>
      <c r="DF43" s="636"/>
      <c r="DG43" s="636"/>
      <c r="DH43" s="636"/>
      <c r="DI43" s="636"/>
      <c r="DJ43" s="636"/>
      <c r="DK43" s="637"/>
      <c r="DL43" s="605"/>
      <c r="DM43" s="606"/>
      <c r="DN43" s="606"/>
      <c r="DO43" s="606"/>
      <c r="DP43" s="606"/>
      <c r="DQ43" s="606"/>
      <c r="DR43" s="606"/>
      <c r="DS43" s="606"/>
      <c r="DT43" s="606"/>
      <c r="DU43" s="606"/>
      <c r="DV43" s="607"/>
      <c r="DW43" s="602"/>
      <c r="DX43" s="603"/>
      <c r="DY43" s="603"/>
      <c r="DZ43" s="603"/>
      <c r="EA43" s="603"/>
      <c r="EB43" s="603"/>
      <c r="EC43" s="604"/>
    </row>
    <row r="44" spans="2:133" ht="11.25" customHeight="1" x14ac:dyDescent="0.2">
      <c r="B44" s="634" t="s">
        <v>358</v>
      </c>
      <c r="C44" s="634"/>
      <c r="D44" s="634"/>
      <c r="E44" s="634"/>
      <c r="F44" s="634"/>
      <c r="G44" s="634"/>
      <c r="H44" s="634"/>
      <c r="I44" s="634"/>
      <c r="J44" s="634"/>
      <c r="K44" s="634"/>
      <c r="L44" s="634"/>
      <c r="M44" s="634"/>
      <c r="N44" s="634"/>
      <c r="O44" s="634"/>
      <c r="P44" s="634"/>
      <c r="Q44" s="634"/>
      <c r="R44" s="634"/>
      <c r="S44" s="634"/>
      <c r="T44" s="634"/>
      <c r="U44" s="634"/>
      <c r="V44" s="634"/>
      <c r="W44" s="634"/>
      <c r="X44" s="634"/>
      <c r="Y44" s="634"/>
      <c r="Z44" s="634"/>
      <c r="AA44" s="634"/>
      <c r="AB44" s="634"/>
      <c r="AC44" s="634"/>
      <c r="AD44" s="634"/>
      <c r="AE44" s="634"/>
      <c r="AF44" s="634"/>
      <c r="AG44" s="634"/>
      <c r="AH44" s="634"/>
      <c r="AI44" s="634"/>
      <c r="AJ44" s="634"/>
      <c r="AK44" s="634"/>
      <c r="AL44" s="634"/>
      <c r="AM44" s="634"/>
      <c r="AN44" s="634"/>
      <c r="AO44" s="634"/>
      <c r="AP44" s="634"/>
      <c r="AQ44" s="634"/>
      <c r="AR44" s="634"/>
      <c r="AS44" s="634"/>
      <c r="AT44" s="634"/>
      <c r="AU44" s="634"/>
      <c r="AV44" s="634"/>
      <c r="AW44" s="634"/>
      <c r="AX44" s="634"/>
      <c r="AY44" s="634"/>
      <c r="AZ44" s="634"/>
      <c r="BA44" s="634"/>
      <c r="BB44" s="634"/>
      <c r="BC44" s="634"/>
      <c r="BD44" s="634"/>
      <c r="BE44" s="634"/>
      <c r="BF44" s="634"/>
      <c r="BG44" s="634"/>
      <c r="BH44" s="634"/>
      <c r="BI44" s="634"/>
      <c r="BJ44" s="634"/>
      <c r="BK44" s="634"/>
      <c r="BL44" s="634"/>
      <c r="BM44" s="634"/>
      <c r="BN44" s="634"/>
      <c r="BO44" s="634"/>
      <c r="BP44" s="634"/>
      <c r="BQ44" s="634"/>
      <c r="BR44" s="634"/>
      <c r="BS44" s="634"/>
      <c r="BT44" s="634"/>
      <c r="BU44" s="634"/>
      <c r="BV44" s="634"/>
      <c r="BW44" s="634"/>
      <c r="BX44" s="634"/>
      <c r="BY44" s="634"/>
      <c r="BZ44" s="634"/>
      <c r="CA44" s="634"/>
      <c r="CB44" s="634"/>
      <c r="CC44" s="635"/>
      <c r="CD44" s="640" t="s">
        <v>306</v>
      </c>
      <c r="CE44" s="641"/>
      <c r="CF44" s="624" t="s">
        <v>359</v>
      </c>
      <c r="CG44" s="625"/>
      <c r="CH44" s="625"/>
      <c r="CI44" s="625"/>
      <c r="CJ44" s="625"/>
      <c r="CK44" s="625"/>
      <c r="CL44" s="625"/>
      <c r="CM44" s="625"/>
      <c r="CN44" s="625"/>
      <c r="CO44" s="625"/>
      <c r="CP44" s="625"/>
      <c r="CQ44" s="626"/>
      <c r="CR44" s="627">
        <v>4772909</v>
      </c>
      <c r="CS44" s="628"/>
      <c r="CT44" s="628"/>
      <c r="CU44" s="628"/>
      <c r="CV44" s="628"/>
      <c r="CW44" s="628"/>
      <c r="CX44" s="628"/>
      <c r="CY44" s="629"/>
      <c r="CZ44" s="630">
        <v>10.4</v>
      </c>
      <c r="DA44" s="631"/>
      <c r="DB44" s="631"/>
      <c r="DC44" s="632"/>
      <c r="DD44" s="633">
        <v>1347509</v>
      </c>
      <c r="DE44" s="628"/>
      <c r="DF44" s="628"/>
      <c r="DG44" s="628"/>
      <c r="DH44" s="628"/>
      <c r="DI44" s="628"/>
      <c r="DJ44" s="628"/>
      <c r="DK44" s="629"/>
      <c r="DL44" s="605"/>
      <c r="DM44" s="606"/>
      <c r="DN44" s="606"/>
      <c r="DO44" s="606"/>
      <c r="DP44" s="606"/>
      <c r="DQ44" s="606"/>
      <c r="DR44" s="606"/>
      <c r="DS44" s="606"/>
      <c r="DT44" s="606"/>
      <c r="DU44" s="606"/>
      <c r="DV44" s="607"/>
      <c r="DW44" s="602"/>
      <c r="DX44" s="603"/>
      <c r="DY44" s="603"/>
      <c r="DZ44" s="603"/>
      <c r="EA44" s="603"/>
      <c r="EB44" s="603"/>
      <c r="EC44" s="604"/>
    </row>
    <row r="45" spans="2:133" ht="11.25" customHeight="1" x14ac:dyDescent="0.2">
      <c r="B45" s="634" t="s">
        <v>360</v>
      </c>
      <c r="C45" s="634"/>
      <c r="D45" s="634"/>
      <c r="E45" s="634"/>
      <c r="F45" s="634"/>
      <c r="G45" s="634"/>
      <c r="H45" s="634"/>
      <c r="I45" s="634"/>
      <c r="J45" s="634"/>
      <c r="K45" s="634"/>
      <c r="L45" s="634"/>
      <c r="M45" s="634"/>
      <c r="N45" s="634"/>
      <c r="O45" s="634"/>
      <c r="P45" s="634"/>
      <c r="Q45" s="634"/>
      <c r="R45" s="634"/>
      <c r="S45" s="634"/>
      <c r="T45" s="634"/>
      <c r="U45" s="634"/>
      <c r="V45" s="634"/>
      <c r="W45" s="634"/>
      <c r="X45" s="634"/>
      <c r="Y45" s="634"/>
      <c r="Z45" s="634"/>
      <c r="AA45" s="634"/>
      <c r="AB45" s="634"/>
      <c r="AC45" s="634"/>
      <c r="AD45" s="634"/>
      <c r="AE45" s="634"/>
      <c r="AF45" s="634"/>
      <c r="AG45" s="634"/>
      <c r="AH45" s="634"/>
      <c r="AI45" s="634"/>
      <c r="AJ45" s="634"/>
      <c r="AK45" s="634"/>
      <c r="AL45" s="634"/>
      <c r="AM45" s="634"/>
      <c r="AN45" s="634"/>
      <c r="AO45" s="634"/>
      <c r="AP45" s="634"/>
      <c r="AQ45" s="634"/>
      <c r="AR45" s="634"/>
      <c r="AS45" s="634"/>
      <c r="AT45" s="634"/>
      <c r="AU45" s="634"/>
      <c r="AV45" s="634"/>
      <c r="AW45" s="634"/>
      <c r="AX45" s="634"/>
      <c r="AY45" s="634"/>
      <c r="AZ45" s="634"/>
      <c r="BA45" s="634"/>
      <c r="BB45" s="634"/>
      <c r="BC45" s="634"/>
      <c r="BD45" s="634"/>
      <c r="BE45" s="634"/>
      <c r="BF45" s="634"/>
      <c r="BG45" s="634"/>
      <c r="BH45" s="634"/>
      <c r="BI45" s="634"/>
      <c r="BJ45" s="634"/>
      <c r="BK45" s="634"/>
      <c r="BL45" s="634"/>
      <c r="BM45" s="634"/>
      <c r="BN45" s="634"/>
      <c r="BO45" s="634"/>
      <c r="BP45" s="634"/>
      <c r="BQ45" s="634"/>
      <c r="BR45" s="634"/>
      <c r="BS45" s="634"/>
      <c r="BT45" s="634"/>
      <c r="BU45" s="634"/>
      <c r="BV45" s="634"/>
      <c r="BW45" s="634"/>
      <c r="BX45" s="634"/>
      <c r="BY45" s="634"/>
      <c r="BZ45" s="634"/>
      <c r="CA45" s="634"/>
      <c r="CB45" s="634"/>
      <c r="CC45" s="635"/>
      <c r="CD45" s="642"/>
      <c r="CE45" s="643"/>
      <c r="CF45" s="624" t="s">
        <v>361</v>
      </c>
      <c r="CG45" s="625"/>
      <c r="CH45" s="625"/>
      <c r="CI45" s="625"/>
      <c r="CJ45" s="625"/>
      <c r="CK45" s="625"/>
      <c r="CL45" s="625"/>
      <c r="CM45" s="625"/>
      <c r="CN45" s="625"/>
      <c r="CO45" s="625"/>
      <c r="CP45" s="625"/>
      <c r="CQ45" s="626"/>
      <c r="CR45" s="627">
        <v>1443739</v>
      </c>
      <c r="CS45" s="636"/>
      <c r="CT45" s="636"/>
      <c r="CU45" s="636"/>
      <c r="CV45" s="636"/>
      <c r="CW45" s="636"/>
      <c r="CX45" s="636"/>
      <c r="CY45" s="637"/>
      <c r="CZ45" s="630">
        <v>3.2</v>
      </c>
      <c r="DA45" s="638"/>
      <c r="DB45" s="638"/>
      <c r="DC45" s="639"/>
      <c r="DD45" s="633">
        <v>166608</v>
      </c>
      <c r="DE45" s="636"/>
      <c r="DF45" s="636"/>
      <c r="DG45" s="636"/>
      <c r="DH45" s="636"/>
      <c r="DI45" s="636"/>
      <c r="DJ45" s="636"/>
      <c r="DK45" s="637"/>
      <c r="DL45" s="605"/>
      <c r="DM45" s="606"/>
      <c r="DN45" s="606"/>
      <c r="DO45" s="606"/>
      <c r="DP45" s="606"/>
      <c r="DQ45" s="606"/>
      <c r="DR45" s="606"/>
      <c r="DS45" s="606"/>
      <c r="DT45" s="606"/>
      <c r="DU45" s="606"/>
      <c r="DV45" s="607"/>
      <c r="DW45" s="602"/>
      <c r="DX45" s="603"/>
      <c r="DY45" s="603"/>
      <c r="DZ45" s="603"/>
      <c r="EA45" s="603"/>
      <c r="EB45" s="603"/>
      <c r="EC45" s="604"/>
    </row>
    <row r="46" spans="2:133" ht="11.25" customHeight="1" x14ac:dyDescent="0.2">
      <c r="B46" s="225"/>
      <c r="CD46" s="642"/>
      <c r="CE46" s="643"/>
      <c r="CF46" s="624" t="s">
        <v>362</v>
      </c>
      <c r="CG46" s="625"/>
      <c r="CH46" s="625"/>
      <c r="CI46" s="625"/>
      <c r="CJ46" s="625"/>
      <c r="CK46" s="625"/>
      <c r="CL46" s="625"/>
      <c r="CM46" s="625"/>
      <c r="CN46" s="625"/>
      <c r="CO46" s="625"/>
      <c r="CP46" s="625"/>
      <c r="CQ46" s="626"/>
      <c r="CR46" s="627">
        <v>3318770</v>
      </c>
      <c r="CS46" s="628"/>
      <c r="CT46" s="628"/>
      <c r="CU46" s="628"/>
      <c r="CV46" s="628"/>
      <c r="CW46" s="628"/>
      <c r="CX46" s="628"/>
      <c r="CY46" s="629"/>
      <c r="CZ46" s="630">
        <v>7.3</v>
      </c>
      <c r="DA46" s="631"/>
      <c r="DB46" s="631"/>
      <c r="DC46" s="632"/>
      <c r="DD46" s="633">
        <v>1180901</v>
      </c>
      <c r="DE46" s="628"/>
      <c r="DF46" s="628"/>
      <c r="DG46" s="628"/>
      <c r="DH46" s="628"/>
      <c r="DI46" s="628"/>
      <c r="DJ46" s="628"/>
      <c r="DK46" s="629"/>
      <c r="DL46" s="605"/>
      <c r="DM46" s="606"/>
      <c r="DN46" s="606"/>
      <c r="DO46" s="606"/>
      <c r="DP46" s="606"/>
      <c r="DQ46" s="606"/>
      <c r="DR46" s="606"/>
      <c r="DS46" s="606"/>
      <c r="DT46" s="606"/>
      <c r="DU46" s="606"/>
      <c r="DV46" s="607"/>
      <c r="DW46" s="602"/>
      <c r="DX46" s="603"/>
      <c r="DY46" s="603"/>
      <c r="DZ46" s="603"/>
      <c r="EA46" s="603"/>
      <c r="EB46" s="603"/>
      <c r="EC46" s="604"/>
    </row>
    <row r="47" spans="2:133" ht="11.25" customHeight="1" x14ac:dyDescent="0.2">
      <c r="B47" s="225"/>
      <c r="CD47" s="642"/>
      <c r="CE47" s="643"/>
      <c r="CF47" s="624" t="s">
        <v>363</v>
      </c>
      <c r="CG47" s="625"/>
      <c r="CH47" s="625"/>
      <c r="CI47" s="625"/>
      <c r="CJ47" s="625"/>
      <c r="CK47" s="625"/>
      <c r="CL47" s="625"/>
      <c r="CM47" s="625"/>
      <c r="CN47" s="625"/>
      <c r="CO47" s="625"/>
      <c r="CP47" s="625"/>
      <c r="CQ47" s="626"/>
      <c r="CR47" s="627" t="s">
        <v>129</v>
      </c>
      <c r="CS47" s="636"/>
      <c r="CT47" s="636"/>
      <c r="CU47" s="636"/>
      <c r="CV47" s="636"/>
      <c r="CW47" s="636"/>
      <c r="CX47" s="636"/>
      <c r="CY47" s="637"/>
      <c r="CZ47" s="630" t="s">
        <v>235</v>
      </c>
      <c r="DA47" s="638"/>
      <c r="DB47" s="638"/>
      <c r="DC47" s="639"/>
      <c r="DD47" s="633" t="s">
        <v>235</v>
      </c>
      <c r="DE47" s="636"/>
      <c r="DF47" s="636"/>
      <c r="DG47" s="636"/>
      <c r="DH47" s="636"/>
      <c r="DI47" s="636"/>
      <c r="DJ47" s="636"/>
      <c r="DK47" s="637"/>
      <c r="DL47" s="605"/>
      <c r="DM47" s="606"/>
      <c r="DN47" s="606"/>
      <c r="DO47" s="606"/>
      <c r="DP47" s="606"/>
      <c r="DQ47" s="606"/>
      <c r="DR47" s="606"/>
      <c r="DS47" s="606"/>
      <c r="DT47" s="606"/>
      <c r="DU47" s="606"/>
      <c r="DV47" s="607"/>
      <c r="DW47" s="602"/>
      <c r="DX47" s="603"/>
      <c r="DY47" s="603"/>
      <c r="DZ47" s="603"/>
      <c r="EA47" s="603"/>
      <c r="EB47" s="603"/>
      <c r="EC47" s="604"/>
    </row>
    <row r="48" spans="2:133" ht="10.8" x14ac:dyDescent="0.2">
      <c r="B48" s="225"/>
      <c r="CD48" s="644"/>
      <c r="CE48" s="645"/>
      <c r="CF48" s="624" t="s">
        <v>364</v>
      </c>
      <c r="CG48" s="625"/>
      <c r="CH48" s="625"/>
      <c r="CI48" s="625"/>
      <c r="CJ48" s="625"/>
      <c r="CK48" s="625"/>
      <c r="CL48" s="625"/>
      <c r="CM48" s="625"/>
      <c r="CN48" s="625"/>
      <c r="CO48" s="625"/>
      <c r="CP48" s="625"/>
      <c r="CQ48" s="626"/>
      <c r="CR48" s="627" t="s">
        <v>129</v>
      </c>
      <c r="CS48" s="628"/>
      <c r="CT48" s="628"/>
      <c r="CU48" s="628"/>
      <c r="CV48" s="628"/>
      <c r="CW48" s="628"/>
      <c r="CX48" s="628"/>
      <c r="CY48" s="629"/>
      <c r="CZ48" s="630" t="s">
        <v>129</v>
      </c>
      <c r="DA48" s="631"/>
      <c r="DB48" s="631"/>
      <c r="DC48" s="632"/>
      <c r="DD48" s="633" t="s">
        <v>129</v>
      </c>
      <c r="DE48" s="628"/>
      <c r="DF48" s="628"/>
      <c r="DG48" s="628"/>
      <c r="DH48" s="628"/>
      <c r="DI48" s="628"/>
      <c r="DJ48" s="628"/>
      <c r="DK48" s="629"/>
      <c r="DL48" s="605"/>
      <c r="DM48" s="606"/>
      <c r="DN48" s="606"/>
      <c r="DO48" s="606"/>
      <c r="DP48" s="606"/>
      <c r="DQ48" s="606"/>
      <c r="DR48" s="606"/>
      <c r="DS48" s="606"/>
      <c r="DT48" s="606"/>
      <c r="DU48" s="606"/>
      <c r="DV48" s="607"/>
      <c r="DW48" s="602"/>
      <c r="DX48" s="603"/>
      <c r="DY48" s="603"/>
      <c r="DZ48" s="603"/>
      <c r="EA48" s="603"/>
      <c r="EB48" s="603"/>
      <c r="EC48" s="604"/>
    </row>
    <row r="49" spans="2:133" ht="11.25" customHeight="1" x14ac:dyDescent="0.2">
      <c r="B49" s="225"/>
      <c r="CD49" s="608" t="s">
        <v>365</v>
      </c>
      <c r="CE49" s="609"/>
      <c r="CF49" s="609"/>
      <c r="CG49" s="609"/>
      <c r="CH49" s="609"/>
      <c r="CI49" s="609"/>
      <c r="CJ49" s="609"/>
      <c r="CK49" s="609"/>
      <c r="CL49" s="609"/>
      <c r="CM49" s="609"/>
      <c r="CN49" s="609"/>
      <c r="CO49" s="609"/>
      <c r="CP49" s="609"/>
      <c r="CQ49" s="610"/>
      <c r="CR49" s="611">
        <v>45686492</v>
      </c>
      <c r="CS49" s="612"/>
      <c r="CT49" s="612"/>
      <c r="CU49" s="612"/>
      <c r="CV49" s="612"/>
      <c r="CW49" s="612"/>
      <c r="CX49" s="612"/>
      <c r="CY49" s="613"/>
      <c r="CZ49" s="614">
        <v>100</v>
      </c>
      <c r="DA49" s="615"/>
      <c r="DB49" s="615"/>
      <c r="DC49" s="616"/>
      <c r="DD49" s="617">
        <v>31798676</v>
      </c>
      <c r="DE49" s="612"/>
      <c r="DF49" s="612"/>
      <c r="DG49" s="612"/>
      <c r="DH49" s="612"/>
      <c r="DI49" s="612"/>
      <c r="DJ49" s="612"/>
      <c r="DK49" s="613"/>
      <c r="DL49" s="618"/>
      <c r="DM49" s="619"/>
      <c r="DN49" s="619"/>
      <c r="DO49" s="619"/>
      <c r="DP49" s="619"/>
      <c r="DQ49" s="619"/>
      <c r="DR49" s="619"/>
      <c r="DS49" s="619"/>
      <c r="DT49" s="619"/>
      <c r="DU49" s="619"/>
      <c r="DV49" s="620"/>
      <c r="DW49" s="621"/>
      <c r="DX49" s="622"/>
      <c r="DY49" s="622"/>
      <c r="DZ49" s="622"/>
      <c r="EA49" s="622"/>
      <c r="EB49" s="622"/>
      <c r="EC49" s="623"/>
    </row>
  </sheetData>
  <sheetProtection algorithmName="SHA-512" hashValue="rzGdrL7j2ARU9JdB6jbsZ2UHd8YNCIzkYj6Aols6cSNfb3CCcUuz0yjFM2XPsDN3IF6eb2AyIhvSJ4V+wtSxvQ==" saltValue="wdg0Cw7Dvi5jCvY6MpsPSw=="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Z35:AC35"/>
    <mergeCell ref="AD35:AK35"/>
    <mergeCell ref="AL35:AO35"/>
    <mergeCell ref="AQ35:BF35"/>
    <mergeCell ref="CD34:CQ34"/>
    <mergeCell ref="CR34:CY34"/>
    <mergeCell ref="CZ34:DC34"/>
    <mergeCell ref="DD34:DK34"/>
    <mergeCell ref="DL34:DV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G35:CB35"/>
    <mergeCell ref="CD35:CQ35"/>
    <mergeCell ref="CR35:CY35"/>
    <mergeCell ref="CZ35:DC35"/>
    <mergeCell ref="DD35:DK35"/>
    <mergeCell ref="DL35:DV35"/>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40:Q40"/>
    <mergeCell ref="R40:Y40"/>
    <mergeCell ref="Z40:AC40"/>
    <mergeCell ref="AD40:AK40"/>
    <mergeCell ref="AL40:AO40"/>
    <mergeCell ref="AQ40:AY40"/>
    <mergeCell ref="AZ40:BF40"/>
    <mergeCell ref="BG40:BK42"/>
    <mergeCell ref="BM40:BU40"/>
    <mergeCell ref="BV39:CB39"/>
    <mergeCell ref="CD39:CQ39"/>
    <mergeCell ref="CR39:CY39"/>
    <mergeCell ref="CZ39:DC39"/>
    <mergeCell ref="DD39:DK39"/>
    <mergeCell ref="DL39:DV39"/>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AQ42:AY42"/>
    <mergeCell ref="AZ42:BF42"/>
    <mergeCell ref="BM42:BU42"/>
    <mergeCell ref="BV42:CB42"/>
    <mergeCell ref="CD42:CQ42"/>
    <mergeCell ref="CR42:CY42"/>
    <mergeCell ref="CD41:CQ41"/>
    <mergeCell ref="CR41:CY41"/>
    <mergeCell ref="CZ41:DC41"/>
    <mergeCell ref="CZ42:DC42"/>
    <mergeCell ref="DD42:DK42"/>
    <mergeCell ref="DL42:DV42"/>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topLeftCell="AK117" zoomScale="85" zoomScaleNormal="85" zoomScaleSheetLayoutView="70" workbookViewId="0">
      <selection activeCell="CR102" sqref="CR102:DU102"/>
    </sheetView>
  </sheetViews>
  <sheetFormatPr defaultColWidth="0" defaultRowHeight="13.2" zeroHeight="1" x14ac:dyDescent="0.2"/>
  <cols>
    <col min="1" max="130" width="2.77734375" style="231" customWidth="1"/>
    <col min="131" max="131" width="1.6640625" style="231" customWidth="1"/>
    <col min="132" max="16384" width="9" style="231" hidden="1"/>
  </cols>
  <sheetData>
    <row r="1" spans="1:131" ht="11.25" customHeight="1" thickBot="1" x14ac:dyDescent="0.25">
      <c r="A1" s="227"/>
      <c r="B1" s="227"/>
      <c r="C1" s="227"/>
      <c r="D1" s="227"/>
      <c r="E1" s="227"/>
      <c r="F1" s="227"/>
      <c r="G1" s="227"/>
      <c r="H1" s="227"/>
      <c r="I1" s="227"/>
      <c r="J1" s="227"/>
      <c r="K1" s="227"/>
      <c r="L1" s="227"/>
      <c r="M1" s="227"/>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8"/>
      <c r="CC1" s="228"/>
      <c r="CD1" s="228"/>
      <c r="CE1" s="228"/>
      <c r="CF1" s="228"/>
      <c r="CG1" s="228"/>
      <c r="CH1" s="228"/>
      <c r="CI1" s="228"/>
      <c r="CJ1" s="228"/>
      <c r="CK1" s="228"/>
      <c r="CL1" s="228"/>
      <c r="CM1" s="228"/>
      <c r="CN1" s="228"/>
      <c r="CO1" s="228"/>
      <c r="CP1" s="228"/>
      <c r="CQ1" s="228"/>
      <c r="CR1" s="228"/>
      <c r="CS1" s="228"/>
      <c r="CT1" s="228"/>
      <c r="CU1" s="228"/>
      <c r="CV1" s="228"/>
      <c r="CW1" s="228"/>
      <c r="CX1" s="228"/>
      <c r="CY1" s="228"/>
      <c r="CZ1" s="228"/>
      <c r="DA1" s="228"/>
      <c r="DB1" s="228"/>
      <c r="DC1" s="228"/>
      <c r="DD1" s="228"/>
      <c r="DE1" s="228"/>
      <c r="DF1" s="228"/>
      <c r="DG1" s="228"/>
      <c r="DH1" s="228"/>
      <c r="DI1" s="228"/>
      <c r="DJ1" s="228"/>
      <c r="DK1" s="228"/>
      <c r="DL1" s="228"/>
      <c r="DM1" s="228"/>
      <c r="DN1" s="228"/>
      <c r="DO1" s="228"/>
      <c r="DP1" s="228"/>
      <c r="DQ1" s="229"/>
      <c r="DR1" s="229"/>
      <c r="DS1" s="229"/>
      <c r="DT1" s="229"/>
      <c r="DU1" s="229"/>
      <c r="DV1" s="229"/>
      <c r="DW1" s="229"/>
      <c r="DX1" s="229"/>
      <c r="DY1" s="229"/>
      <c r="DZ1" s="229"/>
      <c r="EA1" s="230"/>
    </row>
    <row r="2" spans="1:131" ht="26.25" customHeight="1" thickBot="1" x14ac:dyDescent="0.25">
      <c r="A2" s="1106" t="s">
        <v>366</v>
      </c>
      <c r="B2" s="1106"/>
      <c r="C2" s="1106"/>
      <c r="D2" s="1106"/>
      <c r="E2" s="1106"/>
      <c r="F2" s="1106"/>
      <c r="G2" s="1106"/>
      <c r="H2" s="1106"/>
      <c r="I2" s="1106"/>
      <c r="J2" s="1106"/>
      <c r="K2" s="1106"/>
      <c r="L2" s="1106"/>
      <c r="M2" s="1106"/>
      <c r="N2" s="1106"/>
      <c r="O2" s="1106"/>
      <c r="P2" s="1106"/>
      <c r="Q2" s="1106"/>
      <c r="R2" s="1106"/>
      <c r="S2" s="1106"/>
      <c r="T2" s="1106"/>
      <c r="U2" s="1106"/>
      <c r="V2" s="1106"/>
      <c r="W2" s="1106"/>
      <c r="X2" s="1106"/>
      <c r="Y2" s="1106"/>
      <c r="Z2" s="1106"/>
      <c r="AA2" s="1106"/>
      <c r="AB2" s="1106"/>
      <c r="AC2" s="1106"/>
      <c r="AD2" s="1106"/>
      <c r="AE2" s="1106"/>
      <c r="AF2" s="1106"/>
      <c r="AG2" s="1106"/>
      <c r="AH2" s="1106"/>
      <c r="AI2" s="1106"/>
      <c r="AJ2" s="1106"/>
      <c r="AK2" s="1106"/>
      <c r="AL2" s="1106"/>
      <c r="AM2" s="1106"/>
      <c r="AN2" s="1106"/>
      <c r="AO2" s="1106"/>
      <c r="AP2" s="1106"/>
      <c r="AQ2" s="1106"/>
      <c r="AR2" s="1106"/>
      <c r="AS2" s="1106"/>
      <c r="AT2" s="1106"/>
      <c r="AU2" s="1106"/>
      <c r="AV2" s="1106"/>
      <c r="AW2" s="1106"/>
      <c r="AX2" s="1106"/>
      <c r="AY2" s="1106"/>
      <c r="AZ2" s="1106"/>
      <c r="BA2" s="1106"/>
      <c r="BB2" s="1106"/>
      <c r="BC2" s="1106"/>
      <c r="BD2" s="1106"/>
      <c r="BE2" s="1106"/>
      <c r="BF2" s="1106"/>
      <c r="BG2" s="1106"/>
      <c r="BH2" s="1106"/>
      <c r="BI2" s="1106"/>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1107" t="s">
        <v>367</v>
      </c>
      <c r="DK2" s="1108"/>
      <c r="DL2" s="1108"/>
      <c r="DM2" s="1108"/>
      <c r="DN2" s="1108"/>
      <c r="DO2" s="1109"/>
      <c r="DP2" s="228"/>
      <c r="DQ2" s="1107" t="s">
        <v>368</v>
      </c>
      <c r="DR2" s="1108"/>
      <c r="DS2" s="1108"/>
      <c r="DT2" s="1108"/>
      <c r="DU2" s="1108"/>
      <c r="DV2" s="1108"/>
      <c r="DW2" s="1108"/>
      <c r="DX2" s="1108"/>
      <c r="DY2" s="1108"/>
      <c r="DZ2" s="1109"/>
      <c r="EA2" s="230"/>
    </row>
    <row r="3" spans="1:131" ht="11.25" customHeight="1" x14ac:dyDescent="0.2">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30"/>
    </row>
    <row r="4" spans="1:131" s="235" customFormat="1" ht="26.25" customHeight="1" thickBot="1" x14ac:dyDescent="0.25">
      <c r="A4" s="1059" t="s">
        <v>369</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32"/>
      <c r="BA4" s="232"/>
      <c r="BB4" s="232"/>
      <c r="BC4" s="232"/>
      <c r="BD4" s="232"/>
      <c r="BE4" s="233"/>
      <c r="BF4" s="233"/>
      <c r="BG4" s="233"/>
      <c r="BH4" s="233"/>
      <c r="BI4" s="233"/>
      <c r="BJ4" s="233"/>
      <c r="BK4" s="233"/>
      <c r="BL4" s="233"/>
      <c r="BM4" s="233"/>
      <c r="BN4" s="233"/>
      <c r="BO4" s="233"/>
      <c r="BP4" s="233"/>
      <c r="BQ4" s="730" t="s">
        <v>370</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34"/>
    </row>
    <row r="5" spans="1:131" s="235" customFormat="1" ht="26.25" customHeight="1" x14ac:dyDescent="0.2">
      <c r="A5" s="995" t="s">
        <v>371</v>
      </c>
      <c r="B5" s="996"/>
      <c r="C5" s="996"/>
      <c r="D5" s="996"/>
      <c r="E5" s="996"/>
      <c r="F5" s="996"/>
      <c r="G5" s="996"/>
      <c r="H5" s="996"/>
      <c r="I5" s="996"/>
      <c r="J5" s="996"/>
      <c r="K5" s="996"/>
      <c r="L5" s="996"/>
      <c r="M5" s="996"/>
      <c r="N5" s="996"/>
      <c r="O5" s="996"/>
      <c r="P5" s="997"/>
      <c r="Q5" s="1001" t="s">
        <v>372</v>
      </c>
      <c r="R5" s="1002"/>
      <c r="S5" s="1002"/>
      <c r="T5" s="1002"/>
      <c r="U5" s="1003"/>
      <c r="V5" s="1001" t="s">
        <v>373</v>
      </c>
      <c r="W5" s="1002"/>
      <c r="X5" s="1002"/>
      <c r="Y5" s="1002"/>
      <c r="Z5" s="1003"/>
      <c r="AA5" s="1001" t="s">
        <v>374</v>
      </c>
      <c r="AB5" s="1002"/>
      <c r="AC5" s="1002"/>
      <c r="AD5" s="1002"/>
      <c r="AE5" s="1002"/>
      <c r="AF5" s="1110" t="s">
        <v>375</v>
      </c>
      <c r="AG5" s="1002"/>
      <c r="AH5" s="1002"/>
      <c r="AI5" s="1002"/>
      <c r="AJ5" s="1015"/>
      <c r="AK5" s="1002" t="s">
        <v>376</v>
      </c>
      <c r="AL5" s="1002"/>
      <c r="AM5" s="1002"/>
      <c r="AN5" s="1002"/>
      <c r="AO5" s="1003"/>
      <c r="AP5" s="1001" t="s">
        <v>377</v>
      </c>
      <c r="AQ5" s="1002"/>
      <c r="AR5" s="1002"/>
      <c r="AS5" s="1002"/>
      <c r="AT5" s="1003"/>
      <c r="AU5" s="1001" t="s">
        <v>378</v>
      </c>
      <c r="AV5" s="1002"/>
      <c r="AW5" s="1002"/>
      <c r="AX5" s="1002"/>
      <c r="AY5" s="1015"/>
      <c r="AZ5" s="232"/>
      <c r="BA5" s="232"/>
      <c r="BB5" s="232"/>
      <c r="BC5" s="232"/>
      <c r="BD5" s="232"/>
      <c r="BE5" s="233"/>
      <c r="BF5" s="233"/>
      <c r="BG5" s="233"/>
      <c r="BH5" s="233"/>
      <c r="BI5" s="233"/>
      <c r="BJ5" s="233"/>
      <c r="BK5" s="233"/>
      <c r="BL5" s="233"/>
      <c r="BM5" s="233"/>
      <c r="BN5" s="233"/>
      <c r="BO5" s="233"/>
      <c r="BP5" s="233"/>
      <c r="BQ5" s="995" t="s">
        <v>379</v>
      </c>
      <c r="BR5" s="996"/>
      <c r="BS5" s="996"/>
      <c r="BT5" s="996"/>
      <c r="BU5" s="996"/>
      <c r="BV5" s="996"/>
      <c r="BW5" s="996"/>
      <c r="BX5" s="996"/>
      <c r="BY5" s="996"/>
      <c r="BZ5" s="996"/>
      <c r="CA5" s="996"/>
      <c r="CB5" s="996"/>
      <c r="CC5" s="996"/>
      <c r="CD5" s="996"/>
      <c r="CE5" s="996"/>
      <c r="CF5" s="996"/>
      <c r="CG5" s="997"/>
      <c r="CH5" s="1001" t="s">
        <v>380</v>
      </c>
      <c r="CI5" s="1002"/>
      <c r="CJ5" s="1002"/>
      <c r="CK5" s="1002"/>
      <c r="CL5" s="1003"/>
      <c r="CM5" s="1001" t="s">
        <v>381</v>
      </c>
      <c r="CN5" s="1002"/>
      <c r="CO5" s="1002"/>
      <c r="CP5" s="1002"/>
      <c r="CQ5" s="1003"/>
      <c r="CR5" s="1001" t="s">
        <v>382</v>
      </c>
      <c r="CS5" s="1002"/>
      <c r="CT5" s="1002"/>
      <c r="CU5" s="1002"/>
      <c r="CV5" s="1003"/>
      <c r="CW5" s="1001" t="s">
        <v>383</v>
      </c>
      <c r="CX5" s="1002"/>
      <c r="CY5" s="1002"/>
      <c r="CZ5" s="1002"/>
      <c r="DA5" s="1003"/>
      <c r="DB5" s="1001" t="s">
        <v>384</v>
      </c>
      <c r="DC5" s="1002"/>
      <c r="DD5" s="1002"/>
      <c r="DE5" s="1002"/>
      <c r="DF5" s="1003"/>
      <c r="DG5" s="1100" t="s">
        <v>385</v>
      </c>
      <c r="DH5" s="1101"/>
      <c r="DI5" s="1101"/>
      <c r="DJ5" s="1101"/>
      <c r="DK5" s="1102"/>
      <c r="DL5" s="1100" t="s">
        <v>386</v>
      </c>
      <c r="DM5" s="1101"/>
      <c r="DN5" s="1101"/>
      <c r="DO5" s="1101"/>
      <c r="DP5" s="1102"/>
      <c r="DQ5" s="1001" t="s">
        <v>387</v>
      </c>
      <c r="DR5" s="1002"/>
      <c r="DS5" s="1002"/>
      <c r="DT5" s="1002"/>
      <c r="DU5" s="1003"/>
      <c r="DV5" s="1001" t="s">
        <v>378</v>
      </c>
      <c r="DW5" s="1002"/>
      <c r="DX5" s="1002"/>
      <c r="DY5" s="1002"/>
      <c r="DZ5" s="1015"/>
      <c r="EA5" s="234"/>
    </row>
    <row r="6" spans="1:131" s="235" customFormat="1" ht="26.25" customHeight="1" thickBot="1" x14ac:dyDescent="0.25">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111"/>
      <c r="AG6" s="1005"/>
      <c r="AH6" s="1005"/>
      <c r="AI6" s="1005"/>
      <c r="AJ6" s="1016"/>
      <c r="AK6" s="1005"/>
      <c r="AL6" s="1005"/>
      <c r="AM6" s="1005"/>
      <c r="AN6" s="1005"/>
      <c r="AO6" s="1006"/>
      <c r="AP6" s="1004"/>
      <c r="AQ6" s="1005"/>
      <c r="AR6" s="1005"/>
      <c r="AS6" s="1005"/>
      <c r="AT6" s="1006"/>
      <c r="AU6" s="1004"/>
      <c r="AV6" s="1005"/>
      <c r="AW6" s="1005"/>
      <c r="AX6" s="1005"/>
      <c r="AY6" s="1016"/>
      <c r="AZ6" s="232"/>
      <c r="BA6" s="232"/>
      <c r="BB6" s="232"/>
      <c r="BC6" s="232"/>
      <c r="BD6" s="232"/>
      <c r="BE6" s="233"/>
      <c r="BF6" s="233"/>
      <c r="BG6" s="233"/>
      <c r="BH6" s="233"/>
      <c r="BI6" s="233"/>
      <c r="BJ6" s="233"/>
      <c r="BK6" s="233"/>
      <c r="BL6" s="233"/>
      <c r="BM6" s="233"/>
      <c r="BN6" s="233"/>
      <c r="BO6" s="233"/>
      <c r="BP6" s="233"/>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103"/>
      <c r="DH6" s="1104"/>
      <c r="DI6" s="1104"/>
      <c r="DJ6" s="1104"/>
      <c r="DK6" s="1105"/>
      <c r="DL6" s="1103"/>
      <c r="DM6" s="1104"/>
      <c r="DN6" s="1104"/>
      <c r="DO6" s="1104"/>
      <c r="DP6" s="1105"/>
      <c r="DQ6" s="1004"/>
      <c r="DR6" s="1005"/>
      <c r="DS6" s="1005"/>
      <c r="DT6" s="1005"/>
      <c r="DU6" s="1006"/>
      <c r="DV6" s="1004"/>
      <c r="DW6" s="1005"/>
      <c r="DX6" s="1005"/>
      <c r="DY6" s="1005"/>
      <c r="DZ6" s="1016"/>
      <c r="EA6" s="234"/>
    </row>
    <row r="7" spans="1:131" s="235" customFormat="1" ht="26.25" customHeight="1" thickTop="1" x14ac:dyDescent="0.2">
      <c r="A7" s="236">
        <v>1</v>
      </c>
      <c r="B7" s="1047" t="s">
        <v>388</v>
      </c>
      <c r="C7" s="1048"/>
      <c r="D7" s="1048"/>
      <c r="E7" s="1048"/>
      <c r="F7" s="1048"/>
      <c r="G7" s="1048"/>
      <c r="H7" s="1048"/>
      <c r="I7" s="1048"/>
      <c r="J7" s="1048"/>
      <c r="K7" s="1048"/>
      <c r="L7" s="1048"/>
      <c r="M7" s="1048"/>
      <c r="N7" s="1048"/>
      <c r="O7" s="1048"/>
      <c r="P7" s="1049"/>
      <c r="Q7" s="1087">
        <v>48051</v>
      </c>
      <c r="R7" s="1088"/>
      <c r="S7" s="1088"/>
      <c r="T7" s="1088"/>
      <c r="U7" s="1088"/>
      <c r="V7" s="1088">
        <v>45591</v>
      </c>
      <c r="W7" s="1088"/>
      <c r="X7" s="1088"/>
      <c r="Y7" s="1088"/>
      <c r="Z7" s="1088"/>
      <c r="AA7" s="1088">
        <v>2460</v>
      </c>
      <c r="AB7" s="1088"/>
      <c r="AC7" s="1088"/>
      <c r="AD7" s="1088"/>
      <c r="AE7" s="1089"/>
      <c r="AF7" s="1090">
        <v>2218</v>
      </c>
      <c r="AG7" s="1091"/>
      <c r="AH7" s="1091"/>
      <c r="AI7" s="1091"/>
      <c r="AJ7" s="1092"/>
      <c r="AK7" s="1093">
        <v>521</v>
      </c>
      <c r="AL7" s="1094"/>
      <c r="AM7" s="1094"/>
      <c r="AN7" s="1094"/>
      <c r="AO7" s="1094"/>
      <c r="AP7" s="1094">
        <v>48286</v>
      </c>
      <c r="AQ7" s="1094"/>
      <c r="AR7" s="1094"/>
      <c r="AS7" s="1094"/>
      <c r="AT7" s="1094"/>
      <c r="AU7" s="1095"/>
      <c r="AV7" s="1095"/>
      <c r="AW7" s="1095"/>
      <c r="AX7" s="1095"/>
      <c r="AY7" s="1096"/>
      <c r="AZ7" s="232"/>
      <c r="BA7" s="232"/>
      <c r="BB7" s="232"/>
      <c r="BC7" s="232"/>
      <c r="BD7" s="232"/>
      <c r="BE7" s="233"/>
      <c r="BF7" s="233"/>
      <c r="BG7" s="233"/>
      <c r="BH7" s="233"/>
      <c r="BI7" s="233"/>
      <c r="BJ7" s="233"/>
      <c r="BK7" s="233"/>
      <c r="BL7" s="233"/>
      <c r="BM7" s="233"/>
      <c r="BN7" s="233"/>
      <c r="BO7" s="233"/>
      <c r="BP7" s="233"/>
      <c r="BQ7" s="236">
        <v>1</v>
      </c>
      <c r="BR7" s="237"/>
      <c r="BS7" s="1097" t="s">
        <v>583</v>
      </c>
      <c r="BT7" s="1098"/>
      <c r="BU7" s="1098"/>
      <c r="BV7" s="1098"/>
      <c r="BW7" s="1098"/>
      <c r="BX7" s="1098"/>
      <c r="BY7" s="1098"/>
      <c r="BZ7" s="1098"/>
      <c r="CA7" s="1098"/>
      <c r="CB7" s="1098"/>
      <c r="CC7" s="1098"/>
      <c r="CD7" s="1098"/>
      <c r="CE7" s="1098"/>
      <c r="CF7" s="1098"/>
      <c r="CG7" s="1099"/>
      <c r="CH7" s="1084" t="s">
        <v>586</v>
      </c>
      <c r="CI7" s="1085"/>
      <c r="CJ7" s="1085"/>
      <c r="CK7" s="1085"/>
      <c r="CL7" s="1086"/>
      <c r="CM7" s="1084">
        <v>11544</v>
      </c>
      <c r="CN7" s="1085"/>
      <c r="CO7" s="1085"/>
      <c r="CP7" s="1085"/>
      <c r="CQ7" s="1086"/>
      <c r="CR7" s="1084" t="s">
        <v>517</v>
      </c>
      <c r="CS7" s="1085"/>
      <c r="CT7" s="1085"/>
      <c r="CU7" s="1085"/>
      <c r="CV7" s="1086"/>
      <c r="CW7" s="1084" t="s">
        <v>517</v>
      </c>
      <c r="CX7" s="1085"/>
      <c r="CY7" s="1085"/>
      <c r="CZ7" s="1085"/>
      <c r="DA7" s="1086"/>
      <c r="DB7" s="1084" t="s">
        <v>517</v>
      </c>
      <c r="DC7" s="1085"/>
      <c r="DD7" s="1085"/>
      <c r="DE7" s="1085"/>
      <c r="DF7" s="1086"/>
      <c r="DG7" s="1084" t="s">
        <v>517</v>
      </c>
      <c r="DH7" s="1085"/>
      <c r="DI7" s="1085"/>
      <c r="DJ7" s="1085"/>
      <c r="DK7" s="1086"/>
      <c r="DL7" s="1084">
        <v>55</v>
      </c>
      <c r="DM7" s="1085"/>
      <c r="DN7" s="1085"/>
      <c r="DO7" s="1085"/>
      <c r="DP7" s="1086"/>
      <c r="DQ7" s="1084">
        <v>49</v>
      </c>
      <c r="DR7" s="1085"/>
      <c r="DS7" s="1085"/>
      <c r="DT7" s="1085"/>
      <c r="DU7" s="1086"/>
      <c r="DV7" s="1097"/>
      <c r="DW7" s="1098"/>
      <c r="DX7" s="1098"/>
      <c r="DY7" s="1098"/>
      <c r="DZ7" s="1112"/>
      <c r="EA7" s="234"/>
    </row>
    <row r="8" spans="1:131" s="235" customFormat="1" ht="26.25" customHeight="1" x14ac:dyDescent="0.2">
      <c r="A8" s="238">
        <v>2</v>
      </c>
      <c r="B8" s="1030" t="s">
        <v>389</v>
      </c>
      <c r="C8" s="1031"/>
      <c r="D8" s="1031"/>
      <c r="E8" s="1031"/>
      <c r="F8" s="1031"/>
      <c r="G8" s="1031"/>
      <c r="H8" s="1031"/>
      <c r="I8" s="1031"/>
      <c r="J8" s="1031"/>
      <c r="K8" s="1031"/>
      <c r="L8" s="1031"/>
      <c r="M8" s="1031"/>
      <c r="N8" s="1031"/>
      <c r="O8" s="1031"/>
      <c r="P8" s="1032"/>
      <c r="Q8" s="1038">
        <v>781</v>
      </c>
      <c r="R8" s="1039"/>
      <c r="S8" s="1039"/>
      <c r="T8" s="1039"/>
      <c r="U8" s="1039"/>
      <c r="V8" s="1039">
        <v>624</v>
      </c>
      <c r="W8" s="1039"/>
      <c r="X8" s="1039"/>
      <c r="Y8" s="1039"/>
      <c r="Z8" s="1039"/>
      <c r="AA8" s="1039">
        <v>1577</v>
      </c>
      <c r="AB8" s="1039"/>
      <c r="AC8" s="1039"/>
      <c r="AD8" s="1039"/>
      <c r="AE8" s="1040"/>
      <c r="AF8" s="1035">
        <v>157</v>
      </c>
      <c r="AG8" s="1036"/>
      <c r="AH8" s="1036"/>
      <c r="AI8" s="1036"/>
      <c r="AJ8" s="1037"/>
      <c r="AK8" s="1080">
        <v>4</v>
      </c>
      <c r="AL8" s="1081"/>
      <c r="AM8" s="1081"/>
      <c r="AN8" s="1081"/>
      <c r="AO8" s="1081"/>
      <c r="AP8" s="1081">
        <v>1978</v>
      </c>
      <c r="AQ8" s="1081"/>
      <c r="AR8" s="1081"/>
      <c r="AS8" s="1081"/>
      <c r="AT8" s="1081"/>
      <c r="AU8" s="1082"/>
      <c r="AV8" s="1082"/>
      <c r="AW8" s="1082"/>
      <c r="AX8" s="1082"/>
      <c r="AY8" s="1083"/>
      <c r="AZ8" s="232"/>
      <c r="BA8" s="232"/>
      <c r="BB8" s="232"/>
      <c r="BC8" s="232"/>
      <c r="BD8" s="232"/>
      <c r="BE8" s="233"/>
      <c r="BF8" s="233"/>
      <c r="BG8" s="233"/>
      <c r="BH8" s="233"/>
      <c r="BI8" s="233"/>
      <c r="BJ8" s="233"/>
      <c r="BK8" s="233"/>
      <c r="BL8" s="233"/>
      <c r="BM8" s="233"/>
      <c r="BN8" s="233"/>
      <c r="BO8" s="233"/>
      <c r="BP8" s="233"/>
      <c r="BQ8" s="238">
        <v>2</v>
      </c>
      <c r="BR8" s="239"/>
      <c r="BS8" s="992" t="s">
        <v>584</v>
      </c>
      <c r="BT8" s="993"/>
      <c r="BU8" s="993"/>
      <c r="BV8" s="993"/>
      <c r="BW8" s="993"/>
      <c r="BX8" s="993"/>
      <c r="BY8" s="993"/>
      <c r="BZ8" s="993"/>
      <c r="CA8" s="993"/>
      <c r="CB8" s="993"/>
      <c r="CC8" s="993"/>
      <c r="CD8" s="993"/>
      <c r="CE8" s="993"/>
      <c r="CF8" s="993"/>
      <c r="CG8" s="1014"/>
      <c r="CH8" s="989">
        <v>9161</v>
      </c>
      <c r="CI8" s="990"/>
      <c r="CJ8" s="990"/>
      <c r="CK8" s="990"/>
      <c r="CL8" s="991"/>
      <c r="CM8" s="989">
        <v>144802</v>
      </c>
      <c r="CN8" s="990"/>
      <c r="CO8" s="990"/>
      <c r="CP8" s="990"/>
      <c r="CQ8" s="991"/>
      <c r="CR8" s="989">
        <v>78</v>
      </c>
      <c r="CS8" s="990"/>
      <c r="CT8" s="990"/>
      <c r="CU8" s="990"/>
      <c r="CV8" s="991"/>
      <c r="CW8" s="989" t="s">
        <v>517</v>
      </c>
      <c r="CX8" s="990"/>
      <c r="CY8" s="990"/>
      <c r="CZ8" s="990"/>
      <c r="DA8" s="991"/>
      <c r="DB8" s="989" t="s">
        <v>517</v>
      </c>
      <c r="DC8" s="990"/>
      <c r="DD8" s="990"/>
      <c r="DE8" s="990"/>
      <c r="DF8" s="991"/>
      <c r="DG8" s="989" t="s">
        <v>517</v>
      </c>
      <c r="DH8" s="990"/>
      <c r="DI8" s="990"/>
      <c r="DJ8" s="990"/>
      <c r="DK8" s="991"/>
      <c r="DL8" s="989">
        <v>16</v>
      </c>
      <c r="DM8" s="990"/>
      <c r="DN8" s="990"/>
      <c r="DO8" s="990"/>
      <c r="DP8" s="991"/>
      <c r="DQ8" s="989" t="s">
        <v>517</v>
      </c>
      <c r="DR8" s="990"/>
      <c r="DS8" s="990"/>
      <c r="DT8" s="990"/>
      <c r="DU8" s="991"/>
      <c r="DV8" s="992"/>
      <c r="DW8" s="993"/>
      <c r="DX8" s="993"/>
      <c r="DY8" s="993"/>
      <c r="DZ8" s="994"/>
      <c r="EA8" s="234"/>
    </row>
    <row r="9" spans="1:131" s="235" customFormat="1" ht="26.25" customHeight="1" x14ac:dyDescent="0.2">
      <c r="A9" s="238">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80"/>
      <c r="AL9" s="1081"/>
      <c r="AM9" s="1081"/>
      <c r="AN9" s="1081"/>
      <c r="AO9" s="1081"/>
      <c r="AP9" s="1081"/>
      <c r="AQ9" s="1081"/>
      <c r="AR9" s="1081"/>
      <c r="AS9" s="1081"/>
      <c r="AT9" s="1081"/>
      <c r="AU9" s="1082"/>
      <c r="AV9" s="1082"/>
      <c r="AW9" s="1082"/>
      <c r="AX9" s="1082"/>
      <c r="AY9" s="1083"/>
      <c r="AZ9" s="232"/>
      <c r="BA9" s="232"/>
      <c r="BB9" s="232"/>
      <c r="BC9" s="232"/>
      <c r="BD9" s="232"/>
      <c r="BE9" s="233"/>
      <c r="BF9" s="233"/>
      <c r="BG9" s="233"/>
      <c r="BH9" s="233"/>
      <c r="BI9" s="233"/>
      <c r="BJ9" s="233"/>
      <c r="BK9" s="233"/>
      <c r="BL9" s="233"/>
      <c r="BM9" s="233"/>
      <c r="BN9" s="233"/>
      <c r="BO9" s="233"/>
      <c r="BP9" s="233"/>
      <c r="BQ9" s="238">
        <v>3</v>
      </c>
      <c r="BR9" s="239"/>
      <c r="BS9" s="992" t="s">
        <v>585</v>
      </c>
      <c r="BT9" s="993"/>
      <c r="BU9" s="993"/>
      <c r="BV9" s="993"/>
      <c r="BW9" s="993"/>
      <c r="BX9" s="993"/>
      <c r="BY9" s="993"/>
      <c r="BZ9" s="993"/>
      <c r="CA9" s="993"/>
      <c r="CB9" s="993"/>
      <c r="CC9" s="993"/>
      <c r="CD9" s="993"/>
      <c r="CE9" s="993"/>
      <c r="CF9" s="993"/>
      <c r="CG9" s="1014"/>
      <c r="CH9" s="989">
        <v>8</v>
      </c>
      <c r="CI9" s="990"/>
      <c r="CJ9" s="990"/>
      <c r="CK9" s="990"/>
      <c r="CL9" s="991"/>
      <c r="CM9" s="989">
        <v>338</v>
      </c>
      <c r="CN9" s="990"/>
      <c r="CO9" s="990"/>
      <c r="CP9" s="990"/>
      <c r="CQ9" s="991"/>
      <c r="CR9" s="989">
        <v>29</v>
      </c>
      <c r="CS9" s="990"/>
      <c r="CT9" s="990"/>
      <c r="CU9" s="990"/>
      <c r="CV9" s="991"/>
      <c r="CW9" s="989" t="s">
        <v>517</v>
      </c>
      <c r="CX9" s="990"/>
      <c r="CY9" s="990"/>
      <c r="CZ9" s="990"/>
      <c r="DA9" s="991"/>
      <c r="DB9" s="989" t="s">
        <v>517</v>
      </c>
      <c r="DC9" s="990"/>
      <c r="DD9" s="990"/>
      <c r="DE9" s="990"/>
      <c r="DF9" s="991"/>
      <c r="DG9" s="989" t="s">
        <v>517</v>
      </c>
      <c r="DH9" s="990"/>
      <c r="DI9" s="990"/>
      <c r="DJ9" s="990"/>
      <c r="DK9" s="991"/>
      <c r="DL9" s="989" t="s">
        <v>517</v>
      </c>
      <c r="DM9" s="990"/>
      <c r="DN9" s="990"/>
      <c r="DO9" s="990"/>
      <c r="DP9" s="991"/>
      <c r="DQ9" s="989" t="s">
        <v>517</v>
      </c>
      <c r="DR9" s="990"/>
      <c r="DS9" s="990"/>
      <c r="DT9" s="990"/>
      <c r="DU9" s="991"/>
      <c r="DV9" s="992"/>
      <c r="DW9" s="993"/>
      <c r="DX9" s="993"/>
      <c r="DY9" s="993"/>
      <c r="DZ9" s="994"/>
      <c r="EA9" s="234"/>
    </row>
    <row r="10" spans="1:131" s="235" customFormat="1" ht="26.25" customHeight="1" x14ac:dyDescent="0.2">
      <c r="A10" s="238">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32"/>
      <c r="BA10" s="232"/>
      <c r="BB10" s="232"/>
      <c r="BC10" s="232"/>
      <c r="BD10" s="232"/>
      <c r="BE10" s="233"/>
      <c r="BF10" s="233"/>
      <c r="BG10" s="233"/>
      <c r="BH10" s="233"/>
      <c r="BI10" s="233"/>
      <c r="BJ10" s="233"/>
      <c r="BK10" s="233"/>
      <c r="BL10" s="233"/>
      <c r="BM10" s="233"/>
      <c r="BN10" s="233"/>
      <c r="BO10" s="233"/>
      <c r="BP10" s="233"/>
      <c r="BQ10" s="238">
        <v>4</v>
      </c>
      <c r="BR10" s="239"/>
      <c r="BS10" s="992"/>
      <c r="BT10" s="993"/>
      <c r="BU10" s="993"/>
      <c r="BV10" s="993"/>
      <c r="BW10" s="993"/>
      <c r="BX10" s="993"/>
      <c r="BY10" s="993"/>
      <c r="BZ10" s="993"/>
      <c r="CA10" s="993"/>
      <c r="CB10" s="993"/>
      <c r="CC10" s="993"/>
      <c r="CD10" s="993"/>
      <c r="CE10" s="993"/>
      <c r="CF10" s="993"/>
      <c r="CG10" s="1014"/>
      <c r="CH10" s="989"/>
      <c r="CI10" s="990"/>
      <c r="CJ10" s="990"/>
      <c r="CK10" s="990"/>
      <c r="CL10" s="991"/>
      <c r="CM10" s="989"/>
      <c r="CN10" s="990"/>
      <c r="CO10" s="990"/>
      <c r="CP10" s="990"/>
      <c r="CQ10" s="991"/>
      <c r="CR10" s="989"/>
      <c r="CS10" s="990"/>
      <c r="CT10" s="990"/>
      <c r="CU10" s="990"/>
      <c r="CV10" s="991"/>
      <c r="CW10" s="989"/>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34"/>
    </row>
    <row r="11" spans="1:131" s="235" customFormat="1" ht="26.25" customHeight="1" x14ac:dyDescent="0.2">
      <c r="A11" s="238">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32"/>
      <c r="BA11" s="232"/>
      <c r="BB11" s="232"/>
      <c r="BC11" s="232"/>
      <c r="BD11" s="232"/>
      <c r="BE11" s="233"/>
      <c r="BF11" s="233"/>
      <c r="BG11" s="233"/>
      <c r="BH11" s="233"/>
      <c r="BI11" s="233"/>
      <c r="BJ11" s="233"/>
      <c r="BK11" s="233"/>
      <c r="BL11" s="233"/>
      <c r="BM11" s="233"/>
      <c r="BN11" s="233"/>
      <c r="BO11" s="233"/>
      <c r="BP11" s="233"/>
      <c r="BQ11" s="238">
        <v>5</v>
      </c>
      <c r="BR11" s="239"/>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34"/>
    </row>
    <row r="12" spans="1:131" s="235" customFormat="1" ht="26.25" customHeight="1" x14ac:dyDescent="0.2">
      <c r="A12" s="238">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32"/>
      <c r="BA12" s="232"/>
      <c r="BB12" s="232"/>
      <c r="BC12" s="232"/>
      <c r="BD12" s="232"/>
      <c r="BE12" s="233"/>
      <c r="BF12" s="233"/>
      <c r="BG12" s="233"/>
      <c r="BH12" s="233"/>
      <c r="BI12" s="233"/>
      <c r="BJ12" s="233"/>
      <c r="BK12" s="233"/>
      <c r="BL12" s="233"/>
      <c r="BM12" s="233"/>
      <c r="BN12" s="233"/>
      <c r="BO12" s="233"/>
      <c r="BP12" s="233"/>
      <c r="BQ12" s="238">
        <v>6</v>
      </c>
      <c r="BR12" s="239"/>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34"/>
    </row>
    <row r="13" spans="1:131" s="235" customFormat="1" ht="26.25" customHeight="1" x14ac:dyDescent="0.2">
      <c r="A13" s="238">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32"/>
      <c r="BA13" s="232"/>
      <c r="BB13" s="232"/>
      <c r="BC13" s="232"/>
      <c r="BD13" s="232"/>
      <c r="BE13" s="233"/>
      <c r="BF13" s="233"/>
      <c r="BG13" s="233"/>
      <c r="BH13" s="233"/>
      <c r="BI13" s="233"/>
      <c r="BJ13" s="233"/>
      <c r="BK13" s="233"/>
      <c r="BL13" s="233"/>
      <c r="BM13" s="233"/>
      <c r="BN13" s="233"/>
      <c r="BO13" s="233"/>
      <c r="BP13" s="233"/>
      <c r="BQ13" s="238">
        <v>7</v>
      </c>
      <c r="BR13" s="239"/>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34"/>
    </row>
    <row r="14" spans="1:131" s="235" customFormat="1" ht="26.25" customHeight="1" x14ac:dyDescent="0.2">
      <c r="A14" s="238">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32"/>
      <c r="BA14" s="232"/>
      <c r="BB14" s="232"/>
      <c r="BC14" s="232"/>
      <c r="BD14" s="232"/>
      <c r="BE14" s="233"/>
      <c r="BF14" s="233"/>
      <c r="BG14" s="233"/>
      <c r="BH14" s="233"/>
      <c r="BI14" s="233"/>
      <c r="BJ14" s="233"/>
      <c r="BK14" s="233"/>
      <c r="BL14" s="233"/>
      <c r="BM14" s="233"/>
      <c r="BN14" s="233"/>
      <c r="BO14" s="233"/>
      <c r="BP14" s="233"/>
      <c r="BQ14" s="238">
        <v>8</v>
      </c>
      <c r="BR14" s="239"/>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34"/>
    </row>
    <row r="15" spans="1:131" s="235" customFormat="1" ht="26.25" customHeight="1" x14ac:dyDescent="0.2">
      <c r="A15" s="238">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32"/>
      <c r="BA15" s="232"/>
      <c r="BB15" s="232"/>
      <c r="BC15" s="232"/>
      <c r="BD15" s="232"/>
      <c r="BE15" s="233"/>
      <c r="BF15" s="233"/>
      <c r="BG15" s="233"/>
      <c r="BH15" s="233"/>
      <c r="BI15" s="233"/>
      <c r="BJ15" s="233"/>
      <c r="BK15" s="233"/>
      <c r="BL15" s="233"/>
      <c r="BM15" s="233"/>
      <c r="BN15" s="233"/>
      <c r="BO15" s="233"/>
      <c r="BP15" s="233"/>
      <c r="BQ15" s="238">
        <v>9</v>
      </c>
      <c r="BR15" s="239"/>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34"/>
    </row>
    <row r="16" spans="1:131" s="235" customFormat="1" ht="26.25" customHeight="1" x14ac:dyDescent="0.2">
      <c r="A16" s="238">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32"/>
      <c r="BA16" s="232"/>
      <c r="BB16" s="232"/>
      <c r="BC16" s="232"/>
      <c r="BD16" s="232"/>
      <c r="BE16" s="233"/>
      <c r="BF16" s="233"/>
      <c r="BG16" s="233"/>
      <c r="BH16" s="233"/>
      <c r="BI16" s="233"/>
      <c r="BJ16" s="233"/>
      <c r="BK16" s="233"/>
      <c r="BL16" s="233"/>
      <c r="BM16" s="233"/>
      <c r="BN16" s="233"/>
      <c r="BO16" s="233"/>
      <c r="BP16" s="233"/>
      <c r="BQ16" s="238">
        <v>10</v>
      </c>
      <c r="BR16" s="239"/>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34"/>
    </row>
    <row r="17" spans="1:131" s="235" customFormat="1" ht="26.25" customHeight="1" x14ac:dyDescent="0.2">
      <c r="A17" s="238">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32"/>
      <c r="BA17" s="232"/>
      <c r="BB17" s="232"/>
      <c r="BC17" s="232"/>
      <c r="BD17" s="232"/>
      <c r="BE17" s="233"/>
      <c r="BF17" s="233"/>
      <c r="BG17" s="233"/>
      <c r="BH17" s="233"/>
      <c r="BI17" s="233"/>
      <c r="BJ17" s="233"/>
      <c r="BK17" s="233"/>
      <c r="BL17" s="233"/>
      <c r="BM17" s="233"/>
      <c r="BN17" s="233"/>
      <c r="BO17" s="233"/>
      <c r="BP17" s="233"/>
      <c r="BQ17" s="238">
        <v>11</v>
      </c>
      <c r="BR17" s="239"/>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34"/>
    </row>
    <row r="18" spans="1:131" s="235" customFormat="1" ht="26.25" customHeight="1" x14ac:dyDescent="0.2">
      <c r="A18" s="238">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32"/>
      <c r="BA18" s="232"/>
      <c r="BB18" s="232"/>
      <c r="BC18" s="232"/>
      <c r="BD18" s="232"/>
      <c r="BE18" s="233"/>
      <c r="BF18" s="233"/>
      <c r="BG18" s="233"/>
      <c r="BH18" s="233"/>
      <c r="BI18" s="233"/>
      <c r="BJ18" s="233"/>
      <c r="BK18" s="233"/>
      <c r="BL18" s="233"/>
      <c r="BM18" s="233"/>
      <c r="BN18" s="233"/>
      <c r="BO18" s="233"/>
      <c r="BP18" s="233"/>
      <c r="BQ18" s="238">
        <v>12</v>
      </c>
      <c r="BR18" s="239"/>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34"/>
    </row>
    <row r="19" spans="1:131" s="235" customFormat="1" ht="26.25" customHeight="1" x14ac:dyDescent="0.2">
      <c r="A19" s="238">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32"/>
      <c r="BA19" s="232"/>
      <c r="BB19" s="232"/>
      <c r="BC19" s="232"/>
      <c r="BD19" s="232"/>
      <c r="BE19" s="233"/>
      <c r="BF19" s="233"/>
      <c r="BG19" s="233"/>
      <c r="BH19" s="233"/>
      <c r="BI19" s="233"/>
      <c r="BJ19" s="233"/>
      <c r="BK19" s="233"/>
      <c r="BL19" s="233"/>
      <c r="BM19" s="233"/>
      <c r="BN19" s="233"/>
      <c r="BO19" s="233"/>
      <c r="BP19" s="233"/>
      <c r="BQ19" s="238">
        <v>13</v>
      </c>
      <c r="BR19" s="239"/>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34"/>
    </row>
    <row r="20" spans="1:131" s="235" customFormat="1" ht="26.25" customHeight="1" x14ac:dyDescent="0.2">
      <c r="A20" s="238">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32"/>
      <c r="BA20" s="232"/>
      <c r="BB20" s="232"/>
      <c r="BC20" s="232"/>
      <c r="BD20" s="232"/>
      <c r="BE20" s="233"/>
      <c r="BF20" s="233"/>
      <c r="BG20" s="233"/>
      <c r="BH20" s="233"/>
      <c r="BI20" s="233"/>
      <c r="BJ20" s="233"/>
      <c r="BK20" s="233"/>
      <c r="BL20" s="233"/>
      <c r="BM20" s="233"/>
      <c r="BN20" s="233"/>
      <c r="BO20" s="233"/>
      <c r="BP20" s="233"/>
      <c r="BQ20" s="238">
        <v>14</v>
      </c>
      <c r="BR20" s="239"/>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34"/>
    </row>
    <row r="21" spans="1:131" s="235" customFormat="1" ht="26.25" customHeight="1" thickBot="1" x14ac:dyDescent="0.25">
      <c r="A21" s="238">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32"/>
      <c r="BA21" s="232"/>
      <c r="BB21" s="232"/>
      <c r="BC21" s="232"/>
      <c r="BD21" s="232"/>
      <c r="BE21" s="233"/>
      <c r="BF21" s="233"/>
      <c r="BG21" s="233"/>
      <c r="BH21" s="233"/>
      <c r="BI21" s="233"/>
      <c r="BJ21" s="233"/>
      <c r="BK21" s="233"/>
      <c r="BL21" s="233"/>
      <c r="BM21" s="233"/>
      <c r="BN21" s="233"/>
      <c r="BO21" s="233"/>
      <c r="BP21" s="233"/>
      <c r="BQ21" s="238">
        <v>15</v>
      </c>
      <c r="BR21" s="239"/>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34"/>
    </row>
    <row r="22" spans="1:131" s="235" customFormat="1" ht="26.25" customHeight="1" x14ac:dyDescent="0.2">
      <c r="A22" s="238">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390</v>
      </c>
      <c r="BA22" s="1028"/>
      <c r="BB22" s="1028"/>
      <c r="BC22" s="1028"/>
      <c r="BD22" s="1029"/>
      <c r="BE22" s="233"/>
      <c r="BF22" s="233"/>
      <c r="BG22" s="233"/>
      <c r="BH22" s="233"/>
      <c r="BI22" s="233"/>
      <c r="BJ22" s="233"/>
      <c r="BK22" s="233"/>
      <c r="BL22" s="233"/>
      <c r="BM22" s="233"/>
      <c r="BN22" s="233"/>
      <c r="BO22" s="233"/>
      <c r="BP22" s="233"/>
      <c r="BQ22" s="238">
        <v>16</v>
      </c>
      <c r="BR22" s="239"/>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34"/>
    </row>
    <row r="23" spans="1:131" s="235" customFormat="1" ht="26.25" customHeight="1" thickBot="1" x14ac:dyDescent="0.25">
      <c r="A23" s="240" t="s">
        <v>391</v>
      </c>
      <c r="B23" s="937" t="s">
        <v>392</v>
      </c>
      <c r="C23" s="938"/>
      <c r="D23" s="938"/>
      <c r="E23" s="938"/>
      <c r="F23" s="938"/>
      <c r="G23" s="938"/>
      <c r="H23" s="938"/>
      <c r="I23" s="938"/>
      <c r="J23" s="938"/>
      <c r="K23" s="938"/>
      <c r="L23" s="938"/>
      <c r="M23" s="938"/>
      <c r="N23" s="938"/>
      <c r="O23" s="938"/>
      <c r="P23" s="948"/>
      <c r="Q23" s="1067">
        <v>48315</v>
      </c>
      <c r="R23" s="1061"/>
      <c r="S23" s="1061"/>
      <c r="T23" s="1061"/>
      <c r="U23" s="1061"/>
      <c r="V23" s="1061">
        <v>45699</v>
      </c>
      <c r="W23" s="1061"/>
      <c r="X23" s="1061"/>
      <c r="Y23" s="1061"/>
      <c r="Z23" s="1061"/>
      <c r="AA23" s="1061">
        <v>2616</v>
      </c>
      <c r="AB23" s="1061"/>
      <c r="AC23" s="1061"/>
      <c r="AD23" s="1061"/>
      <c r="AE23" s="1068"/>
      <c r="AF23" s="1069">
        <v>2375</v>
      </c>
      <c r="AG23" s="1061"/>
      <c r="AH23" s="1061"/>
      <c r="AI23" s="1061"/>
      <c r="AJ23" s="1070"/>
      <c r="AK23" s="1071"/>
      <c r="AL23" s="1072"/>
      <c r="AM23" s="1072"/>
      <c r="AN23" s="1072"/>
      <c r="AO23" s="1072"/>
      <c r="AP23" s="1061">
        <v>50264</v>
      </c>
      <c r="AQ23" s="1061"/>
      <c r="AR23" s="1061"/>
      <c r="AS23" s="1061"/>
      <c r="AT23" s="1061"/>
      <c r="AU23" s="1062"/>
      <c r="AV23" s="1062"/>
      <c r="AW23" s="1062"/>
      <c r="AX23" s="1062"/>
      <c r="AY23" s="1063"/>
      <c r="AZ23" s="1064" t="s">
        <v>393</v>
      </c>
      <c r="BA23" s="1065"/>
      <c r="BB23" s="1065"/>
      <c r="BC23" s="1065"/>
      <c r="BD23" s="1066"/>
      <c r="BE23" s="233"/>
      <c r="BF23" s="233"/>
      <c r="BG23" s="233"/>
      <c r="BH23" s="233"/>
      <c r="BI23" s="233"/>
      <c r="BJ23" s="233"/>
      <c r="BK23" s="233"/>
      <c r="BL23" s="233"/>
      <c r="BM23" s="233"/>
      <c r="BN23" s="233"/>
      <c r="BO23" s="233"/>
      <c r="BP23" s="233"/>
      <c r="BQ23" s="238">
        <v>17</v>
      </c>
      <c r="BR23" s="239"/>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34"/>
    </row>
    <row r="24" spans="1:131" s="235" customFormat="1" ht="26.25" customHeight="1" x14ac:dyDescent="0.2">
      <c r="A24" s="1060" t="s">
        <v>394</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32"/>
      <c r="BA24" s="232"/>
      <c r="BB24" s="232"/>
      <c r="BC24" s="232"/>
      <c r="BD24" s="232"/>
      <c r="BE24" s="233"/>
      <c r="BF24" s="233"/>
      <c r="BG24" s="233"/>
      <c r="BH24" s="233"/>
      <c r="BI24" s="233"/>
      <c r="BJ24" s="233"/>
      <c r="BK24" s="233"/>
      <c r="BL24" s="233"/>
      <c r="BM24" s="233"/>
      <c r="BN24" s="233"/>
      <c r="BO24" s="233"/>
      <c r="BP24" s="233"/>
      <c r="BQ24" s="238">
        <v>18</v>
      </c>
      <c r="BR24" s="239"/>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34"/>
    </row>
    <row r="25" spans="1:131" ht="26.25" customHeight="1" thickBot="1" x14ac:dyDescent="0.25">
      <c r="A25" s="1059" t="s">
        <v>395</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32"/>
      <c r="BK25" s="232"/>
      <c r="BL25" s="232"/>
      <c r="BM25" s="232"/>
      <c r="BN25" s="232"/>
      <c r="BO25" s="241"/>
      <c r="BP25" s="241"/>
      <c r="BQ25" s="238">
        <v>19</v>
      </c>
      <c r="BR25" s="239"/>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30"/>
    </row>
    <row r="26" spans="1:131" ht="26.25" customHeight="1" x14ac:dyDescent="0.2">
      <c r="A26" s="995" t="s">
        <v>371</v>
      </c>
      <c r="B26" s="996"/>
      <c r="C26" s="996"/>
      <c r="D26" s="996"/>
      <c r="E26" s="996"/>
      <c r="F26" s="996"/>
      <c r="G26" s="996"/>
      <c r="H26" s="996"/>
      <c r="I26" s="996"/>
      <c r="J26" s="996"/>
      <c r="K26" s="996"/>
      <c r="L26" s="996"/>
      <c r="M26" s="996"/>
      <c r="N26" s="996"/>
      <c r="O26" s="996"/>
      <c r="P26" s="997"/>
      <c r="Q26" s="1001" t="s">
        <v>396</v>
      </c>
      <c r="R26" s="1002"/>
      <c r="S26" s="1002"/>
      <c r="T26" s="1002"/>
      <c r="U26" s="1003"/>
      <c r="V26" s="1001" t="s">
        <v>397</v>
      </c>
      <c r="W26" s="1002"/>
      <c r="X26" s="1002"/>
      <c r="Y26" s="1002"/>
      <c r="Z26" s="1003"/>
      <c r="AA26" s="1001" t="s">
        <v>398</v>
      </c>
      <c r="AB26" s="1002"/>
      <c r="AC26" s="1002"/>
      <c r="AD26" s="1002"/>
      <c r="AE26" s="1002"/>
      <c r="AF26" s="1055" t="s">
        <v>399</v>
      </c>
      <c r="AG26" s="1008"/>
      <c r="AH26" s="1008"/>
      <c r="AI26" s="1008"/>
      <c r="AJ26" s="1056"/>
      <c r="AK26" s="1002" t="s">
        <v>400</v>
      </c>
      <c r="AL26" s="1002"/>
      <c r="AM26" s="1002"/>
      <c r="AN26" s="1002"/>
      <c r="AO26" s="1003"/>
      <c r="AP26" s="1001" t="s">
        <v>401</v>
      </c>
      <c r="AQ26" s="1002"/>
      <c r="AR26" s="1002"/>
      <c r="AS26" s="1002"/>
      <c r="AT26" s="1003"/>
      <c r="AU26" s="1001" t="s">
        <v>402</v>
      </c>
      <c r="AV26" s="1002"/>
      <c r="AW26" s="1002"/>
      <c r="AX26" s="1002"/>
      <c r="AY26" s="1003"/>
      <c r="AZ26" s="1001" t="s">
        <v>403</v>
      </c>
      <c r="BA26" s="1002"/>
      <c r="BB26" s="1002"/>
      <c r="BC26" s="1002"/>
      <c r="BD26" s="1003"/>
      <c r="BE26" s="1001" t="s">
        <v>378</v>
      </c>
      <c r="BF26" s="1002"/>
      <c r="BG26" s="1002"/>
      <c r="BH26" s="1002"/>
      <c r="BI26" s="1015"/>
      <c r="BJ26" s="232"/>
      <c r="BK26" s="232"/>
      <c r="BL26" s="232"/>
      <c r="BM26" s="232"/>
      <c r="BN26" s="232"/>
      <c r="BO26" s="241"/>
      <c r="BP26" s="241"/>
      <c r="BQ26" s="238">
        <v>20</v>
      </c>
      <c r="BR26" s="239"/>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30"/>
    </row>
    <row r="27" spans="1:131" ht="26.25" customHeight="1" thickBot="1" x14ac:dyDescent="0.25">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32"/>
      <c r="BK27" s="232"/>
      <c r="BL27" s="232"/>
      <c r="BM27" s="232"/>
      <c r="BN27" s="232"/>
      <c r="BO27" s="241"/>
      <c r="BP27" s="241"/>
      <c r="BQ27" s="238">
        <v>21</v>
      </c>
      <c r="BR27" s="239"/>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30"/>
    </row>
    <row r="28" spans="1:131" ht="26.25" customHeight="1" thickTop="1" x14ac:dyDescent="0.2">
      <c r="A28" s="242">
        <v>1</v>
      </c>
      <c r="B28" s="1047" t="s">
        <v>404</v>
      </c>
      <c r="C28" s="1048"/>
      <c r="D28" s="1048"/>
      <c r="E28" s="1048"/>
      <c r="F28" s="1048"/>
      <c r="G28" s="1048"/>
      <c r="H28" s="1048"/>
      <c r="I28" s="1048"/>
      <c r="J28" s="1048"/>
      <c r="K28" s="1048"/>
      <c r="L28" s="1048"/>
      <c r="M28" s="1048"/>
      <c r="N28" s="1048"/>
      <c r="O28" s="1048"/>
      <c r="P28" s="1049"/>
      <c r="Q28" s="1050">
        <v>10119</v>
      </c>
      <c r="R28" s="1051"/>
      <c r="S28" s="1051"/>
      <c r="T28" s="1051"/>
      <c r="U28" s="1051"/>
      <c r="V28" s="1051">
        <v>9867</v>
      </c>
      <c r="W28" s="1051"/>
      <c r="X28" s="1051"/>
      <c r="Y28" s="1051"/>
      <c r="Z28" s="1051"/>
      <c r="AA28" s="1051">
        <v>253</v>
      </c>
      <c r="AB28" s="1051"/>
      <c r="AC28" s="1051"/>
      <c r="AD28" s="1051"/>
      <c r="AE28" s="1052"/>
      <c r="AF28" s="1053">
        <v>253</v>
      </c>
      <c r="AG28" s="1051"/>
      <c r="AH28" s="1051"/>
      <c r="AI28" s="1051"/>
      <c r="AJ28" s="1054"/>
      <c r="AK28" s="1042">
        <v>944</v>
      </c>
      <c r="AL28" s="1043"/>
      <c r="AM28" s="1043"/>
      <c r="AN28" s="1043"/>
      <c r="AO28" s="1043"/>
      <c r="AP28" s="1043" t="s">
        <v>517</v>
      </c>
      <c r="AQ28" s="1043"/>
      <c r="AR28" s="1043"/>
      <c r="AS28" s="1043"/>
      <c r="AT28" s="1043"/>
      <c r="AU28" s="1043" t="s">
        <v>517</v>
      </c>
      <c r="AV28" s="1043"/>
      <c r="AW28" s="1043"/>
      <c r="AX28" s="1043"/>
      <c r="AY28" s="1043"/>
      <c r="AZ28" s="1044" t="s">
        <v>517</v>
      </c>
      <c r="BA28" s="1044"/>
      <c r="BB28" s="1044"/>
      <c r="BC28" s="1044"/>
      <c r="BD28" s="1044"/>
      <c r="BE28" s="1045"/>
      <c r="BF28" s="1045"/>
      <c r="BG28" s="1045"/>
      <c r="BH28" s="1045"/>
      <c r="BI28" s="1046"/>
      <c r="BJ28" s="232"/>
      <c r="BK28" s="232"/>
      <c r="BL28" s="232"/>
      <c r="BM28" s="232"/>
      <c r="BN28" s="232"/>
      <c r="BO28" s="241"/>
      <c r="BP28" s="241"/>
      <c r="BQ28" s="238">
        <v>22</v>
      </c>
      <c r="BR28" s="239"/>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30"/>
    </row>
    <row r="29" spans="1:131" ht="26.25" customHeight="1" x14ac:dyDescent="0.2">
      <c r="A29" s="242">
        <v>2</v>
      </c>
      <c r="B29" s="1030" t="s">
        <v>405</v>
      </c>
      <c r="C29" s="1031"/>
      <c r="D29" s="1031"/>
      <c r="E29" s="1031"/>
      <c r="F29" s="1031"/>
      <c r="G29" s="1031"/>
      <c r="H29" s="1031"/>
      <c r="I29" s="1031"/>
      <c r="J29" s="1031"/>
      <c r="K29" s="1031"/>
      <c r="L29" s="1031"/>
      <c r="M29" s="1031"/>
      <c r="N29" s="1031"/>
      <c r="O29" s="1031"/>
      <c r="P29" s="1032"/>
      <c r="Q29" s="1038">
        <v>9460</v>
      </c>
      <c r="R29" s="1039"/>
      <c r="S29" s="1039"/>
      <c r="T29" s="1039"/>
      <c r="U29" s="1039"/>
      <c r="V29" s="1039">
        <v>9291</v>
      </c>
      <c r="W29" s="1039"/>
      <c r="X29" s="1039"/>
      <c r="Y29" s="1039"/>
      <c r="Z29" s="1039"/>
      <c r="AA29" s="1039">
        <v>169</v>
      </c>
      <c r="AB29" s="1039"/>
      <c r="AC29" s="1039"/>
      <c r="AD29" s="1039"/>
      <c r="AE29" s="1040"/>
      <c r="AF29" s="1035">
        <v>169</v>
      </c>
      <c r="AG29" s="1036"/>
      <c r="AH29" s="1036"/>
      <c r="AI29" s="1036"/>
      <c r="AJ29" s="1037"/>
      <c r="AK29" s="980">
        <v>1429</v>
      </c>
      <c r="AL29" s="971"/>
      <c r="AM29" s="971"/>
      <c r="AN29" s="971"/>
      <c r="AO29" s="971"/>
      <c r="AP29" s="971" t="s">
        <v>517</v>
      </c>
      <c r="AQ29" s="971"/>
      <c r="AR29" s="971"/>
      <c r="AS29" s="971"/>
      <c r="AT29" s="971"/>
      <c r="AU29" s="971" t="s">
        <v>517</v>
      </c>
      <c r="AV29" s="971"/>
      <c r="AW29" s="971"/>
      <c r="AX29" s="971"/>
      <c r="AY29" s="971"/>
      <c r="AZ29" s="1041" t="s">
        <v>517</v>
      </c>
      <c r="BA29" s="1041"/>
      <c r="BB29" s="1041"/>
      <c r="BC29" s="1041"/>
      <c r="BD29" s="1041"/>
      <c r="BE29" s="972"/>
      <c r="BF29" s="972"/>
      <c r="BG29" s="972"/>
      <c r="BH29" s="972"/>
      <c r="BI29" s="973"/>
      <c r="BJ29" s="232"/>
      <c r="BK29" s="232"/>
      <c r="BL29" s="232"/>
      <c r="BM29" s="232"/>
      <c r="BN29" s="232"/>
      <c r="BO29" s="241"/>
      <c r="BP29" s="241"/>
      <c r="BQ29" s="238">
        <v>23</v>
      </c>
      <c r="BR29" s="239"/>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30"/>
    </row>
    <row r="30" spans="1:131" ht="26.25" customHeight="1" x14ac:dyDescent="0.2">
      <c r="A30" s="242">
        <v>3</v>
      </c>
      <c r="B30" s="1030" t="s">
        <v>406</v>
      </c>
      <c r="C30" s="1031"/>
      <c r="D30" s="1031"/>
      <c r="E30" s="1031"/>
      <c r="F30" s="1031"/>
      <c r="G30" s="1031"/>
      <c r="H30" s="1031"/>
      <c r="I30" s="1031"/>
      <c r="J30" s="1031"/>
      <c r="K30" s="1031"/>
      <c r="L30" s="1031"/>
      <c r="M30" s="1031"/>
      <c r="N30" s="1031"/>
      <c r="O30" s="1031"/>
      <c r="P30" s="1032"/>
      <c r="Q30" s="1038">
        <v>80</v>
      </c>
      <c r="R30" s="1039"/>
      <c r="S30" s="1039"/>
      <c r="T30" s="1039"/>
      <c r="U30" s="1039"/>
      <c r="V30" s="1039">
        <v>45</v>
      </c>
      <c r="W30" s="1039"/>
      <c r="X30" s="1039"/>
      <c r="Y30" s="1039"/>
      <c r="Z30" s="1039"/>
      <c r="AA30" s="1039">
        <v>34</v>
      </c>
      <c r="AB30" s="1039"/>
      <c r="AC30" s="1039"/>
      <c r="AD30" s="1039"/>
      <c r="AE30" s="1040"/>
      <c r="AF30" s="1035">
        <v>34</v>
      </c>
      <c r="AG30" s="1036"/>
      <c r="AH30" s="1036"/>
      <c r="AI30" s="1036"/>
      <c r="AJ30" s="1037"/>
      <c r="AK30" s="980" t="s">
        <v>517</v>
      </c>
      <c r="AL30" s="971"/>
      <c r="AM30" s="971"/>
      <c r="AN30" s="971"/>
      <c r="AO30" s="971"/>
      <c r="AP30" s="971" t="s">
        <v>517</v>
      </c>
      <c r="AQ30" s="971"/>
      <c r="AR30" s="971"/>
      <c r="AS30" s="971"/>
      <c r="AT30" s="971"/>
      <c r="AU30" s="971" t="s">
        <v>517</v>
      </c>
      <c r="AV30" s="971"/>
      <c r="AW30" s="971"/>
      <c r="AX30" s="971"/>
      <c r="AY30" s="971"/>
      <c r="AZ30" s="1041" t="s">
        <v>517</v>
      </c>
      <c r="BA30" s="1041"/>
      <c r="BB30" s="1041"/>
      <c r="BC30" s="1041"/>
      <c r="BD30" s="1041"/>
      <c r="BE30" s="972"/>
      <c r="BF30" s="972"/>
      <c r="BG30" s="972"/>
      <c r="BH30" s="972"/>
      <c r="BI30" s="973"/>
      <c r="BJ30" s="232"/>
      <c r="BK30" s="232"/>
      <c r="BL30" s="232"/>
      <c r="BM30" s="232"/>
      <c r="BN30" s="232"/>
      <c r="BO30" s="241"/>
      <c r="BP30" s="241"/>
      <c r="BQ30" s="238">
        <v>24</v>
      </c>
      <c r="BR30" s="239"/>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30"/>
    </row>
    <row r="31" spans="1:131" ht="26.25" customHeight="1" x14ac:dyDescent="0.2">
      <c r="A31" s="242">
        <v>4</v>
      </c>
      <c r="B31" s="1030" t="s">
        <v>407</v>
      </c>
      <c r="C31" s="1031"/>
      <c r="D31" s="1031"/>
      <c r="E31" s="1031"/>
      <c r="F31" s="1031"/>
      <c r="G31" s="1031"/>
      <c r="H31" s="1031"/>
      <c r="I31" s="1031"/>
      <c r="J31" s="1031"/>
      <c r="K31" s="1031"/>
      <c r="L31" s="1031"/>
      <c r="M31" s="1031"/>
      <c r="N31" s="1031"/>
      <c r="O31" s="1031"/>
      <c r="P31" s="1032"/>
      <c r="Q31" s="1038">
        <v>2439</v>
      </c>
      <c r="R31" s="1039"/>
      <c r="S31" s="1039"/>
      <c r="T31" s="1039"/>
      <c r="U31" s="1039"/>
      <c r="V31" s="1039">
        <v>2333</v>
      </c>
      <c r="W31" s="1039"/>
      <c r="X31" s="1039"/>
      <c r="Y31" s="1039"/>
      <c r="Z31" s="1039"/>
      <c r="AA31" s="1039">
        <v>106</v>
      </c>
      <c r="AB31" s="1039"/>
      <c r="AC31" s="1039"/>
      <c r="AD31" s="1039"/>
      <c r="AE31" s="1040"/>
      <c r="AF31" s="1035">
        <v>106</v>
      </c>
      <c r="AG31" s="1036"/>
      <c r="AH31" s="1036"/>
      <c r="AI31" s="1036"/>
      <c r="AJ31" s="1037"/>
      <c r="AK31" s="980">
        <v>291</v>
      </c>
      <c r="AL31" s="971"/>
      <c r="AM31" s="971"/>
      <c r="AN31" s="971"/>
      <c r="AO31" s="971"/>
      <c r="AP31" s="971" t="s">
        <v>517</v>
      </c>
      <c r="AQ31" s="971"/>
      <c r="AR31" s="971"/>
      <c r="AS31" s="971"/>
      <c r="AT31" s="971"/>
      <c r="AU31" s="971" t="s">
        <v>517</v>
      </c>
      <c r="AV31" s="971"/>
      <c r="AW31" s="971"/>
      <c r="AX31" s="971"/>
      <c r="AY31" s="971"/>
      <c r="AZ31" s="1041" t="s">
        <v>517</v>
      </c>
      <c r="BA31" s="1041"/>
      <c r="BB31" s="1041"/>
      <c r="BC31" s="1041"/>
      <c r="BD31" s="1041"/>
      <c r="BE31" s="972"/>
      <c r="BF31" s="972"/>
      <c r="BG31" s="972"/>
      <c r="BH31" s="972"/>
      <c r="BI31" s="973"/>
      <c r="BJ31" s="232"/>
      <c r="BK31" s="232"/>
      <c r="BL31" s="232"/>
      <c r="BM31" s="232"/>
      <c r="BN31" s="232"/>
      <c r="BO31" s="241"/>
      <c r="BP31" s="241"/>
      <c r="BQ31" s="238">
        <v>25</v>
      </c>
      <c r="BR31" s="239"/>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30"/>
    </row>
    <row r="32" spans="1:131" ht="26.25" customHeight="1" x14ac:dyDescent="0.2">
      <c r="A32" s="242">
        <v>5</v>
      </c>
      <c r="B32" s="1030" t="s">
        <v>408</v>
      </c>
      <c r="C32" s="1031"/>
      <c r="D32" s="1031"/>
      <c r="E32" s="1031"/>
      <c r="F32" s="1031"/>
      <c r="G32" s="1031"/>
      <c r="H32" s="1031"/>
      <c r="I32" s="1031"/>
      <c r="J32" s="1031"/>
      <c r="K32" s="1031"/>
      <c r="L32" s="1031"/>
      <c r="M32" s="1031"/>
      <c r="N32" s="1031"/>
      <c r="O32" s="1031"/>
      <c r="P32" s="1032"/>
      <c r="Q32" s="1038">
        <v>5986</v>
      </c>
      <c r="R32" s="1039"/>
      <c r="S32" s="1039"/>
      <c r="T32" s="1039"/>
      <c r="U32" s="1039"/>
      <c r="V32" s="1039">
        <v>5844</v>
      </c>
      <c r="W32" s="1039"/>
      <c r="X32" s="1039"/>
      <c r="Y32" s="1039"/>
      <c r="Z32" s="1039"/>
      <c r="AA32" s="1039">
        <v>142</v>
      </c>
      <c r="AB32" s="1039"/>
      <c r="AC32" s="1039"/>
      <c r="AD32" s="1039"/>
      <c r="AE32" s="1040"/>
      <c r="AF32" s="1035">
        <v>229</v>
      </c>
      <c r="AG32" s="1036"/>
      <c r="AH32" s="1036"/>
      <c r="AI32" s="1036"/>
      <c r="AJ32" s="1037"/>
      <c r="AK32" s="980">
        <v>646</v>
      </c>
      <c r="AL32" s="971"/>
      <c r="AM32" s="971"/>
      <c r="AN32" s="971"/>
      <c r="AO32" s="971"/>
      <c r="AP32" s="971">
        <v>5442</v>
      </c>
      <c r="AQ32" s="971"/>
      <c r="AR32" s="971"/>
      <c r="AS32" s="971"/>
      <c r="AT32" s="971"/>
      <c r="AU32" s="971">
        <v>3059</v>
      </c>
      <c r="AV32" s="971"/>
      <c r="AW32" s="971"/>
      <c r="AX32" s="971"/>
      <c r="AY32" s="971"/>
      <c r="AZ32" s="1041" t="s">
        <v>517</v>
      </c>
      <c r="BA32" s="1041"/>
      <c r="BB32" s="1041"/>
      <c r="BC32" s="1041"/>
      <c r="BD32" s="1041"/>
      <c r="BE32" s="972" t="s">
        <v>409</v>
      </c>
      <c r="BF32" s="972"/>
      <c r="BG32" s="972"/>
      <c r="BH32" s="972"/>
      <c r="BI32" s="973"/>
      <c r="BJ32" s="232"/>
      <c r="BK32" s="232"/>
      <c r="BL32" s="232"/>
      <c r="BM32" s="232"/>
      <c r="BN32" s="232"/>
      <c r="BO32" s="241"/>
      <c r="BP32" s="241"/>
      <c r="BQ32" s="238">
        <v>26</v>
      </c>
      <c r="BR32" s="239"/>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30"/>
    </row>
    <row r="33" spans="1:131" ht="26.25" customHeight="1" x14ac:dyDescent="0.2">
      <c r="A33" s="242">
        <v>6</v>
      </c>
      <c r="B33" s="1030" t="s">
        <v>410</v>
      </c>
      <c r="C33" s="1031"/>
      <c r="D33" s="1031"/>
      <c r="E33" s="1031"/>
      <c r="F33" s="1031"/>
      <c r="G33" s="1031"/>
      <c r="H33" s="1031"/>
      <c r="I33" s="1031"/>
      <c r="J33" s="1031"/>
      <c r="K33" s="1031"/>
      <c r="L33" s="1031"/>
      <c r="M33" s="1031"/>
      <c r="N33" s="1031"/>
      <c r="O33" s="1031"/>
      <c r="P33" s="1032"/>
      <c r="Q33" s="1038">
        <v>2063</v>
      </c>
      <c r="R33" s="1039"/>
      <c r="S33" s="1039"/>
      <c r="T33" s="1039"/>
      <c r="U33" s="1039"/>
      <c r="V33" s="1039">
        <v>1800</v>
      </c>
      <c r="W33" s="1039"/>
      <c r="X33" s="1039"/>
      <c r="Y33" s="1039"/>
      <c r="Z33" s="1039"/>
      <c r="AA33" s="1039">
        <v>263</v>
      </c>
      <c r="AB33" s="1039"/>
      <c r="AC33" s="1039"/>
      <c r="AD33" s="1039"/>
      <c r="AE33" s="1040"/>
      <c r="AF33" s="1035">
        <v>1710</v>
      </c>
      <c r="AG33" s="1036"/>
      <c r="AH33" s="1036"/>
      <c r="AI33" s="1036"/>
      <c r="AJ33" s="1037"/>
      <c r="AK33" s="980">
        <v>22</v>
      </c>
      <c r="AL33" s="971"/>
      <c r="AM33" s="971"/>
      <c r="AN33" s="971"/>
      <c r="AO33" s="971"/>
      <c r="AP33" s="971">
        <v>5222</v>
      </c>
      <c r="AQ33" s="971"/>
      <c r="AR33" s="971"/>
      <c r="AS33" s="971"/>
      <c r="AT33" s="971"/>
      <c r="AU33" s="971">
        <v>42</v>
      </c>
      <c r="AV33" s="971"/>
      <c r="AW33" s="971"/>
      <c r="AX33" s="971"/>
      <c r="AY33" s="971"/>
      <c r="AZ33" s="1041" t="s">
        <v>517</v>
      </c>
      <c r="BA33" s="1041"/>
      <c r="BB33" s="1041"/>
      <c r="BC33" s="1041"/>
      <c r="BD33" s="1041"/>
      <c r="BE33" s="972" t="s">
        <v>411</v>
      </c>
      <c r="BF33" s="972"/>
      <c r="BG33" s="972"/>
      <c r="BH33" s="972"/>
      <c r="BI33" s="973"/>
      <c r="BJ33" s="232"/>
      <c r="BK33" s="232"/>
      <c r="BL33" s="232"/>
      <c r="BM33" s="232"/>
      <c r="BN33" s="232"/>
      <c r="BO33" s="241"/>
      <c r="BP33" s="241"/>
      <c r="BQ33" s="238">
        <v>27</v>
      </c>
      <c r="BR33" s="239"/>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30"/>
    </row>
    <row r="34" spans="1:131" ht="26.25" customHeight="1" x14ac:dyDescent="0.2">
      <c r="A34" s="242">
        <v>7</v>
      </c>
      <c r="B34" s="1030" t="s">
        <v>412</v>
      </c>
      <c r="C34" s="1031"/>
      <c r="D34" s="1031"/>
      <c r="E34" s="1031"/>
      <c r="F34" s="1031"/>
      <c r="G34" s="1031"/>
      <c r="H34" s="1031"/>
      <c r="I34" s="1031"/>
      <c r="J34" s="1031"/>
      <c r="K34" s="1031"/>
      <c r="L34" s="1031"/>
      <c r="M34" s="1031"/>
      <c r="N34" s="1031"/>
      <c r="O34" s="1031"/>
      <c r="P34" s="1032"/>
      <c r="Q34" s="1038">
        <v>2826</v>
      </c>
      <c r="R34" s="1039"/>
      <c r="S34" s="1039"/>
      <c r="T34" s="1039"/>
      <c r="U34" s="1039"/>
      <c r="V34" s="1039">
        <v>2358</v>
      </c>
      <c r="W34" s="1039"/>
      <c r="X34" s="1039"/>
      <c r="Y34" s="1039"/>
      <c r="Z34" s="1039"/>
      <c r="AA34" s="1039">
        <v>468</v>
      </c>
      <c r="AB34" s="1039"/>
      <c r="AC34" s="1039"/>
      <c r="AD34" s="1039"/>
      <c r="AE34" s="1040"/>
      <c r="AF34" s="1035">
        <v>1371</v>
      </c>
      <c r="AG34" s="1036"/>
      <c r="AH34" s="1036"/>
      <c r="AI34" s="1036"/>
      <c r="AJ34" s="1037"/>
      <c r="AK34" s="980">
        <v>1088</v>
      </c>
      <c r="AL34" s="971"/>
      <c r="AM34" s="971"/>
      <c r="AN34" s="971"/>
      <c r="AO34" s="971"/>
      <c r="AP34" s="971">
        <v>7947</v>
      </c>
      <c r="AQ34" s="971"/>
      <c r="AR34" s="971"/>
      <c r="AS34" s="971"/>
      <c r="AT34" s="971"/>
      <c r="AU34" s="971">
        <v>6064</v>
      </c>
      <c r="AV34" s="971"/>
      <c r="AW34" s="971"/>
      <c r="AX34" s="971"/>
      <c r="AY34" s="971"/>
      <c r="AZ34" s="1041" t="s">
        <v>517</v>
      </c>
      <c r="BA34" s="1041"/>
      <c r="BB34" s="1041"/>
      <c r="BC34" s="1041"/>
      <c r="BD34" s="1041"/>
      <c r="BE34" s="972" t="s">
        <v>409</v>
      </c>
      <c r="BF34" s="972"/>
      <c r="BG34" s="972"/>
      <c r="BH34" s="972"/>
      <c r="BI34" s="973"/>
      <c r="BJ34" s="232"/>
      <c r="BK34" s="232"/>
      <c r="BL34" s="232"/>
      <c r="BM34" s="232"/>
      <c r="BN34" s="232"/>
      <c r="BO34" s="241"/>
      <c r="BP34" s="241"/>
      <c r="BQ34" s="238">
        <v>28</v>
      </c>
      <c r="BR34" s="239"/>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30"/>
    </row>
    <row r="35" spans="1:131" ht="26.25" customHeight="1" x14ac:dyDescent="0.2">
      <c r="A35" s="242">
        <v>8</v>
      </c>
      <c r="B35" s="1030" t="s">
        <v>413</v>
      </c>
      <c r="C35" s="1031"/>
      <c r="D35" s="1031"/>
      <c r="E35" s="1031"/>
      <c r="F35" s="1031"/>
      <c r="G35" s="1031"/>
      <c r="H35" s="1031"/>
      <c r="I35" s="1031"/>
      <c r="J35" s="1031"/>
      <c r="K35" s="1031"/>
      <c r="L35" s="1031"/>
      <c r="M35" s="1031"/>
      <c r="N35" s="1031"/>
      <c r="O35" s="1031"/>
      <c r="P35" s="1032"/>
      <c r="Q35" s="1038">
        <v>460</v>
      </c>
      <c r="R35" s="1039"/>
      <c r="S35" s="1039"/>
      <c r="T35" s="1039"/>
      <c r="U35" s="1039"/>
      <c r="V35" s="1039">
        <v>418</v>
      </c>
      <c r="W35" s="1039"/>
      <c r="X35" s="1039"/>
      <c r="Y35" s="1039"/>
      <c r="Z35" s="1039"/>
      <c r="AA35" s="1039">
        <v>42</v>
      </c>
      <c r="AB35" s="1039"/>
      <c r="AC35" s="1039"/>
      <c r="AD35" s="1039"/>
      <c r="AE35" s="1040"/>
      <c r="AF35" s="1035">
        <v>42</v>
      </c>
      <c r="AG35" s="1036"/>
      <c r="AH35" s="1036"/>
      <c r="AI35" s="1036"/>
      <c r="AJ35" s="1037"/>
      <c r="AK35" s="980">
        <v>31</v>
      </c>
      <c r="AL35" s="971"/>
      <c r="AM35" s="971"/>
      <c r="AN35" s="971"/>
      <c r="AO35" s="971"/>
      <c r="AP35" s="971" t="s">
        <v>517</v>
      </c>
      <c r="AQ35" s="971"/>
      <c r="AR35" s="971"/>
      <c r="AS35" s="971"/>
      <c r="AT35" s="971"/>
      <c r="AU35" s="971" t="s">
        <v>517</v>
      </c>
      <c r="AV35" s="971"/>
      <c r="AW35" s="971"/>
      <c r="AX35" s="971"/>
      <c r="AY35" s="971"/>
      <c r="AZ35" s="1041" t="s">
        <v>517</v>
      </c>
      <c r="BA35" s="1041"/>
      <c r="BB35" s="1041"/>
      <c r="BC35" s="1041"/>
      <c r="BD35" s="1041"/>
      <c r="BE35" s="972" t="s">
        <v>414</v>
      </c>
      <c r="BF35" s="972"/>
      <c r="BG35" s="972"/>
      <c r="BH35" s="972"/>
      <c r="BI35" s="973"/>
      <c r="BJ35" s="232"/>
      <c r="BK35" s="232"/>
      <c r="BL35" s="232"/>
      <c r="BM35" s="232"/>
      <c r="BN35" s="232"/>
      <c r="BO35" s="241"/>
      <c r="BP35" s="241"/>
      <c r="BQ35" s="238">
        <v>29</v>
      </c>
      <c r="BR35" s="239"/>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30"/>
    </row>
    <row r="36" spans="1:131" ht="26.25" customHeight="1" x14ac:dyDescent="0.2">
      <c r="A36" s="242">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32"/>
      <c r="BK36" s="232"/>
      <c r="BL36" s="232"/>
      <c r="BM36" s="232"/>
      <c r="BN36" s="232"/>
      <c r="BO36" s="241"/>
      <c r="BP36" s="241"/>
      <c r="BQ36" s="238">
        <v>30</v>
      </c>
      <c r="BR36" s="239"/>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30"/>
    </row>
    <row r="37" spans="1:131" ht="26.25" customHeight="1" x14ac:dyDescent="0.2">
      <c r="A37" s="242">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32"/>
      <c r="BK37" s="232"/>
      <c r="BL37" s="232"/>
      <c r="BM37" s="232"/>
      <c r="BN37" s="232"/>
      <c r="BO37" s="241"/>
      <c r="BP37" s="241"/>
      <c r="BQ37" s="238">
        <v>31</v>
      </c>
      <c r="BR37" s="239"/>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30"/>
    </row>
    <row r="38" spans="1:131" ht="26.25" customHeight="1" x14ac:dyDescent="0.2">
      <c r="A38" s="242">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32"/>
      <c r="BK38" s="232"/>
      <c r="BL38" s="232"/>
      <c r="BM38" s="232"/>
      <c r="BN38" s="232"/>
      <c r="BO38" s="241"/>
      <c r="BP38" s="241"/>
      <c r="BQ38" s="238">
        <v>32</v>
      </c>
      <c r="BR38" s="239"/>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30"/>
    </row>
    <row r="39" spans="1:131" ht="26.25" customHeight="1" x14ac:dyDescent="0.2">
      <c r="A39" s="242">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32"/>
      <c r="BK39" s="232"/>
      <c r="BL39" s="232"/>
      <c r="BM39" s="232"/>
      <c r="BN39" s="232"/>
      <c r="BO39" s="241"/>
      <c r="BP39" s="241"/>
      <c r="BQ39" s="238">
        <v>33</v>
      </c>
      <c r="BR39" s="239"/>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30"/>
    </row>
    <row r="40" spans="1:131" ht="26.25" customHeight="1" x14ac:dyDescent="0.2">
      <c r="A40" s="238">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32"/>
      <c r="BK40" s="232"/>
      <c r="BL40" s="232"/>
      <c r="BM40" s="232"/>
      <c r="BN40" s="232"/>
      <c r="BO40" s="241"/>
      <c r="BP40" s="241"/>
      <c r="BQ40" s="238">
        <v>34</v>
      </c>
      <c r="BR40" s="239"/>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30"/>
    </row>
    <row r="41" spans="1:131" ht="26.25" customHeight="1" x14ac:dyDescent="0.2">
      <c r="A41" s="238">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32"/>
      <c r="BK41" s="232"/>
      <c r="BL41" s="232"/>
      <c r="BM41" s="232"/>
      <c r="BN41" s="232"/>
      <c r="BO41" s="241"/>
      <c r="BP41" s="241"/>
      <c r="BQ41" s="238">
        <v>35</v>
      </c>
      <c r="BR41" s="239"/>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30"/>
    </row>
    <row r="42" spans="1:131" ht="26.25" customHeight="1" x14ac:dyDescent="0.2">
      <c r="A42" s="238">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32"/>
      <c r="BK42" s="232"/>
      <c r="BL42" s="232"/>
      <c r="BM42" s="232"/>
      <c r="BN42" s="232"/>
      <c r="BO42" s="241"/>
      <c r="BP42" s="241"/>
      <c r="BQ42" s="238">
        <v>36</v>
      </c>
      <c r="BR42" s="239"/>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30"/>
    </row>
    <row r="43" spans="1:131" ht="26.25" customHeight="1" x14ac:dyDescent="0.2">
      <c r="A43" s="238">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32"/>
      <c r="BK43" s="232"/>
      <c r="BL43" s="232"/>
      <c r="BM43" s="232"/>
      <c r="BN43" s="232"/>
      <c r="BO43" s="241"/>
      <c r="BP43" s="241"/>
      <c r="BQ43" s="238">
        <v>37</v>
      </c>
      <c r="BR43" s="239"/>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30"/>
    </row>
    <row r="44" spans="1:131" ht="26.25" customHeight="1" x14ac:dyDescent="0.2">
      <c r="A44" s="238">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32"/>
      <c r="BK44" s="232"/>
      <c r="BL44" s="232"/>
      <c r="BM44" s="232"/>
      <c r="BN44" s="232"/>
      <c r="BO44" s="241"/>
      <c r="BP44" s="241"/>
      <c r="BQ44" s="238">
        <v>38</v>
      </c>
      <c r="BR44" s="239"/>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30"/>
    </row>
    <row r="45" spans="1:131" ht="26.25" customHeight="1" x14ac:dyDescent="0.2">
      <c r="A45" s="238">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32"/>
      <c r="BK45" s="232"/>
      <c r="BL45" s="232"/>
      <c r="BM45" s="232"/>
      <c r="BN45" s="232"/>
      <c r="BO45" s="241"/>
      <c r="BP45" s="241"/>
      <c r="BQ45" s="238">
        <v>39</v>
      </c>
      <c r="BR45" s="239"/>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30"/>
    </row>
    <row r="46" spans="1:131" ht="26.25" customHeight="1" x14ac:dyDescent="0.2">
      <c r="A46" s="238">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32"/>
      <c r="BK46" s="232"/>
      <c r="BL46" s="232"/>
      <c r="BM46" s="232"/>
      <c r="BN46" s="232"/>
      <c r="BO46" s="241"/>
      <c r="BP46" s="241"/>
      <c r="BQ46" s="238">
        <v>40</v>
      </c>
      <c r="BR46" s="239"/>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30"/>
    </row>
    <row r="47" spans="1:131" ht="26.25" customHeight="1" x14ac:dyDescent="0.2">
      <c r="A47" s="238">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32"/>
      <c r="BK47" s="232"/>
      <c r="BL47" s="232"/>
      <c r="BM47" s="232"/>
      <c r="BN47" s="232"/>
      <c r="BO47" s="241"/>
      <c r="BP47" s="241"/>
      <c r="BQ47" s="238">
        <v>41</v>
      </c>
      <c r="BR47" s="239"/>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30"/>
    </row>
    <row r="48" spans="1:131" ht="26.25" customHeight="1" x14ac:dyDescent="0.2">
      <c r="A48" s="238">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32"/>
      <c r="BK48" s="232"/>
      <c r="BL48" s="232"/>
      <c r="BM48" s="232"/>
      <c r="BN48" s="232"/>
      <c r="BO48" s="241"/>
      <c r="BP48" s="241"/>
      <c r="BQ48" s="238">
        <v>42</v>
      </c>
      <c r="BR48" s="239"/>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30"/>
    </row>
    <row r="49" spans="1:131" ht="26.25" customHeight="1" x14ac:dyDescent="0.2">
      <c r="A49" s="238">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32"/>
      <c r="BK49" s="232"/>
      <c r="BL49" s="232"/>
      <c r="BM49" s="232"/>
      <c r="BN49" s="232"/>
      <c r="BO49" s="241"/>
      <c r="BP49" s="241"/>
      <c r="BQ49" s="238">
        <v>43</v>
      </c>
      <c r="BR49" s="239"/>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30"/>
    </row>
    <row r="50" spans="1:131" ht="26.25" customHeight="1" x14ac:dyDescent="0.2">
      <c r="A50" s="238">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32"/>
      <c r="BK50" s="232"/>
      <c r="BL50" s="232"/>
      <c r="BM50" s="232"/>
      <c r="BN50" s="232"/>
      <c r="BO50" s="241"/>
      <c r="BP50" s="241"/>
      <c r="BQ50" s="238">
        <v>44</v>
      </c>
      <c r="BR50" s="239"/>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30"/>
    </row>
    <row r="51" spans="1:131" ht="26.25" customHeight="1" x14ac:dyDescent="0.2">
      <c r="A51" s="238">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32"/>
      <c r="BK51" s="232"/>
      <c r="BL51" s="232"/>
      <c r="BM51" s="232"/>
      <c r="BN51" s="232"/>
      <c r="BO51" s="241"/>
      <c r="BP51" s="241"/>
      <c r="BQ51" s="238">
        <v>45</v>
      </c>
      <c r="BR51" s="239"/>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30"/>
    </row>
    <row r="52" spans="1:131" ht="26.25" customHeight="1" x14ac:dyDescent="0.2">
      <c r="A52" s="238">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32"/>
      <c r="BK52" s="232"/>
      <c r="BL52" s="232"/>
      <c r="BM52" s="232"/>
      <c r="BN52" s="232"/>
      <c r="BO52" s="241"/>
      <c r="BP52" s="241"/>
      <c r="BQ52" s="238">
        <v>46</v>
      </c>
      <c r="BR52" s="239"/>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30"/>
    </row>
    <row r="53" spans="1:131" ht="26.25" customHeight="1" x14ac:dyDescent="0.2">
      <c r="A53" s="238">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32"/>
      <c r="BK53" s="232"/>
      <c r="BL53" s="232"/>
      <c r="BM53" s="232"/>
      <c r="BN53" s="232"/>
      <c r="BO53" s="241"/>
      <c r="BP53" s="241"/>
      <c r="BQ53" s="238">
        <v>47</v>
      </c>
      <c r="BR53" s="239"/>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30"/>
    </row>
    <row r="54" spans="1:131" ht="26.25" customHeight="1" x14ac:dyDescent="0.2">
      <c r="A54" s="238">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32"/>
      <c r="BK54" s="232"/>
      <c r="BL54" s="232"/>
      <c r="BM54" s="232"/>
      <c r="BN54" s="232"/>
      <c r="BO54" s="241"/>
      <c r="BP54" s="241"/>
      <c r="BQ54" s="238">
        <v>48</v>
      </c>
      <c r="BR54" s="239"/>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30"/>
    </row>
    <row r="55" spans="1:131" ht="26.25" customHeight="1" x14ac:dyDescent="0.2">
      <c r="A55" s="238">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32"/>
      <c r="BK55" s="232"/>
      <c r="BL55" s="232"/>
      <c r="BM55" s="232"/>
      <c r="BN55" s="232"/>
      <c r="BO55" s="241"/>
      <c r="BP55" s="241"/>
      <c r="BQ55" s="238">
        <v>49</v>
      </c>
      <c r="BR55" s="239"/>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30"/>
    </row>
    <row r="56" spans="1:131" ht="26.25" customHeight="1" x14ac:dyDescent="0.2">
      <c r="A56" s="238">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32"/>
      <c r="BK56" s="232"/>
      <c r="BL56" s="232"/>
      <c r="BM56" s="232"/>
      <c r="BN56" s="232"/>
      <c r="BO56" s="241"/>
      <c r="BP56" s="241"/>
      <c r="BQ56" s="238">
        <v>50</v>
      </c>
      <c r="BR56" s="239"/>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30"/>
    </row>
    <row r="57" spans="1:131" ht="26.25" customHeight="1" x14ac:dyDescent="0.2">
      <c r="A57" s="238">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32"/>
      <c r="BK57" s="232"/>
      <c r="BL57" s="232"/>
      <c r="BM57" s="232"/>
      <c r="BN57" s="232"/>
      <c r="BO57" s="241"/>
      <c r="BP57" s="241"/>
      <c r="BQ57" s="238">
        <v>51</v>
      </c>
      <c r="BR57" s="239"/>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30"/>
    </row>
    <row r="58" spans="1:131" ht="26.25" customHeight="1" x14ac:dyDescent="0.2">
      <c r="A58" s="238">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32"/>
      <c r="BK58" s="232"/>
      <c r="BL58" s="232"/>
      <c r="BM58" s="232"/>
      <c r="BN58" s="232"/>
      <c r="BO58" s="241"/>
      <c r="BP58" s="241"/>
      <c r="BQ58" s="238">
        <v>52</v>
      </c>
      <c r="BR58" s="239"/>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30"/>
    </row>
    <row r="59" spans="1:131" ht="26.25" customHeight="1" x14ac:dyDescent="0.2">
      <c r="A59" s="238">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32"/>
      <c r="BK59" s="232"/>
      <c r="BL59" s="232"/>
      <c r="BM59" s="232"/>
      <c r="BN59" s="232"/>
      <c r="BO59" s="241"/>
      <c r="BP59" s="241"/>
      <c r="BQ59" s="238">
        <v>53</v>
      </c>
      <c r="BR59" s="239"/>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30"/>
    </row>
    <row r="60" spans="1:131" ht="26.25" customHeight="1" x14ac:dyDescent="0.2">
      <c r="A60" s="238">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32"/>
      <c r="BK60" s="232"/>
      <c r="BL60" s="232"/>
      <c r="BM60" s="232"/>
      <c r="BN60" s="232"/>
      <c r="BO60" s="241"/>
      <c r="BP60" s="241"/>
      <c r="BQ60" s="238">
        <v>54</v>
      </c>
      <c r="BR60" s="239"/>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30"/>
    </row>
    <row r="61" spans="1:131" ht="26.25" customHeight="1" thickBot="1" x14ac:dyDescent="0.25">
      <c r="A61" s="238">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32"/>
      <c r="BK61" s="232"/>
      <c r="BL61" s="232"/>
      <c r="BM61" s="232"/>
      <c r="BN61" s="232"/>
      <c r="BO61" s="241"/>
      <c r="BP61" s="241"/>
      <c r="BQ61" s="238">
        <v>55</v>
      </c>
      <c r="BR61" s="239"/>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30"/>
    </row>
    <row r="62" spans="1:131" ht="26.25" customHeight="1" x14ac:dyDescent="0.2">
      <c r="A62" s="238">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415</v>
      </c>
      <c r="BK62" s="1028"/>
      <c r="BL62" s="1028"/>
      <c r="BM62" s="1028"/>
      <c r="BN62" s="1029"/>
      <c r="BO62" s="241"/>
      <c r="BP62" s="241"/>
      <c r="BQ62" s="238">
        <v>56</v>
      </c>
      <c r="BR62" s="239"/>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30"/>
    </row>
    <row r="63" spans="1:131" ht="26.25" customHeight="1" thickBot="1" x14ac:dyDescent="0.25">
      <c r="A63" s="240" t="s">
        <v>391</v>
      </c>
      <c r="B63" s="937" t="s">
        <v>416</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3914</v>
      </c>
      <c r="AG63" s="959"/>
      <c r="AH63" s="959"/>
      <c r="AI63" s="959"/>
      <c r="AJ63" s="1022"/>
      <c r="AK63" s="1023"/>
      <c r="AL63" s="963"/>
      <c r="AM63" s="963"/>
      <c r="AN63" s="963"/>
      <c r="AO63" s="963"/>
      <c r="AP63" s="959">
        <v>18611</v>
      </c>
      <c r="AQ63" s="959"/>
      <c r="AR63" s="959"/>
      <c r="AS63" s="959"/>
      <c r="AT63" s="959"/>
      <c r="AU63" s="959">
        <v>9165</v>
      </c>
      <c r="AV63" s="959"/>
      <c r="AW63" s="959"/>
      <c r="AX63" s="959"/>
      <c r="AY63" s="959"/>
      <c r="AZ63" s="1017"/>
      <c r="BA63" s="1017"/>
      <c r="BB63" s="1017"/>
      <c r="BC63" s="1017"/>
      <c r="BD63" s="1017"/>
      <c r="BE63" s="960"/>
      <c r="BF63" s="960"/>
      <c r="BG63" s="960"/>
      <c r="BH63" s="960"/>
      <c r="BI63" s="961"/>
      <c r="BJ63" s="1018" t="s">
        <v>417</v>
      </c>
      <c r="BK63" s="953"/>
      <c r="BL63" s="953"/>
      <c r="BM63" s="953"/>
      <c r="BN63" s="1019"/>
      <c r="BO63" s="241"/>
      <c r="BP63" s="241"/>
      <c r="BQ63" s="238">
        <v>57</v>
      </c>
      <c r="BR63" s="239"/>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30"/>
    </row>
    <row r="64" spans="1:131" ht="26.25" customHeight="1" x14ac:dyDescent="0.2">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38">
        <v>58</v>
      </c>
      <c r="BR64" s="239"/>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30"/>
    </row>
    <row r="65" spans="1:131" ht="26.25" customHeight="1" thickBot="1" x14ac:dyDescent="0.25">
      <c r="A65" s="232" t="s">
        <v>418</v>
      </c>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41"/>
      <c r="BF65" s="241"/>
      <c r="BG65" s="241"/>
      <c r="BH65" s="241"/>
      <c r="BI65" s="241"/>
      <c r="BJ65" s="241"/>
      <c r="BK65" s="241"/>
      <c r="BL65" s="241"/>
      <c r="BM65" s="241"/>
      <c r="BN65" s="241"/>
      <c r="BO65" s="241"/>
      <c r="BP65" s="241"/>
      <c r="BQ65" s="238">
        <v>59</v>
      </c>
      <c r="BR65" s="239"/>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30"/>
    </row>
    <row r="66" spans="1:131" ht="26.25" customHeight="1" x14ac:dyDescent="0.2">
      <c r="A66" s="995" t="s">
        <v>419</v>
      </c>
      <c r="B66" s="996"/>
      <c r="C66" s="996"/>
      <c r="D66" s="996"/>
      <c r="E66" s="996"/>
      <c r="F66" s="996"/>
      <c r="G66" s="996"/>
      <c r="H66" s="996"/>
      <c r="I66" s="996"/>
      <c r="J66" s="996"/>
      <c r="K66" s="996"/>
      <c r="L66" s="996"/>
      <c r="M66" s="996"/>
      <c r="N66" s="996"/>
      <c r="O66" s="996"/>
      <c r="P66" s="997"/>
      <c r="Q66" s="1001" t="s">
        <v>396</v>
      </c>
      <c r="R66" s="1002"/>
      <c r="S66" s="1002"/>
      <c r="T66" s="1002"/>
      <c r="U66" s="1003"/>
      <c r="V66" s="1001" t="s">
        <v>397</v>
      </c>
      <c r="W66" s="1002"/>
      <c r="X66" s="1002"/>
      <c r="Y66" s="1002"/>
      <c r="Z66" s="1003"/>
      <c r="AA66" s="1001" t="s">
        <v>398</v>
      </c>
      <c r="AB66" s="1002"/>
      <c r="AC66" s="1002"/>
      <c r="AD66" s="1002"/>
      <c r="AE66" s="1003"/>
      <c r="AF66" s="1007" t="s">
        <v>399</v>
      </c>
      <c r="AG66" s="1008"/>
      <c r="AH66" s="1008"/>
      <c r="AI66" s="1008"/>
      <c r="AJ66" s="1009"/>
      <c r="AK66" s="1001" t="s">
        <v>420</v>
      </c>
      <c r="AL66" s="996"/>
      <c r="AM66" s="996"/>
      <c r="AN66" s="996"/>
      <c r="AO66" s="997"/>
      <c r="AP66" s="1001" t="s">
        <v>421</v>
      </c>
      <c r="AQ66" s="1002"/>
      <c r="AR66" s="1002"/>
      <c r="AS66" s="1002"/>
      <c r="AT66" s="1003"/>
      <c r="AU66" s="1001" t="s">
        <v>422</v>
      </c>
      <c r="AV66" s="1002"/>
      <c r="AW66" s="1002"/>
      <c r="AX66" s="1002"/>
      <c r="AY66" s="1003"/>
      <c r="AZ66" s="1001" t="s">
        <v>378</v>
      </c>
      <c r="BA66" s="1002"/>
      <c r="BB66" s="1002"/>
      <c r="BC66" s="1002"/>
      <c r="BD66" s="1015"/>
      <c r="BE66" s="241"/>
      <c r="BF66" s="241"/>
      <c r="BG66" s="241"/>
      <c r="BH66" s="241"/>
      <c r="BI66" s="241"/>
      <c r="BJ66" s="241"/>
      <c r="BK66" s="241"/>
      <c r="BL66" s="241"/>
      <c r="BM66" s="241"/>
      <c r="BN66" s="241"/>
      <c r="BO66" s="241"/>
      <c r="BP66" s="241"/>
      <c r="BQ66" s="238">
        <v>60</v>
      </c>
      <c r="BR66" s="243"/>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30"/>
    </row>
    <row r="67" spans="1:131" ht="26.25" customHeight="1" thickBot="1" x14ac:dyDescent="0.25">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41"/>
      <c r="BF67" s="241"/>
      <c r="BG67" s="241"/>
      <c r="BH67" s="241"/>
      <c r="BI67" s="241"/>
      <c r="BJ67" s="241"/>
      <c r="BK67" s="241"/>
      <c r="BL67" s="241"/>
      <c r="BM67" s="241"/>
      <c r="BN67" s="241"/>
      <c r="BO67" s="241"/>
      <c r="BP67" s="241"/>
      <c r="BQ67" s="238">
        <v>61</v>
      </c>
      <c r="BR67" s="243"/>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30"/>
    </row>
    <row r="68" spans="1:131" ht="26.25" customHeight="1" thickTop="1" x14ac:dyDescent="0.2">
      <c r="A68" s="236">
        <v>1</v>
      </c>
      <c r="B68" s="985" t="s">
        <v>579</v>
      </c>
      <c r="C68" s="986"/>
      <c r="D68" s="986"/>
      <c r="E68" s="986"/>
      <c r="F68" s="986"/>
      <c r="G68" s="986"/>
      <c r="H68" s="986"/>
      <c r="I68" s="986"/>
      <c r="J68" s="986"/>
      <c r="K68" s="986"/>
      <c r="L68" s="986"/>
      <c r="M68" s="986"/>
      <c r="N68" s="986"/>
      <c r="O68" s="986"/>
      <c r="P68" s="987"/>
      <c r="Q68" s="988">
        <v>18494</v>
      </c>
      <c r="R68" s="982"/>
      <c r="S68" s="982"/>
      <c r="T68" s="982"/>
      <c r="U68" s="982"/>
      <c r="V68" s="982">
        <v>16335</v>
      </c>
      <c r="W68" s="982"/>
      <c r="X68" s="982"/>
      <c r="Y68" s="982"/>
      <c r="Z68" s="982"/>
      <c r="AA68" s="982">
        <v>2159</v>
      </c>
      <c r="AB68" s="982"/>
      <c r="AC68" s="982"/>
      <c r="AD68" s="982"/>
      <c r="AE68" s="982"/>
      <c r="AF68" s="982">
        <v>2159</v>
      </c>
      <c r="AG68" s="982"/>
      <c r="AH68" s="982"/>
      <c r="AI68" s="982"/>
      <c r="AJ68" s="982"/>
      <c r="AK68" s="982">
        <v>15</v>
      </c>
      <c r="AL68" s="982"/>
      <c r="AM68" s="982"/>
      <c r="AN68" s="982"/>
      <c r="AO68" s="982"/>
      <c r="AP68" s="982">
        <v>31004</v>
      </c>
      <c r="AQ68" s="982"/>
      <c r="AR68" s="982"/>
      <c r="AS68" s="982"/>
      <c r="AT68" s="982"/>
      <c r="AU68" s="982">
        <v>21</v>
      </c>
      <c r="AV68" s="982"/>
      <c r="AW68" s="982"/>
      <c r="AX68" s="982"/>
      <c r="AY68" s="982"/>
      <c r="AZ68" s="983"/>
      <c r="BA68" s="983"/>
      <c r="BB68" s="983"/>
      <c r="BC68" s="983"/>
      <c r="BD68" s="984"/>
      <c r="BE68" s="241"/>
      <c r="BF68" s="241"/>
      <c r="BG68" s="241"/>
      <c r="BH68" s="241"/>
      <c r="BI68" s="241"/>
      <c r="BJ68" s="241"/>
      <c r="BK68" s="241"/>
      <c r="BL68" s="241"/>
      <c r="BM68" s="241"/>
      <c r="BN68" s="241"/>
      <c r="BO68" s="241"/>
      <c r="BP68" s="241"/>
      <c r="BQ68" s="238">
        <v>62</v>
      </c>
      <c r="BR68" s="243"/>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30"/>
    </row>
    <row r="69" spans="1:131" ht="26.25" customHeight="1" x14ac:dyDescent="0.2">
      <c r="A69" s="238">
        <v>2</v>
      </c>
      <c r="B69" s="974" t="s">
        <v>580</v>
      </c>
      <c r="C69" s="975"/>
      <c r="D69" s="975"/>
      <c r="E69" s="975"/>
      <c r="F69" s="975"/>
      <c r="G69" s="975"/>
      <c r="H69" s="975"/>
      <c r="I69" s="975"/>
      <c r="J69" s="975"/>
      <c r="K69" s="975"/>
      <c r="L69" s="975"/>
      <c r="M69" s="975"/>
      <c r="N69" s="975"/>
      <c r="O69" s="975"/>
      <c r="P69" s="976"/>
      <c r="Q69" s="977">
        <v>273</v>
      </c>
      <c r="R69" s="971"/>
      <c r="S69" s="971"/>
      <c r="T69" s="971"/>
      <c r="U69" s="971"/>
      <c r="V69" s="971">
        <v>162</v>
      </c>
      <c r="W69" s="971"/>
      <c r="X69" s="971"/>
      <c r="Y69" s="971"/>
      <c r="Z69" s="971"/>
      <c r="AA69" s="971">
        <v>111</v>
      </c>
      <c r="AB69" s="971"/>
      <c r="AC69" s="971"/>
      <c r="AD69" s="971"/>
      <c r="AE69" s="971"/>
      <c r="AF69" s="971">
        <v>111</v>
      </c>
      <c r="AG69" s="971"/>
      <c r="AH69" s="971"/>
      <c r="AI69" s="971"/>
      <c r="AJ69" s="971"/>
      <c r="AK69" s="971">
        <v>102</v>
      </c>
      <c r="AL69" s="971"/>
      <c r="AM69" s="971"/>
      <c r="AN69" s="971"/>
      <c r="AO69" s="971"/>
      <c r="AP69" s="971">
        <v>21</v>
      </c>
      <c r="AQ69" s="971"/>
      <c r="AR69" s="971"/>
      <c r="AS69" s="971"/>
      <c r="AT69" s="971"/>
      <c r="AU69" s="971">
        <v>2</v>
      </c>
      <c r="AV69" s="971"/>
      <c r="AW69" s="971"/>
      <c r="AX69" s="971"/>
      <c r="AY69" s="971"/>
      <c r="AZ69" s="972"/>
      <c r="BA69" s="972"/>
      <c r="BB69" s="972"/>
      <c r="BC69" s="972"/>
      <c r="BD69" s="973"/>
      <c r="BE69" s="241"/>
      <c r="BF69" s="241"/>
      <c r="BG69" s="241"/>
      <c r="BH69" s="241"/>
      <c r="BI69" s="241"/>
      <c r="BJ69" s="241"/>
      <c r="BK69" s="241"/>
      <c r="BL69" s="241"/>
      <c r="BM69" s="241"/>
      <c r="BN69" s="241"/>
      <c r="BO69" s="241"/>
      <c r="BP69" s="241"/>
      <c r="BQ69" s="238">
        <v>63</v>
      </c>
      <c r="BR69" s="243"/>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30"/>
    </row>
    <row r="70" spans="1:131" ht="26.25" customHeight="1" x14ac:dyDescent="0.2">
      <c r="A70" s="238">
        <v>3</v>
      </c>
      <c r="B70" s="974" t="s">
        <v>581</v>
      </c>
      <c r="C70" s="975"/>
      <c r="D70" s="975"/>
      <c r="E70" s="975"/>
      <c r="F70" s="975"/>
      <c r="G70" s="975"/>
      <c r="H70" s="975"/>
      <c r="I70" s="975"/>
      <c r="J70" s="975"/>
      <c r="K70" s="975"/>
      <c r="L70" s="975"/>
      <c r="M70" s="975"/>
      <c r="N70" s="975"/>
      <c r="O70" s="975"/>
      <c r="P70" s="976"/>
      <c r="Q70" s="977">
        <v>561</v>
      </c>
      <c r="R70" s="971"/>
      <c r="S70" s="971"/>
      <c r="T70" s="971"/>
      <c r="U70" s="971"/>
      <c r="V70" s="971">
        <v>328</v>
      </c>
      <c r="W70" s="971"/>
      <c r="X70" s="971"/>
      <c r="Y70" s="971"/>
      <c r="Z70" s="971"/>
      <c r="AA70" s="971">
        <v>233</v>
      </c>
      <c r="AB70" s="971"/>
      <c r="AC70" s="971"/>
      <c r="AD70" s="971"/>
      <c r="AE70" s="971"/>
      <c r="AF70" s="971">
        <v>233</v>
      </c>
      <c r="AG70" s="971"/>
      <c r="AH70" s="971"/>
      <c r="AI70" s="971"/>
      <c r="AJ70" s="971"/>
      <c r="AK70" s="971" t="s">
        <v>517</v>
      </c>
      <c r="AL70" s="971"/>
      <c r="AM70" s="971"/>
      <c r="AN70" s="971"/>
      <c r="AO70" s="971"/>
      <c r="AP70" s="971" t="s">
        <v>517</v>
      </c>
      <c r="AQ70" s="971"/>
      <c r="AR70" s="971"/>
      <c r="AS70" s="971"/>
      <c r="AT70" s="971"/>
      <c r="AU70" s="971" t="s">
        <v>517</v>
      </c>
      <c r="AV70" s="971"/>
      <c r="AW70" s="971"/>
      <c r="AX70" s="971"/>
      <c r="AY70" s="971"/>
      <c r="AZ70" s="972"/>
      <c r="BA70" s="972"/>
      <c r="BB70" s="972"/>
      <c r="BC70" s="972"/>
      <c r="BD70" s="973"/>
      <c r="BE70" s="241"/>
      <c r="BF70" s="241"/>
      <c r="BG70" s="241"/>
      <c r="BH70" s="241"/>
      <c r="BI70" s="241"/>
      <c r="BJ70" s="241"/>
      <c r="BK70" s="241"/>
      <c r="BL70" s="241"/>
      <c r="BM70" s="241"/>
      <c r="BN70" s="241"/>
      <c r="BO70" s="241"/>
      <c r="BP70" s="241"/>
      <c r="BQ70" s="238">
        <v>64</v>
      </c>
      <c r="BR70" s="243"/>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30"/>
    </row>
    <row r="71" spans="1:131" ht="26.25" customHeight="1" x14ac:dyDescent="0.2">
      <c r="A71" s="238">
        <v>4</v>
      </c>
      <c r="B71" s="974" t="s">
        <v>582</v>
      </c>
      <c r="C71" s="975"/>
      <c r="D71" s="975"/>
      <c r="E71" s="975"/>
      <c r="F71" s="975"/>
      <c r="G71" s="975"/>
      <c r="H71" s="975"/>
      <c r="I71" s="975"/>
      <c r="J71" s="975"/>
      <c r="K71" s="975"/>
      <c r="L71" s="975"/>
      <c r="M71" s="975"/>
      <c r="N71" s="975"/>
      <c r="O71" s="975"/>
      <c r="P71" s="976"/>
      <c r="Q71" s="977">
        <v>843822</v>
      </c>
      <c r="R71" s="971"/>
      <c r="S71" s="971"/>
      <c r="T71" s="971"/>
      <c r="U71" s="971"/>
      <c r="V71" s="971">
        <v>825694</v>
      </c>
      <c r="W71" s="971"/>
      <c r="X71" s="971"/>
      <c r="Y71" s="971"/>
      <c r="Z71" s="971"/>
      <c r="AA71" s="971">
        <v>18128</v>
      </c>
      <c r="AB71" s="971"/>
      <c r="AC71" s="971"/>
      <c r="AD71" s="971"/>
      <c r="AE71" s="971"/>
      <c r="AF71" s="971">
        <v>18128</v>
      </c>
      <c r="AG71" s="971"/>
      <c r="AH71" s="971"/>
      <c r="AI71" s="971"/>
      <c r="AJ71" s="971"/>
      <c r="AK71" s="971">
        <v>98864</v>
      </c>
      <c r="AL71" s="971"/>
      <c r="AM71" s="971"/>
      <c r="AN71" s="971"/>
      <c r="AO71" s="971"/>
      <c r="AP71" s="971" t="s">
        <v>517</v>
      </c>
      <c r="AQ71" s="971"/>
      <c r="AR71" s="971"/>
      <c r="AS71" s="971"/>
      <c r="AT71" s="971"/>
      <c r="AU71" s="971" t="s">
        <v>517</v>
      </c>
      <c r="AV71" s="971"/>
      <c r="AW71" s="971"/>
      <c r="AX71" s="971"/>
      <c r="AY71" s="971"/>
      <c r="AZ71" s="972"/>
      <c r="BA71" s="972"/>
      <c r="BB71" s="972"/>
      <c r="BC71" s="972"/>
      <c r="BD71" s="973"/>
      <c r="BE71" s="241"/>
      <c r="BF71" s="241"/>
      <c r="BG71" s="241"/>
      <c r="BH71" s="241"/>
      <c r="BI71" s="241"/>
      <c r="BJ71" s="241"/>
      <c r="BK71" s="241"/>
      <c r="BL71" s="241"/>
      <c r="BM71" s="241"/>
      <c r="BN71" s="241"/>
      <c r="BO71" s="241"/>
      <c r="BP71" s="241"/>
      <c r="BQ71" s="238">
        <v>65</v>
      </c>
      <c r="BR71" s="243"/>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30"/>
    </row>
    <row r="72" spans="1:131" ht="26.25" customHeight="1" x14ac:dyDescent="0.2">
      <c r="A72" s="238">
        <v>5</v>
      </c>
      <c r="B72" s="974"/>
      <c r="C72" s="975"/>
      <c r="D72" s="975"/>
      <c r="E72" s="975"/>
      <c r="F72" s="975"/>
      <c r="G72" s="975"/>
      <c r="H72" s="975"/>
      <c r="I72" s="975"/>
      <c r="J72" s="975"/>
      <c r="K72" s="975"/>
      <c r="L72" s="975"/>
      <c r="M72" s="975"/>
      <c r="N72" s="975"/>
      <c r="O72" s="975"/>
      <c r="P72" s="976"/>
      <c r="Q72" s="977"/>
      <c r="R72" s="971"/>
      <c r="S72" s="971"/>
      <c r="T72" s="971"/>
      <c r="U72" s="971"/>
      <c r="V72" s="971"/>
      <c r="W72" s="971"/>
      <c r="X72" s="971"/>
      <c r="Y72" s="971"/>
      <c r="Z72" s="971"/>
      <c r="AA72" s="971"/>
      <c r="AB72" s="971"/>
      <c r="AC72" s="971"/>
      <c r="AD72" s="971"/>
      <c r="AE72" s="971"/>
      <c r="AF72" s="971"/>
      <c r="AG72" s="971"/>
      <c r="AH72" s="971"/>
      <c r="AI72" s="971"/>
      <c r="AJ72" s="971"/>
      <c r="AK72" s="971"/>
      <c r="AL72" s="971"/>
      <c r="AM72" s="971"/>
      <c r="AN72" s="971"/>
      <c r="AO72" s="971"/>
      <c r="AP72" s="971"/>
      <c r="AQ72" s="971"/>
      <c r="AR72" s="971"/>
      <c r="AS72" s="971"/>
      <c r="AT72" s="971"/>
      <c r="AU72" s="971"/>
      <c r="AV72" s="971"/>
      <c r="AW72" s="971"/>
      <c r="AX72" s="971"/>
      <c r="AY72" s="971"/>
      <c r="AZ72" s="972"/>
      <c r="BA72" s="972"/>
      <c r="BB72" s="972"/>
      <c r="BC72" s="972"/>
      <c r="BD72" s="973"/>
      <c r="BE72" s="241"/>
      <c r="BF72" s="241"/>
      <c r="BG72" s="241"/>
      <c r="BH72" s="241"/>
      <c r="BI72" s="241"/>
      <c r="BJ72" s="241"/>
      <c r="BK72" s="241"/>
      <c r="BL72" s="241"/>
      <c r="BM72" s="241"/>
      <c r="BN72" s="241"/>
      <c r="BO72" s="241"/>
      <c r="BP72" s="241"/>
      <c r="BQ72" s="238">
        <v>66</v>
      </c>
      <c r="BR72" s="243"/>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30"/>
    </row>
    <row r="73" spans="1:131" ht="26.25" customHeight="1" x14ac:dyDescent="0.2">
      <c r="A73" s="238">
        <v>6</v>
      </c>
      <c r="B73" s="974"/>
      <c r="C73" s="975"/>
      <c r="D73" s="975"/>
      <c r="E73" s="975"/>
      <c r="F73" s="975"/>
      <c r="G73" s="975"/>
      <c r="H73" s="975"/>
      <c r="I73" s="975"/>
      <c r="J73" s="975"/>
      <c r="K73" s="975"/>
      <c r="L73" s="975"/>
      <c r="M73" s="975"/>
      <c r="N73" s="975"/>
      <c r="O73" s="975"/>
      <c r="P73" s="976"/>
      <c r="Q73" s="977"/>
      <c r="R73" s="971"/>
      <c r="S73" s="971"/>
      <c r="T73" s="971"/>
      <c r="U73" s="971"/>
      <c r="V73" s="971"/>
      <c r="W73" s="971"/>
      <c r="X73" s="971"/>
      <c r="Y73" s="971"/>
      <c r="Z73" s="971"/>
      <c r="AA73" s="971"/>
      <c r="AB73" s="971"/>
      <c r="AC73" s="971"/>
      <c r="AD73" s="971"/>
      <c r="AE73" s="971"/>
      <c r="AF73" s="971"/>
      <c r="AG73" s="971"/>
      <c r="AH73" s="971"/>
      <c r="AI73" s="971"/>
      <c r="AJ73" s="971"/>
      <c r="AK73" s="971"/>
      <c r="AL73" s="971"/>
      <c r="AM73" s="971"/>
      <c r="AN73" s="971"/>
      <c r="AO73" s="971"/>
      <c r="AP73" s="971"/>
      <c r="AQ73" s="971"/>
      <c r="AR73" s="971"/>
      <c r="AS73" s="971"/>
      <c r="AT73" s="971"/>
      <c r="AU73" s="971"/>
      <c r="AV73" s="971"/>
      <c r="AW73" s="971"/>
      <c r="AX73" s="971"/>
      <c r="AY73" s="971"/>
      <c r="AZ73" s="972"/>
      <c r="BA73" s="972"/>
      <c r="BB73" s="972"/>
      <c r="BC73" s="972"/>
      <c r="BD73" s="973"/>
      <c r="BE73" s="241"/>
      <c r="BF73" s="241"/>
      <c r="BG73" s="241"/>
      <c r="BH73" s="241"/>
      <c r="BI73" s="241"/>
      <c r="BJ73" s="241"/>
      <c r="BK73" s="241"/>
      <c r="BL73" s="241"/>
      <c r="BM73" s="241"/>
      <c r="BN73" s="241"/>
      <c r="BO73" s="241"/>
      <c r="BP73" s="241"/>
      <c r="BQ73" s="238">
        <v>67</v>
      </c>
      <c r="BR73" s="243"/>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30"/>
    </row>
    <row r="74" spans="1:131" ht="26.25" customHeight="1" x14ac:dyDescent="0.2">
      <c r="A74" s="238">
        <v>7</v>
      </c>
      <c r="B74" s="974"/>
      <c r="C74" s="975"/>
      <c r="D74" s="975"/>
      <c r="E74" s="975"/>
      <c r="F74" s="975"/>
      <c r="G74" s="975"/>
      <c r="H74" s="975"/>
      <c r="I74" s="975"/>
      <c r="J74" s="975"/>
      <c r="K74" s="975"/>
      <c r="L74" s="975"/>
      <c r="M74" s="975"/>
      <c r="N74" s="975"/>
      <c r="O74" s="975"/>
      <c r="P74" s="976"/>
      <c r="Q74" s="977"/>
      <c r="R74" s="971"/>
      <c r="S74" s="971"/>
      <c r="T74" s="971"/>
      <c r="U74" s="971"/>
      <c r="V74" s="971"/>
      <c r="W74" s="971"/>
      <c r="X74" s="971"/>
      <c r="Y74" s="971"/>
      <c r="Z74" s="971"/>
      <c r="AA74" s="971"/>
      <c r="AB74" s="971"/>
      <c r="AC74" s="971"/>
      <c r="AD74" s="971"/>
      <c r="AE74" s="971"/>
      <c r="AF74" s="971"/>
      <c r="AG74" s="971"/>
      <c r="AH74" s="971"/>
      <c r="AI74" s="971"/>
      <c r="AJ74" s="971"/>
      <c r="AK74" s="971"/>
      <c r="AL74" s="971"/>
      <c r="AM74" s="971"/>
      <c r="AN74" s="971"/>
      <c r="AO74" s="971"/>
      <c r="AP74" s="971"/>
      <c r="AQ74" s="971"/>
      <c r="AR74" s="971"/>
      <c r="AS74" s="971"/>
      <c r="AT74" s="971"/>
      <c r="AU74" s="971"/>
      <c r="AV74" s="971"/>
      <c r="AW74" s="971"/>
      <c r="AX74" s="971"/>
      <c r="AY74" s="971"/>
      <c r="AZ74" s="972"/>
      <c r="BA74" s="972"/>
      <c r="BB74" s="972"/>
      <c r="BC74" s="972"/>
      <c r="BD74" s="973"/>
      <c r="BE74" s="241"/>
      <c r="BF74" s="241"/>
      <c r="BG74" s="241"/>
      <c r="BH74" s="241"/>
      <c r="BI74" s="241"/>
      <c r="BJ74" s="241"/>
      <c r="BK74" s="241"/>
      <c r="BL74" s="241"/>
      <c r="BM74" s="241"/>
      <c r="BN74" s="241"/>
      <c r="BO74" s="241"/>
      <c r="BP74" s="241"/>
      <c r="BQ74" s="238">
        <v>68</v>
      </c>
      <c r="BR74" s="243"/>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30"/>
    </row>
    <row r="75" spans="1:131" ht="26.25" customHeight="1" x14ac:dyDescent="0.2">
      <c r="A75" s="238">
        <v>8</v>
      </c>
      <c r="B75" s="974"/>
      <c r="C75" s="975"/>
      <c r="D75" s="975"/>
      <c r="E75" s="975"/>
      <c r="F75" s="975"/>
      <c r="G75" s="975"/>
      <c r="H75" s="975"/>
      <c r="I75" s="975"/>
      <c r="J75" s="975"/>
      <c r="K75" s="975"/>
      <c r="L75" s="975"/>
      <c r="M75" s="975"/>
      <c r="N75" s="975"/>
      <c r="O75" s="975"/>
      <c r="P75" s="976"/>
      <c r="Q75" s="978"/>
      <c r="R75" s="979"/>
      <c r="S75" s="979"/>
      <c r="T75" s="979"/>
      <c r="U75" s="980"/>
      <c r="V75" s="981"/>
      <c r="W75" s="979"/>
      <c r="X75" s="979"/>
      <c r="Y75" s="979"/>
      <c r="Z75" s="980"/>
      <c r="AA75" s="981"/>
      <c r="AB75" s="979"/>
      <c r="AC75" s="979"/>
      <c r="AD75" s="979"/>
      <c r="AE75" s="980"/>
      <c r="AF75" s="981"/>
      <c r="AG75" s="979"/>
      <c r="AH75" s="979"/>
      <c r="AI75" s="979"/>
      <c r="AJ75" s="980"/>
      <c r="AK75" s="981"/>
      <c r="AL75" s="979"/>
      <c r="AM75" s="979"/>
      <c r="AN75" s="979"/>
      <c r="AO75" s="980"/>
      <c r="AP75" s="981"/>
      <c r="AQ75" s="979"/>
      <c r="AR75" s="979"/>
      <c r="AS75" s="979"/>
      <c r="AT75" s="980"/>
      <c r="AU75" s="981"/>
      <c r="AV75" s="979"/>
      <c r="AW75" s="979"/>
      <c r="AX75" s="979"/>
      <c r="AY75" s="980"/>
      <c r="AZ75" s="972"/>
      <c r="BA75" s="972"/>
      <c r="BB75" s="972"/>
      <c r="BC75" s="972"/>
      <c r="BD75" s="973"/>
      <c r="BE75" s="241"/>
      <c r="BF75" s="241"/>
      <c r="BG75" s="241"/>
      <c r="BH75" s="241"/>
      <c r="BI75" s="241"/>
      <c r="BJ75" s="241"/>
      <c r="BK75" s="241"/>
      <c r="BL75" s="241"/>
      <c r="BM75" s="241"/>
      <c r="BN75" s="241"/>
      <c r="BO75" s="241"/>
      <c r="BP75" s="241"/>
      <c r="BQ75" s="238">
        <v>69</v>
      </c>
      <c r="BR75" s="243"/>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30"/>
    </row>
    <row r="76" spans="1:131" ht="26.25" customHeight="1" x14ac:dyDescent="0.2">
      <c r="A76" s="238">
        <v>9</v>
      </c>
      <c r="B76" s="974"/>
      <c r="C76" s="975"/>
      <c r="D76" s="975"/>
      <c r="E76" s="975"/>
      <c r="F76" s="975"/>
      <c r="G76" s="975"/>
      <c r="H76" s="975"/>
      <c r="I76" s="975"/>
      <c r="J76" s="975"/>
      <c r="K76" s="975"/>
      <c r="L76" s="975"/>
      <c r="M76" s="975"/>
      <c r="N76" s="975"/>
      <c r="O76" s="975"/>
      <c r="P76" s="976"/>
      <c r="Q76" s="978"/>
      <c r="R76" s="979"/>
      <c r="S76" s="979"/>
      <c r="T76" s="979"/>
      <c r="U76" s="980"/>
      <c r="V76" s="981"/>
      <c r="W76" s="979"/>
      <c r="X76" s="979"/>
      <c r="Y76" s="979"/>
      <c r="Z76" s="980"/>
      <c r="AA76" s="981"/>
      <c r="AB76" s="979"/>
      <c r="AC76" s="979"/>
      <c r="AD76" s="979"/>
      <c r="AE76" s="980"/>
      <c r="AF76" s="981"/>
      <c r="AG76" s="979"/>
      <c r="AH76" s="979"/>
      <c r="AI76" s="979"/>
      <c r="AJ76" s="980"/>
      <c r="AK76" s="981"/>
      <c r="AL76" s="979"/>
      <c r="AM76" s="979"/>
      <c r="AN76" s="979"/>
      <c r="AO76" s="980"/>
      <c r="AP76" s="981"/>
      <c r="AQ76" s="979"/>
      <c r="AR76" s="979"/>
      <c r="AS76" s="979"/>
      <c r="AT76" s="980"/>
      <c r="AU76" s="981"/>
      <c r="AV76" s="979"/>
      <c r="AW76" s="979"/>
      <c r="AX76" s="979"/>
      <c r="AY76" s="980"/>
      <c r="AZ76" s="972"/>
      <c r="BA76" s="972"/>
      <c r="BB76" s="972"/>
      <c r="BC76" s="972"/>
      <c r="BD76" s="973"/>
      <c r="BE76" s="241"/>
      <c r="BF76" s="241"/>
      <c r="BG76" s="241"/>
      <c r="BH76" s="241"/>
      <c r="BI76" s="241"/>
      <c r="BJ76" s="241"/>
      <c r="BK76" s="241"/>
      <c r="BL76" s="241"/>
      <c r="BM76" s="241"/>
      <c r="BN76" s="241"/>
      <c r="BO76" s="241"/>
      <c r="BP76" s="241"/>
      <c r="BQ76" s="238">
        <v>70</v>
      </c>
      <c r="BR76" s="243"/>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30"/>
    </row>
    <row r="77" spans="1:131" ht="26.25" customHeight="1" x14ac:dyDescent="0.2">
      <c r="A77" s="238">
        <v>10</v>
      </c>
      <c r="B77" s="974"/>
      <c r="C77" s="975"/>
      <c r="D77" s="975"/>
      <c r="E77" s="975"/>
      <c r="F77" s="975"/>
      <c r="G77" s="975"/>
      <c r="H77" s="975"/>
      <c r="I77" s="975"/>
      <c r="J77" s="975"/>
      <c r="K77" s="975"/>
      <c r="L77" s="975"/>
      <c r="M77" s="975"/>
      <c r="N77" s="975"/>
      <c r="O77" s="975"/>
      <c r="P77" s="976"/>
      <c r="Q77" s="978"/>
      <c r="R77" s="979"/>
      <c r="S77" s="979"/>
      <c r="T77" s="979"/>
      <c r="U77" s="980"/>
      <c r="V77" s="981"/>
      <c r="W77" s="979"/>
      <c r="X77" s="979"/>
      <c r="Y77" s="979"/>
      <c r="Z77" s="980"/>
      <c r="AA77" s="981"/>
      <c r="AB77" s="979"/>
      <c r="AC77" s="979"/>
      <c r="AD77" s="979"/>
      <c r="AE77" s="980"/>
      <c r="AF77" s="981"/>
      <c r="AG77" s="979"/>
      <c r="AH77" s="979"/>
      <c r="AI77" s="979"/>
      <c r="AJ77" s="980"/>
      <c r="AK77" s="981"/>
      <c r="AL77" s="979"/>
      <c r="AM77" s="979"/>
      <c r="AN77" s="979"/>
      <c r="AO77" s="980"/>
      <c r="AP77" s="981"/>
      <c r="AQ77" s="979"/>
      <c r="AR77" s="979"/>
      <c r="AS77" s="979"/>
      <c r="AT77" s="980"/>
      <c r="AU77" s="981"/>
      <c r="AV77" s="979"/>
      <c r="AW77" s="979"/>
      <c r="AX77" s="979"/>
      <c r="AY77" s="980"/>
      <c r="AZ77" s="972"/>
      <c r="BA77" s="972"/>
      <c r="BB77" s="972"/>
      <c r="BC77" s="972"/>
      <c r="BD77" s="973"/>
      <c r="BE77" s="241"/>
      <c r="BF77" s="241"/>
      <c r="BG77" s="241"/>
      <c r="BH77" s="241"/>
      <c r="BI77" s="241"/>
      <c r="BJ77" s="241"/>
      <c r="BK77" s="241"/>
      <c r="BL77" s="241"/>
      <c r="BM77" s="241"/>
      <c r="BN77" s="241"/>
      <c r="BO77" s="241"/>
      <c r="BP77" s="241"/>
      <c r="BQ77" s="238">
        <v>71</v>
      </c>
      <c r="BR77" s="243"/>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30"/>
    </row>
    <row r="78" spans="1:131" ht="26.25" customHeight="1" x14ac:dyDescent="0.2">
      <c r="A78" s="238">
        <v>11</v>
      </c>
      <c r="B78" s="974"/>
      <c r="C78" s="975"/>
      <c r="D78" s="975"/>
      <c r="E78" s="975"/>
      <c r="F78" s="975"/>
      <c r="G78" s="975"/>
      <c r="H78" s="975"/>
      <c r="I78" s="975"/>
      <c r="J78" s="975"/>
      <c r="K78" s="975"/>
      <c r="L78" s="975"/>
      <c r="M78" s="975"/>
      <c r="N78" s="975"/>
      <c r="O78" s="975"/>
      <c r="P78" s="976"/>
      <c r="Q78" s="977"/>
      <c r="R78" s="971"/>
      <c r="S78" s="971"/>
      <c r="T78" s="971"/>
      <c r="U78" s="971"/>
      <c r="V78" s="971"/>
      <c r="W78" s="971"/>
      <c r="X78" s="971"/>
      <c r="Y78" s="971"/>
      <c r="Z78" s="971"/>
      <c r="AA78" s="971"/>
      <c r="AB78" s="971"/>
      <c r="AC78" s="971"/>
      <c r="AD78" s="971"/>
      <c r="AE78" s="971"/>
      <c r="AF78" s="971"/>
      <c r="AG78" s="971"/>
      <c r="AH78" s="971"/>
      <c r="AI78" s="971"/>
      <c r="AJ78" s="971"/>
      <c r="AK78" s="971"/>
      <c r="AL78" s="971"/>
      <c r="AM78" s="971"/>
      <c r="AN78" s="971"/>
      <c r="AO78" s="971"/>
      <c r="AP78" s="971"/>
      <c r="AQ78" s="971"/>
      <c r="AR78" s="971"/>
      <c r="AS78" s="971"/>
      <c r="AT78" s="971"/>
      <c r="AU78" s="971"/>
      <c r="AV78" s="971"/>
      <c r="AW78" s="971"/>
      <c r="AX78" s="971"/>
      <c r="AY78" s="971"/>
      <c r="AZ78" s="972"/>
      <c r="BA78" s="972"/>
      <c r="BB78" s="972"/>
      <c r="BC78" s="972"/>
      <c r="BD78" s="973"/>
      <c r="BE78" s="241"/>
      <c r="BF78" s="241"/>
      <c r="BG78" s="241"/>
      <c r="BH78" s="241"/>
      <c r="BI78" s="241"/>
      <c r="BJ78" s="230"/>
      <c r="BK78" s="230"/>
      <c r="BL78" s="230"/>
      <c r="BM78" s="230"/>
      <c r="BN78" s="230"/>
      <c r="BO78" s="241"/>
      <c r="BP78" s="241"/>
      <c r="BQ78" s="238">
        <v>72</v>
      </c>
      <c r="BR78" s="243"/>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30"/>
    </row>
    <row r="79" spans="1:131" ht="26.25" customHeight="1" x14ac:dyDescent="0.2">
      <c r="A79" s="238">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41"/>
      <c r="BF79" s="241"/>
      <c r="BG79" s="241"/>
      <c r="BH79" s="241"/>
      <c r="BI79" s="241"/>
      <c r="BJ79" s="230"/>
      <c r="BK79" s="230"/>
      <c r="BL79" s="230"/>
      <c r="BM79" s="230"/>
      <c r="BN79" s="230"/>
      <c r="BO79" s="241"/>
      <c r="BP79" s="241"/>
      <c r="BQ79" s="238">
        <v>73</v>
      </c>
      <c r="BR79" s="243"/>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30"/>
    </row>
    <row r="80" spans="1:131" ht="26.25" customHeight="1" x14ac:dyDescent="0.2">
      <c r="A80" s="238">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41"/>
      <c r="BF80" s="241"/>
      <c r="BG80" s="241"/>
      <c r="BH80" s="241"/>
      <c r="BI80" s="241"/>
      <c r="BJ80" s="241"/>
      <c r="BK80" s="241"/>
      <c r="BL80" s="241"/>
      <c r="BM80" s="241"/>
      <c r="BN80" s="241"/>
      <c r="BO80" s="241"/>
      <c r="BP80" s="241"/>
      <c r="BQ80" s="238">
        <v>74</v>
      </c>
      <c r="BR80" s="243"/>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30"/>
    </row>
    <row r="81" spans="1:131" ht="26.25" customHeight="1" x14ac:dyDescent="0.2">
      <c r="A81" s="238">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41"/>
      <c r="BF81" s="241"/>
      <c r="BG81" s="241"/>
      <c r="BH81" s="241"/>
      <c r="BI81" s="241"/>
      <c r="BJ81" s="241"/>
      <c r="BK81" s="241"/>
      <c r="BL81" s="241"/>
      <c r="BM81" s="241"/>
      <c r="BN81" s="241"/>
      <c r="BO81" s="241"/>
      <c r="BP81" s="241"/>
      <c r="BQ81" s="238">
        <v>75</v>
      </c>
      <c r="BR81" s="243"/>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30"/>
    </row>
    <row r="82" spans="1:131" ht="26.25" customHeight="1" x14ac:dyDescent="0.2">
      <c r="A82" s="238">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41"/>
      <c r="BF82" s="241"/>
      <c r="BG82" s="241"/>
      <c r="BH82" s="241"/>
      <c r="BI82" s="241"/>
      <c r="BJ82" s="241"/>
      <c r="BK82" s="241"/>
      <c r="BL82" s="241"/>
      <c r="BM82" s="241"/>
      <c r="BN82" s="241"/>
      <c r="BO82" s="241"/>
      <c r="BP82" s="241"/>
      <c r="BQ82" s="238">
        <v>76</v>
      </c>
      <c r="BR82" s="243"/>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30"/>
    </row>
    <row r="83" spans="1:131" ht="26.25" customHeight="1" x14ac:dyDescent="0.2">
      <c r="A83" s="238">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41"/>
      <c r="BF83" s="241"/>
      <c r="BG83" s="241"/>
      <c r="BH83" s="241"/>
      <c r="BI83" s="241"/>
      <c r="BJ83" s="241"/>
      <c r="BK83" s="241"/>
      <c r="BL83" s="241"/>
      <c r="BM83" s="241"/>
      <c r="BN83" s="241"/>
      <c r="BO83" s="241"/>
      <c r="BP83" s="241"/>
      <c r="BQ83" s="238">
        <v>77</v>
      </c>
      <c r="BR83" s="243"/>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30"/>
    </row>
    <row r="84" spans="1:131" ht="26.25" customHeight="1" x14ac:dyDescent="0.2">
      <c r="A84" s="238">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41"/>
      <c r="BF84" s="241"/>
      <c r="BG84" s="241"/>
      <c r="BH84" s="241"/>
      <c r="BI84" s="241"/>
      <c r="BJ84" s="241"/>
      <c r="BK84" s="241"/>
      <c r="BL84" s="241"/>
      <c r="BM84" s="241"/>
      <c r="BN84" s="241"/>
      <c r="BO84" s="241"/>
      <c r="BP84" s="241"/>
      <c r="BQ84" s="238">
        <v>78</v>
      </c>
      <c r="BR84" s="243"/>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30"/>
    </row>
    <row r="85" spans="1:131" ht="26.25" customHeight="1" x14ac:dyDescent="0.2">
      <c r="A85" s="238">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41"/>
      <c r="BF85" s="241"/>
      <c r="BG85" s="241"/>
      <c r="BH85" s="241"/>
      <c r="BI85" s="241"/>
      <c r="BJ85" s="241"/>
      <c r="BK85" s="241"/>
      <c r="BL85" s="241"/>
      <c r="BM85" s="241"/>
      <c r="BN85" s="241"/>
      <c r="BO85" s="241"/>
      <c r="BP85" s="241"/>
      <c r="BQ85" s="238">
        <v>79</v>
      </c>
      <c r="BR85" s="243"/>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30"/>
    </row>
    <row r="86" spans="1:131" ht="26.25" customHeight="1" x14ac:dyDescent="0.2">
      <c r="A86" s="238">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41"/>
      <c r="BF86" s="241"/>
      <c r="BG86" s="241"/>
      <c r="BH86" s="241"/>
      <c r="BI86" s="241"/>
      <c r="BJ86" s="241"/>
      <c r="BK86" s="241"/>
      <c r="BL86" s="241"/>
      <c r="BM86" s="241"/>
      <c r="BN86" s="241"/>
      <c r="BO86" s="241"/>
      <c r="BP86" s="241"/>
      <c r="BQ86" s="238">
        <v>80</v>
      </c>
      <c r="BR86" s="243"/>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30"/>
    </row>
    <row r="87" spans="1:131" ht="26.25" customHeight="1" x14ac:dyDescent="0.2">
      <c r="A87" s="244">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41"/>
      <c r="BF87" s="241"/>
      <c r="BG87" s="241"/>
      <c r="BH87" s="241"/>
      <c r="BI87" s="241"/>
      <c r="BJ87" s="241"/>
      <c r="BK87" s="241"/>
      <c r="BL87" s="241"/>
      <c r="BM87" s="241"/>
      <c r="BN87" s="241"/>
      <c r="BO87" s="241"/>
      <c r="BP87" s="241"/>
      <c r="BQ87" s="238">
        <v>81</v>
      </c>
      <c r="BR87" s="243"/>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30"/>
    </row>
    <row r="88" spans="1:131" ht="26.25" customHeight="1" thickBot="1" x14ac:dyDescent="0.25">
      <c r="A88" s="240" t="s">
        <v>391</v>
      </c>
      <c r="B88" s="937" t="s">
        <v>423</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v>20631</v>
      </c>
      <c r="AG88" s="959"/>
      <c r="AH88" s="959"/>
      <c r="AI88" s="959"/>
      <c r="AJ88" s="959"/>
      <c r="AK88" s="963"/>
      <c r="AL88" s="963"/>
      <c r="AM88" s="963"/>
      <c r="AN88" s="963"/>
      <c r="AO88" s="963"/>
      <c r="AP88" s="959">
        <v>31025</v>
      </c>
      <c r="AQ88" s="959"/>
      <c r="AR88" s="959"/>
      <c r="AS88" s="959"/>
      <c r="AT88" s="959"/>
      <c r="AU88" s="959">
        <v>23</v>
      </c>
      <c r="AV88" s="959"/>
      <c r="AW88" s="959"/>
      <c r="AX88" s="959"/>
      <c r="AY88" s="959"/>
      <c r="AZ88" s="960"/>
      <c r="BA88" s="960"/>
      <c r="BB88" s="960"/>
      <c r="BC88" s="960"/>
      <c r="BD88" s="961"/>
      <c r="BE88" s="241"/>
      <c r="BF88" s="241"/>
      <c r="BG88" s="241"/>
      <c r="BH88" s="241"/>
      <c r="BI88" s="241"/>
      <c r="BJ88" s="241"/>
      <c r="BK88" s="241"/>
      <c r="BL88" s="241"/>
      <c r="BM88" s="241"/>
      <c r="BN88" s="241"/>
      <c r="BO88" s="241"/>
      <c r="BP88" s="241"/>
      <c r="BQ88" s="238">
        <v>82</v>
      </c>
      <c r="BR88" s="243"/>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30"/>
    </row>
    <row r="89" spans="1:131" ht="26.25" hidden="1" customHeight="1" x14ac:dyDescent="0.2">
      <c r="A89" s="245"/>
      <c r="B89" s="246"/>
      <c r="C89" s="246"/>
      <c r="D89" s="246"/>
      <c r="E89" s="246"/>
      <c r="F89" s="246"/>
      <c r="G89" s="246"/>
      <c r="H89" s="246"/>
      <c r="I89" s="246"/>
      <c r="J89" s="246"/>
      <c r="K89" s="246"/>
      <c r="L89" s="246"/>
      <c r="M89" s="246"/>
      <c r="N89" s="246"/>
      <c r="O89" s="246"/>
      <c r="P89" s="246"/>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8"/>
      <c r="BA89" s="248"/>
      <c r="BB89" s="248"/>
      <c r="BC89" s="248"/>
      <c r="BD89" s="248"/>
      <c r="BE89" s="241"/>
      <c r="BF89" s="241"/>
      <c r="BG89" s="241"/>
      <c r="BH89" s="241"/>
      <c r="BI89" s="241"/>
      <c r="BJ89" s="241"/>
      <c r="BK89" s="241"/>
      <c r="BL89" s="241"/>
      <c r="BM89" s="241"/>
      <c r="BN89" s="241"/>
      <c r="BO89" s="241"/>
      <c r="BP89" s="241"/>
      <c r="BQ89" s="238">
        <v>83</v>
      </c>
      <c r="BR89" s="243"/>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30"/>
    </row>
    <row r="90" spans="1:131" ht="26.25" hidden="1" customHeight="1" x14ac:dyDescent="0.2">
      <c r="A90" s="245"/>
      <c r="B90" s="246"/>
      <c r="C90" s="246"/>
      <c r="D90" s="246"/>
      <c r="E90" s="246"/>
      <c r="F90" s="246"/>
      <c r="G90" s="246"/>
      <c r="H90" s="246"/>
      <c r="I90" s="246"/>
      <c r="J90" s="246"/>
      <c r="K90" s="246"/>
      <c r="L90" s="246"/>
      <c r="M90" s="246"/>
      <c r="N90" s="246"/>
      <c r="O90" s="246"/>
      <c r="P90" s="246"/>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8"/>
      <c r="BA90" s="248"/>
      <c r="BB90" s="248"/>
      <c r="BC90" s="248"/>
      <c r="BD90" s="248"/>
      <c r="BE90" s="241"/>
      <c r="BF90" s="241"/>
      <c r="BG90" s="241"/>
      <c r="BH90" s="241"/>
      <c r="BI90" s="241"/>
      <c r="BJ90" s="241"/>
      <c r="BK90" s="241"/>
      <c r="BL90" s="241"/>
      <c r="BM90" s="241"/>
      <c r="BN90" s="241"/>
      <c r="BO90" s="241"/>
      <c r="BP90" s="241"/>
      <c r="BQ90" s="238">
        <v>84</v>
      </c>
      <c r="BR90" s="243"/>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30"/>
    </row>
    <row r="91" spans="1:131" ht="26.25" hidden="1" customHeight="1" x14ac:dyDescent="0.2">
      <c r="A91" s="245"/>
      <c r="B91" s="246"/>
      <c r="C91" s="246"/>
      <c r="D91" s="246"/>
      <c r="E91" s="246"/>
      <c r="F91" s="246"/>
      <c r="G91" s="246"/>
      <c r="H91" s="246"/>
      <c r="I91" s="246"/>
      <c r="J91" s="246"/>
      <c r="K91" s="246"/>
      <c r="L91" s="246"/>
      <c r="M91" s="246"/>
      <c r="N91" s="246"/>
      <c r="O91" s="246"/>
      <c r="P91" s="246"/>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8"/>
      <c r="BA91" s="248"/>
      <c r="BB91" s="248"/>
      <c r="BC91" s="248"/>
      <c r="BD91" s="248"/>
      <c r="BE91" s="241"/>
      <c r="BF91" s="241"/>
      <c r="BG91" s="241"/>
      <c r="BH91" s="241"/>
      <c r="BI91" s="241"/>
      <c r="BJ91" s="241"/>
      <c r="BK91" s="241"/>
      <c r="BL91" s="241"/>
      <c r="BM91" s="241"/>
      <c r="BN91" s="241"/>
      <c r="BO91" s="241"/>
      <c r="BP91" s="241"/>
      <c r="BQ91" s="238">
        <v>85</v>
      </c>
      <c r="BR91" s="243"/>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30"/>
    </row>
    <row r="92" spans="1:131" ht="26.25" hidden="1" customHeight="1" x14ac:dyDescent="0.2">
      <c r="A92" s="245"/>
      <c r="B92" s="246"/>
      <c r="C92" s="246"/>
      <c r="D92" s="246"/>
      <c r="E92" s="246"/>
      <c r="F92" s="246"/>
      <c r="G92" s="246"/>
      <c r="H92" s="246"/>
      <c r="I92" s="246"/>
      <c r="J92" s="246"/>
      <c r="K92" s="246"/>
      <c r="L92" s="246"/>
      <c r="M92" s="246"/>
      <c r="N92" s="246"/>
      <c r="O92" s="246"/>
      <c r="P92" s="246"/>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8"/>
      <c r="BA92" s="248"/>
      <c r="BB92" s="248"/>
      <c r="BC92" s="248"/>
      <c r="BD92" s="248"/>
      <c r="BE92" s="241"/>
      <c r="BF92" s="241"/>
      <c r="BG92" s="241"/>
      <c r="BH92" s="241"/>
      <c r="BI92" s="241"/>
      <c r="BJ92" s="241"/>
      <c r="BK92" s="241"/>
      <c r="BL92" s="241"/>
      <c r="BM92" s="241"/>
      <c r="BN92" s="241"/>
      <c r="BO92" s="241"/>
      <c r="BP92" s="241"/>
      <c r="BQ92" s="238">
        <v>86</v>
      </c>
      <c r="BR92" s="243"/>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30"/>
    </row>
    <row r="93" spans="1:131" ht="26.25" hidden="1" customHeight="1" x14ac:dyDescent="0.2">
      <c r="A93" s="245"/>
      <c r="B93" s="246"/>
      <c r="C93" s="246"/>
      <c r="D93" s="246"/>
      <c r="E93" s="246"/>
      <c r="F93" s="246"/>
      <c r="G93" s="246"/>
      <c r="H93" s="246"/>
      <c r="I93" s="246"/>
      <c r="J93" s="246"/>
      <c r="K93" s="246"/>
      <c r="L93" s="246"/>
      <c r="M93" s="246"/>
      <c r="N93" s="246"/>
      <c r="O93" s="246"/>
      <c r="P93" s="246"/>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8"/>
      <c r="BA93" s="248"/>
      <c r="BB93" s="248"/>
      <c r="BC93" s="248"/>
      <c r="BD93" s="248"/>
      <c r="BE93" s="241"/>
      <c r="BF93" s="241"/>
      <c r="BG93" s="241"/>
      <c r="BH93" s="241"/>
      <c r="BI93" s="241"/>
      <c r="BJ93" s="241"/>
      <c r="BK93" s="241"/>
      <c r="BL93" s="241"/>
      <c r="BM93" s="241"/>
      <c r="BN93" s="241"/>
      <c r="BO93" s="241"/>
      <c r="BP93" s="241"/>
      <c r="BQ93" s="238">
        <v>87</v>
      </c>
      <c r="BR93" s="243"/>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30"/>
    </row>
    <row r="94" spans="1:131" ht="26.25" hidden="1" customHeight="1" x14ac:dyDescent="0.2">
      <c r="A94" s="245"/>
      <c r="B94" s="246"/>
      <c r="C94" s="246"/>
      <c r="D94" s="246"/>
      <c r="E94" s="246"/>
      <c r="F94" s="246"/>
      <c r="G94" s="246"/>
      <c r="H94" s="246"/>
      <c r="I94" s="246"/>
      <c r="J94" s="246"/>
      <c r="K94" s="246"/>
      <c r="L94" s="246"/>
      <c r="M94" s="246"/>
      <c r="N94" s="246"/>
      <c r="O94" s="246"/>
      <c r="P94" s="246"/>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8"/>
      <c r="BA94" s="248"/>
      <c r="BB94" s="248"/>
      <c r="BC94" s="248"/>
      <c r="BD94" s="248"/>
      <c r="BE94" s="241"/>
      <c r="BF94" s="241"/>
      <c r="BG94" s="241"/>
      <c r="BH94" s="241"/>
      <c r="BI94" s="241"/>
      <c r="BJ94" s="241"/>
      <c r="BK94" s="241"/>
      <c r="BL94" s="241"/>
      <c r="BM94" s="241"/>
      <c r="BN94" s="241"/>
      <c r="BO94" s="241"/>
      <c r="BP94" s="241"/>
      <c r="BQ94" s="238">
        <v>88</v>
      </c>
      <c r="BR94" s="243"/>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30"/>
    </row>
    <row r="95" spans="1:131" ht="26.25" hidden="1" customHeight="1" x14ac:dyDescent="0.2">
      <c r="A95" s="245"/>
      <c r="B95" s="246"/>
      <c r="C95" s="246"/>
      <c r="D95" s="246"/>
      <c r="E95" s="246"/>
      <c r="F95" s="246"/>
      <c r="G95" s="246"/>
      <c r="H95" s="246"/>
      <c r="I95" s="246"/>
      <c r="J95" s="246"/>
      <c r="K95" s="246"/>
      <c r="L95" s="246"/>
      <c r="M95" s="246"/>
      <c r="N95" s="246"/>
      <c r="O95" s="246"/>
      <c r="P95" s="246"/>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8"/>
      <c r="BA95" s="248"/>
      <c r="BB95" s="248"/>
      <c r="BC95" s="248"/>
      <c r="BD95" s="248"/>
      <c r="BE95" s="241"/>
      <c r="BF95" s="241"/>
      <c r="BG95" s="241"/>
      <c r="BH95" s="241"/>
      <c r="BI95" s="241"/>
      <c r="BJ95" s="241"/>
      <c r="BK95" s="241"/>
      <c r="BL95" s="241"/>
      <c r="BM95" s="241"/>
      <c r="BN95" s="241"/>
      <c r="BO95" s="241"/>
      <c r="BP95" s="241"/>
      <c r="BQ95" s="238">
        <v>89</v>
      </c>
      <c r="BR95" s="243"/>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30"/>
    </row>
    <row r="96" spans="1:131" ht="26.25" hidden="1" customHeight="1" x14ac:dyDescent="0.2">
      <c r="A96" s="245"/>
      <c r="B96" s="246"/>
      <c r="C96" s="246"/>
      <c r="D96" s="246"/>
      <c r="E96" s="246"/>
      <c r="F96" s="246"/>
      <c r="G96" s="246"/>
      <c r="H96" s="246"/>
      <c r="I96" s="246"/>
      <c r="J96" s="246"/>
      <c r="K96" s="246"/>
      <c r="L96" s="246"/>
      <c r="M96" s="246"/>
      <c r="N96" s="246"/>
      <c r="O96" s="246"/>
      <c r="P96" s="246"/>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8"/>
      <c r="BA96" s="248"/>
      <c r="BB96" s="248"/>
      <c r="BC96" s="248"/>
      <c r="BD96" s="248"/>
      <c r="BE96" s="241"/>
      <c r="BF96" s="241"/>
      <c r="BG96" s="241"/>
      <c r="BH96" s="241"/>
      <c r="BI96" s="241"/>
      <c r="BJ96" s="241"/>
      <c r="BK96" s="241"/>
      <c r="BL96" s="241"/>
      <c r="BM96" s="241"/>
      <c r="BN96" s="241"/>
      <c r="BO96" s="241"/>
      <c r="BP96" s="241"/>
      <c r="BQ96" s="238">
        <v>90</v>
      </c>
      <c r="BR96" s="243"/>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30"/>
    </row>
    <row r="97" spans="1:131" ht="26.25" hidden="1" customHeight="1" x14ac:dyDescent="0.2">
      <c r="A97" s="245"/>
      <c r="B97" s="246"/>
      <c r="C97" s="246"/>
      <c r="D97" s="246"/>
      <c r="E97" s="246"/>
      <c r="F97" s="246"/>
      <c r="G97" s="246"/>
      <c r="H97" s="246"/>
      <c r="I97" s="246"/>
      <c r="J97" s="246"/>
      <c r="K97" s="246"/>
      <c r="L97" s="246"/>
      <c r="M97" s="246"/>
      <c r="N97" s="246"/>
      <c r="O97" s="246"/>
      <c r="P97" s="246"/>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8"/>
      <c r="BA97" s="248"/>
      <c r="BB97" s="248"/>
      <c r="BC97" s="248"/>
      <c r="BD97" s="248"/>
      <c r="BE97" s="241"/>
      <c r="BF97" s="241"/>
      <c r="BG97" s="241"/>
      <c r="BH97" s="241"/>
      <c r="BI97" s="241"/>
      <c r="BJ97" s="241"/>
      <c r="BK97" s="241"/>
      <c r="BL97" s="241"/>
      <c r="BM97" s="241"/>
      <c r="BN97" s="241"/>
      <c r="BO97" s="241"/>
      <c r="BP97" s="241"/>
      <c r="BQ97" s="238">
        <v>91</v>
      </c>
      <c r="BR97" s="243"/>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30"/>
    </row>
    <row r="98" spans="1:131" ht="26.25" hidden="1" customHeight="1" x14ac:dyDescent="0.2">
      <c r="A98" s="245"/>
      <c r="B98" s="246"/>
      <c r="C98" s="246"/>
      <c r="D98" s="246"/>
      <c r="E98" s="246"/>
      <c r="F98" s="246"/>
      <c r="G98" s="246"/>
      <c r="H98" s="246"/>
      <c r="I98" s="246"/>
      <c r="J98" s="246"/>
      <c r="K98" s="246"/>
      <c r="L98" s="246"/>
      <c r="M98" s="246"/>
      <c r="N98" s="246"/>
      <c r="O98" s="246"/>
      <c r="P98" s="246"/>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8"/>
      <c r="BA98" s="248"/>
      <c r="BB98" s="248"/>
      <c r="BC98" s="248"/>
      <c r="BD98" s="248"/>
      <c r="BE98" s="241"/>
      <c r="BF98" s="241"/>
      <c r="BG98" s="241"/>
      <c r="BH98" s="241"/>
      <c r="BI98" s="241"/>
      <c r="BJ98" s="241"/>
      <c r="BK98" s="241"/>
      <c r="BL98" s="241"/>
      <c r="BM98" s="241"/>
      <c r="BN98" s="241"/>
      <c r="BO98" s="241"/>
      <c r="BP98" s="241"/>
      <c r="BQ98" s="238">
        <v>92</v>
      </c>
      <c r="BR98" s="243"/>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30"/>
    </row>
    <row r="99" spans="1:131" ht="26.25" hidden="1" customHeight="1" x14ac:dyDescent="0.2">
      <c r="A99" s="245"/>
      <c r="B99" s="246"/>
      <c r="C99" s="246"/>
      <c r="D99" s="246"/>
      <c r="E99" s="246"/>
      <c r="F99" s="246"/>
      <c r="G99" s="246"/>
      <c r="H99" s="246"/>
      <c r="I99" s="246"/>
      <c r="J99" s="246"/>
      <c r="K99" s="246"/>
      <c r="L99" s="246"/>
      <c r="M99" s="246"/>
      <c r="N99" s="246"/>
      <c r="O99" s="246"/>
      <c r="P99" s="246"/>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8"/>
      <c r="BA99" s="248"/>
      <c r="BB99" s="248"/>
      <c r="BC99" s="248"/>
      <c r="BD99" s="248"/>
      <c r="BE99" s="241"/>
      <c r="BF99" s="241"/>
      <c r="BG99" s="241"/>
      <c r="BH99" s="241"/>
      <c r="BI99" s="241"/>
      <c r="BJ99" s="241"/>
      <c r="BK99" s="241"/>
      <c r="BL99" s="241"/>
      <c r="BM99" s="241"/>
      <c r="BN99" s="241"/>
      <c r="BO99" s="241"/>
      <c r="BP99" s="241"/>
      <c r="BQ99" s="238">
        <v>93</v>
      </c>
      <c r="BR99" s="243"/>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30"/>
    </row>
    <row r="100" spans="1:131" ht="26.25" hidden="1" customHeight="1" x14ac:dyDescent="0.2">
      <c r="A100" s="245"/>
      <c r="B100" s="246"/>
      <c r="C100" s="246"/>
      <c r="D100" s="246"/>
      <c r="E100" s="246"/>
      <c r="F100" s="246"/>
      <c r="G100" s="246"/>
      <c r="H100" s="246"/>
      <c r="I100" s="246"/>
      <c r="J100" s="246"/>
      <c r="K100" s="246"/>
      <c r="L100" s="246"/>
      <c r="M100" s="246"/>
      <c r="N100" s="246"/>
      <c r="O100" s="246"/>
      <c r="P100" s="246"/>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8"/>
      <c r="BA100" s="248"/>
      <c r="BB100" s="248"/>
      <c r="BC100" s="248"/>
      <c r="BD100" s="248"/>
      <c r="BE100" s="241"/>
      <c r="BF100" s="241"/>
      <c r="BG100" s="241"/>
      <c r="BH100" s="241"/>
      <c r="BI100" s="241"/>
      <c r="BJ100" s="241"/>
      <c r="BK100" s="241"/>
      <c r="BL100" s="241"/>
      <c r="BM100" s="241"/>
      <c r="BN100" s="241"/>
      <c r="BO100" s="241"/>
      <c r="BP100" s="241"/>
      <c r="BQ100" s="238">
        <v>94</v>
      </c>
      <c r="BR100" s="243"/>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30"/>
    </row>
    <row r="101" spans="1:131" ht="26.25" hidden="1" customHeight="1" x14ac:dyDescent="0.2">
      <c r="A101" s="245"/>
      <c r="B101" s="246"/>
      <c r="C101" s="246"/>
      <c r="D101" s="246"/>
      <c r="E101" s="246"/>
      <c r="F101" s="246"/>
      <c r="G101" s="246"/>
      <c r="H101" s="246"/>
      <c r="I101" s="246"/>
      <c r="J101" s="246"/>
      <c r="K101" s="246"/>
      <c r="L101" s="246"/>
      <c r="M101" s="246"/>
      <c r="N101" s="246"/>
      <c r="O101" s="246"/>
      <c r="P101" s="246"/>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8"/>
      <c r="BA101" s="248"/>
      <c r="BB101" s="248"/>
      <c r="BC101" s="248"/>
      <c r="BD101" s="248"/>
      <c r="BE101" s="241"/>
      <c r="BF101" s="241"/>
      <c r="BG101" s="241"/>
      <c r="BH101" s="241"/>
      <c r="BI101" s="241"/>
      <c r="BJ101" s="241"/>
      <c r="BK101" s="241"/>
      <c r="BL101" s="241"/>
      <c r="BM101" s="241"/>
      <c r="BN101" s="241"/>
      <c r="BO101" s="241"/>
      <c r="BP101" s="241"/>
      <c r="BQ101" s="238">
        <v>95</v>
      </c>
      <c r="BR101" s="243"/>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30"/>
    </row>
    <row r="102" spans="1:131" ht="26.25" customHeight="1" thickBot="1" x14ac:dyDescent="0.25">
      <c r="A102" s="245"/>
      <c r="B102" s="246"/>
      <c r="C102" s="246"/>
      <c r="D102" s="246"/>
      <c r="E102" s="246"/>
      <c r="F102" s="246"/>
      <c r="G102" s="246"/>
      <c r="H102" s="246"/>
      <c r="I102" s="246"/>
      <c r="J102" s="246"/>
      <c r="K102" s="246"/>
      <c r="L102" s="246"/>
      <c r="M102" s="246"/>
      <c r="N102" s="246"/>
      <c r="O102" s="246"/>
      <c r="P102" s="246"/>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8"/>
      <c r="BA102" s="248"/>
      <c r="BB102" s="248"/>
      <c r="BC102" s="248"/>
      <c r="BD102" s="248"/>
      <c r="BE102" s="241"/>
      <c r="BF102" s="241"/>
      <c r="BG102" s="241"/>
      <c r="BH102" s="241"/>
      <c r="BI102" s="241"/>
      <c r="BJ102" s="241"/>
      <c r="BK102" s="241"/>
      <c r="BL102" s="241"/>
      <c r="BM102" s="241"/>
      <c r="BN102" s="241"/>
      <c r="BO102" s="241"/>
      <c r="BP102" s="241"/>
      <c r="BQ102" s="240" t="s">
        <v>391</v>
      </c>
      <c r="BR102" s="937" t="s">
        <v>424</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v>107</v>
      </c>
      <c r="CS102" s="953"/>
      <c r="CT102" s="953"/>
      <c r="CU102" s="953"/>
      <c r="CV102" s="954"/>
      <c r="CW102" s="952" t="s">
        <v>517</v>
      </c>
      <c r="CX102" s="953"/>
      <c r="CY102" s="953"/>
      <c r="CZ102" s="953"/>
      <c r="DA102" s="954"/>
      <c r="DB102" s="952" t="s">
        <v>517</v>
      </c>
      <c r="DC102" s="953"/>
      <c r="DD102" s="953"/>
      <c r="DE102" s="953"/>
      <c r="DF102" s="954"/>
      <c r="DG102" s="952" t="s">
        <v>517</v>
      </c>
      <c r="DH102" s="953"/>
      <c r="DI102" s="953"/>
      <c r="DJ102" s="953"/>
      <c r="DK102" s="954"/>
      <c r="DL102" s="952">
        <v>71</v>
      </c>
      <c r="DM102" s="953"/>
      <c r="DN102" s="953"/>
      <c r="DO102" s="953"/>
      <c r="DP102" s="954"/>
      <c r="DQ102" s="952">
        <v>49</v>
      </c>
      <c r="DR102" s="953"/>
      <c r="DS102" s="953"/>
      <c r="DT102" s="953"/>
      <c r="DU102" s="954"/>
      <c r="DV102" s="937"/>
      <c r="DW102" s="938"/>
      <c r="DX102" s="938"/>
      <c r="DY102" s="938"/>
      <c r="DZ102" s="939"/>
      <c r="EA102" s="230"/>
    </row>
    <row r="103" spans="1:131" ht="26.25" customHeight="1" x14ac:dyDescent="0.2">
      <c r="A103" s="245"/>
      <c r="B103" s="246"/>
      <c r="C103" s="246"/>
      <c r="D103" s="246"/>
      <c r="E103" s="246"/>
      <c r="F103" s="246"/>
      <c r="G103" s="246"/>
      <c r="H103" s="246"/>
      <c r="I103" s="246"/>
      <c r="J103" s="246"/>
      <c r="K103" s="246"/>
      <c r="L103" s="246"/>
      <c r="M103" s="246"/>
      <c r="N103" s="246"/>
      <c r="O103" s="246"/>
      <c r="P103" s="246"/>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8"/>
      <c r="BA103" s="248"/>
      <c r="BB103" s="248"/>
      <c r="BC103" s="248"/>
      <c r="BD103" s="248"/>
      <c r="BE103" s="241"/>
      <c r="BF103" s="241"/>
      <c r="BG103" s="241"/>
      <c r="BH103" s="241"/>
      <c r="BI103" s="241"/>
      <c r="BJ103" s="241"/>
      <c r="BK103" s="241"/>
      <c r="BL103" s="241"/>
      <c r="BM103" s="241"/>
      <c r="BN103" s="241"/>
      <c r="BO103" s="241"/>
      <c r="BP103" s="241"/>
      <c r="BQ103" s="940" t="s">
        <v>425</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30"/>
    </row>
    <row r="104" spans="1:131" ht="26.25" customHeight="1" x14ac:dyDescent="0.2">
      <c r="A104" s="245"/>
      <c r="B104" s="246"/>
      <c r="C104" s="246"/>
      <c r="D104" s="246"/>
      <c r="E104" s="246"/>
      <c r="F104" s="246"/>
      <c r="G104" s="246"/>
      <c r="H104" s="246"/>
      <c r="I104" s="246"/>
      <c r="J104" s="246"/>
      <c r="K104" s="246"/>
      <c r="L104" s="246"/>
      <c r="M104" s="246"/>
      <c r="N104" s="246"/>
      <c r="O104" s="246"/>
      <c r="P104" s="246"/>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8"/>
      <c r="BA104" s="248"/>
      <c r="BB104" s="248"/>
      <c r="BC104" s="248"/>
      <c r="BD104" s="248"/>
      <c r="BE104" s="241"/>
      <c r="BF104" s="241"/>
      <c r="BG104" s="241"/>
      <c r="BH104" s="241"/>
      <c r="BI104" s="241"/>
      <c r="BJ104" s="241"/>
      <c r="BK104" s="241"/>
      <c r="BL104" s="241"/>
      <c r="BM104" s="241"/>
      <c r="BN104" s="241"/>
      <c r="BO104" s="241"/>
      <c r="BP104" s="241"/>
      <c r="BQ104" s="941" t="s">
        <v>426</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30"/>
    </row>
    <row r="105" spans="1:131" ht="11.25" customHeight="1" x14ac:dyDescent="0.2">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30"/>
      <c r="BR105" s="230"/>
      <c r="BS105" s="230"/>
      <c r="BT105" s="230"/>
      <c r="BU105" s="230"/>
      <c r="BV105" s="230"/>
      <c r="BW105" s="230"/>
      <c r="BX105" s="230"/>
      <c r="BY105" s="230"/>
      <c r="BZ105" s="230"/>
      <c r="CA105" s="230"/>
      <c r="CB105" s="230"/>
      <c r="CC105" s="230"/>
      <c r="CD105" s="230"/>
      <c r="CE105" s="230"/>
      <c r="CF105" s="230"/>
      <c r="CG105" s="230"/>
      <c r="CH105" s="230"/>
      <c r="CI105" s="230"/>
      <c r="CJ105" s="230"/>
      <c r="CK105" s="230"/>
      <c r="CL105" s="230"/>
      <c r="CM105" s="230"/>
      <c r="CN105" s="230"/>
      <c r="CO105" s="230"/>
      <c r="CP105" s="230"/>
      <c r="CQ105" s="230"/>
      <c r="CR105" s="230"/>
      <c r="CS105" s="230"/>
      <c r="CT105" s="230"/>
      <c r="CU105" s="230"/>
      <c r="CV105" s="230"/>
      <c r="CW105" s="230"/>
      <c r="CX105" s="230"/>
      <c r="CY105" s="230"/>
      <c r="CZ105" s="230"/>
      <c r="DA105" s="230"/>
      <c r="DB105" s="230"/>
      <c r="DC105" s="230"/>
      <c r="DD105" s="230"/>
      <c r="DE105" s="230"/>
      <c r="DF105" s="230"/>
      <c r="DG105" s="230"/>
      <c r="DH105" s="230"/>
      <c r="DI105" s="230"/>
      <c r="DJ105" s="230"/>
      <c r="DK105" s="230"/>
      <c r="DL105" s="230"/>
      <c r="DM105" s="230"/>
      <c r="DN105" s="230"/>
      <c r="DO105" s="230"/>
      <c r="DP105" s="230"/>
      <c r="DQ105" s="230"/>
      <c r="DR105" s="230"/>
      <c r="DS105" s="230"/>
      <c r="DT105" s="230"/>
      <c r="DU105" s="230"/>
      <c r="DV105" s="230"/>
      <c r="DW105" s="230"/>
      <c r="DX105" s="230"/>
      <c r="DY105" s="230"/>
      <c r="DZ105" s="230"/>
      <c r="EA105" s="230"/>
    </row>
    <row r="106" spans="1:131" ht="11.25" customHeight="1" x14ac:dyDescent="0.2">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30"/>
      <c r="BR106" s="230"/>
      <c r="BS106" s="230"/>
      <c r="BT106" s="230"/>
      <c r="BU106" s="230"/>
      <c r="BV106" s="230"/>
      <c r="BW106" s="230"/>
      <c r="BX106" s="230"/>
      <c r="BY106" s="230"/>
      <c r="BZ106" s="230"/>
      <c r="CA106" s="230"/>
      <c r="CB106" s="230"/>
      <c r="CC106" s="230"/>
      <c r="CD106" s="230"/>
      <c r="CE106" s="230"/>
      <c r="CF106" s="230"/>
      <c r="CG106" s="230"/>
      <c r="CH106" s="230"/>
      <c r="CI106" s="230"/>
      <c r="CJ106" s="230"/>
      <c r="CK106" s="230"/>
      <c r="CL106" s="230"/>
      <c r="CM106" s="230"/>
      <c r="CN106" s="230"/>
      <c r="CO106" s="230"/>
      <c r="CP106" s="230"/>
      <c r="CQ106" s="230"/>
      <c r="CR106" s="230"/>
      <c r="CS106" s="230"/>
      <c r="CT106" s="230"/>
      <c r="CU106" s="230"/>
      <c r="CV106" s="230"/>
      <c r="CW106" s="230"/>
      <c r="CX106" s="230"/>
      <c r="CY106" s="230"/>
      <c r="CZ106" s="230"/>
      <c r="DA106" s="230"/>
      <c r="DB106" s="230"/>
      <c r="DC106" s="230"/>
      <c r="DD106" s="230"/>
      <c r="DE106" s="230"/>
      <c r="DF106" s="230"/>
      <c r="DG106" s="230"/>
      <c r="DH106" s="230"/>
      <c r="DI106" s="230"/>
      <c r="DJ106" s="230"/>
      <c r="DK106" s="230"/>
      <c r="DL106" s="230"/>
      <c r="DM106" s="230"/>
      <c r="DN106" s="230"/>
      <c r="DO106" s="230"/>
      <c r="DP106" s="230"/>
      <c r="DQ106" s="230"/>
      <c r="DR106" s="230"/>
      <c r="DS106" s="230"/>
      <c r="DT106" s="230"/>
      <c r="DU106" s="230"/>
      <c r="DV106" s="230"/>
      <c r="DW106" s="230"/>
      <c r="DX106" s="230"/>
      <c r="DY106" s="230"/>
      <c r="DZ106" s="230"/>
      <c r="EA106" s="230"/>
    </row>
    <row r="107" spans="1:131" s="230" customFormat="1" ht="26.25" customHeight="1" thickBot="1" x14ac:dyDescent="0.25">
      <c r="A107" s="249" t="s">
        <v>427</v>
      </c>
      <c r="B107" s="250"/>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0"/>
      <c r="AP107" s="250"/>
      <c r="AQ107" s="250"/>
      <c r="AR107" s="250"/>
      <c r="AS107" s="250"/>
      <c r="AT107" s="250"/>
      <c r="AU107" s="249" t="s">
        <v>428</v>
      </c>
      <c r="AV107" s="250"/>
      <c r="AW107" s="250"/>
      <c r="AX107" s="250"/>
      <c r="AY107" s="250"/>
      <c r="AZ107" s="250"/>
      <c r="BA107" s="250"/>
      <c r="BB107" s="250"/>
      <c r="BC107" s="250"/>
      <c r="BD107" s="250"/>
      <c r="BE107" s="250"/>
      <c r="BF107" s="250"/>
      <c r="BG107" s="250"/>
      <c r="BH107" s="250"/>
      <c r="BI107" s="250"/>
      <c r="BJ107" s="250"/>
      <c r="BK107" s="250"/>
      <c r="BL107" s="250"/>
      <c r="BM107" s="250"/>
      <c r="BN107" s="250"/>
      <c r="BO107" s="250"/>
      <c r="BP107" s="250"/>
      <c r="BQ107" s="250"/>
      <c r="BR107" s="250"/>
      <c r="BS107" s="250"/>
      <c r="BT107" s="250"/>
      <c r="BU107" s="250"/>
      <c r="BV107" s="250"/>
      <c r="BW107" s="250"/>
      <c r="BX107" s="250"/>
      <c r="BY107" s="250"/>
      <c r="BZ107" s="250"/>
      <c r="CA107" s="250"/>
      <c r="CB107" s="250"/>
      <c r="CC107" s="250"/>
      <c r="CD107" s="250"/>
      <c r="CE107" s="250"/>
      <c r="CF107" s="250"/>
      <c r="CG107" s="250"/>
      <c r="CH107" s="250"/>
      <c r="CI107" s="250"/>
      <c r="CJ107" s="250"/>
      <c r="CK107" s="250"/>
      <c r="CL107" s="250"/>
      <c r="CM107" s="250"/>
      <c r="CN107" s="250"/>
      <c r="CO107" s="250"/>
      <c r="CP107" s="250"/>
      <c r="CQ107" s="250"/>
      <c r="CR107" s="250"/>
      <c r="CS107" s="250"/>
      <c r="CT107" s="250"/>
      <c r="CU107" s="250"/>
      <c r="CV107" s="250"/>
      <c r="CW107" s="250"/>
      <c r="CX107" s="250"/>
      <c r="CY107" s="250"/>
      <c r="CZ107" s="250"/>
      <c r="DA107" s="250"/>
      <c r="DB107" s="250"/>
      <c r="DC107" s="250"/>
      <c r="DD107" s="250"/>
      <c r="DE107" s="250"/>
      <c r="DF107" s="250"/>
      <c r="DG107" s="250"/>
      <c r="DH107" s="250"/>
      <c r="DI107" s="250"/>
      <c r="DJ107" s="250"/>
      <c r="DK107" s="250"/>
      <c r="DL107" s="250"/>
      <c r="DM107" s="250"/>
      <c r="DN107" s="250"/>
      <c r="DO107" s="250"/>
      <c r="DP107" s="250"/>
      <c r="DQ107" s="250"/>
      <c r="DR107" s="250"/>
      <c r="DS107" s="250"/>
      <c r="DT107" s="250"/>
      <c r="DU107" s="250"/>
      <c r="DV107" s="250"/>
      <c r="DW107" s="250"/>
      <c r="DX107" s="250"/>
      <c r="DY107" s="250"/>
      <c r="DZ107" s="250"/>
    </row>
    <row r="108" spans="1:131" s="230" customFormat="1" ht="26.25" customHeight="1" x14ac:dyDescent="0.2">
      <c r="A108" s="942" t="s">
        <v>429</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430</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30" customFormat="1" ht="26.25" customHeight="1" x14ac:dyDescent="0.2">
      <c r="A109" s="895" t="s">
        <v>431</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432</v>
      </c>
      <c r="AB109" s="896"/>
      <c r="AC109" s="896"/>
      <c r="AD109" s="896"/>
      <c r="AE109" s="897"/>
      <c r="AF109" s="898" t="s">
        <v>433</v>
      </c>
      <c r="AG109" s="896"/>
      <c r="AH109" s="896"/>
      <c r="AI109" s="896"/>
      <c r="AJ109" s="897"/>
      <c r="AK109" s="898" t="s">
        <v>308</v>
      </c>
      <c r="AL109" s="896"/>
      <c r="AM109" s="896"/>
      <c r="AN109" s="896"/>
      <c r="AO109" s="897"/>
      <c r="AP109" s="898" t="s">
        <v>434</v>
      </c>
      <c r="AQ109" s="896"/>
      <c r="AR109" s="896"/>
      <c r="AS109" s="896"/>
      <c r="AT109" s="929"/>
      <c r="AU109" s="895" t="s">
        <v>431</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432</v>
      </c>
      <c r="BR109" s="896"/>
      <c r="BS109" s="896"/>
      <c r="BT109" s="896"/>
      <c r="BU109" s="897"/>
      <c r="BV109" s="898" t="s">
        <v>433</v>
      </c>
      <c r="BW109" s="896"/>
      <c r="BX109" s="896"/>
      <c r="BY109" s="896"/>
      <c r="BZ109" s="897"/>
      <c r="CA109" s="898" t="s">
        <v>308</v>
      </c>
      <c r="CB109" s="896"/>
      <c r="CC109" s="896"/>
      <c r="CD109" s="896"/>
      <c r="CE109" s="897"/>
      <c r="CF109" s="936" t="s">
        <v>434</v>
      </c>
      <c r="CG109" s="936"/>
      <c r="CH109" s="936"/>
      <c r="CI109" s="936"/>
      <c r="CJ109" s="936"/>
      <c r="CK109" s="898" t="s">
        <v>435</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432</v>
      </c>
      <c r="DH109" s="896"/>
      <c r="DI109" s="896"/>
      <c r="DJ109" s="896"/>
      <c r="DK109" s="897"/>
      <c r="DL109" s="898" t="s">
        <v>433</v>
      </c>
      <c r="DM109" s="896"/>
      <c r="DN109" s="896"/>
      <c r="DO109" s="896"/>
      <c r="DP109" s="897"/>
      <c r="DQ109" s="898" t="s">
        <v>308</v>
      </c>
      <c r="DR109" s="896"/>
      <c r="DS109" s="896"/>
      <c r="DT109" s="896"/>
      <c r="DU109" s="897"/>
      <c r="DV109" s="898" t="s">
        <v>434</v>
      </c>
      <c r="DW109" s="896"/>
      <c r="DX109" s="896"/>
      <c r="DY109" s="896"/>
      <c r="DZ109" s="929"/>
    </row>
    <row r="110" spans="1:131" s="230" customFormat="1" ht="26.25" customHeight="1" x14ac:dyDescent="0.2">
      <c r="A110" s="809" t="s">
        <v>436</v>
      </c>
      <c r="B110" s="810"/>
      <c r="C110" s="810"/>
      <c r="D110" s="810"/>
      <c r="E110" s="810"/>
      <c r="F110" s="810"/>
      <c r="G110" s="810"/>
      <c r="H110" s="810"/>
      <c r="I110" s="810"/>
      <c r="J110" s="810"/>
      <c r="K110" s="810"/>
      <c r="L110" s="810"/>
      <c r="M110" s="810"/>
      <c r="N110" s="810"/>
      <c r="O110" s="810"/>
      <c r="P110" s="810"/>
      <c r="Q110" s="810"/>
      <c r="R110" s="810"/>
      <c r="S110" s="810"/>
      <c r="T110" s="810"/>
      <c r="U110" s="810"/>
      <c r="V110" s="810"/>
      <c r="W110" s="810"/>
      <c r="X110" s="810"/>
      <c r="Y110" s="810"/>
      <c r="Z110" s="811"/>
      <c r="AA110" s="888">
        <v>4298075</v>
      </c>
      <c r="AB110" s="889"/>
      <c r="AC110" s="889"/>
      <c r="AD110" s="889"/>
      <c r="AE110" s="890"/>
      <c r="AF110" s="891">
        <v>3952972</v>
      </c>
      <c r="AG110" s="889"/>
      <c r="AH110" s="889"/>
      <c r="AI110" s="889"/>
      <c r="AJ110" s="890"/>
      <c r="AK110" s="891">
        <v>4231831</v>
      </c>
      <c r="AL110" s="889"/>
      <c r="AM110" s="889"/>
      <c r="AN110" s="889"/>
      <c r="AO110" s="890"/>
      <c r="AP110" s="892">
        <v>18.7</v>
      </c>
      <c r="AQ110" s="893"/>
      <c r="AR110" s="893"/>
      <c r="AS110" s="893"/>
      <c r="AT110" s="894"/>
      <c r="AU110" s="930" t="s">
        <v>75</v>
      </c>
      <c r="AV110" s="931"/>
      <c r="AW110" s="931"/>
      <c r="AX110" s="931"/>
      <c r="AY110" s="931"/>
      <c r="AZ110" s="860" t="s">
        <v>437</v>
      </c>
      <c r="BA110" s="810"/>
      <c r="BB110" s="810"/>
      <c r="BC110" s="810"/>
      <c r="BD110" s="810"/>
      <c r="BE110" s="810"/>
      <c r="BF110" s="810"/>
      <c r="BG110" s="810"/>
      <c r="BH110" s="810"/>
      <c r="BI110" s="810"/>
      <c r="BJ110" s="810"/>
      <c r="BK110" s="810"/>
      <c r="BL110" s="810"/>
      <c r="BM110" s="810"/>
      <c r="BN110" s="810"/>
      <c r="BO110" s="810"/>
      <c r="BP110" s="811"/>
      <c r="BQ110" s="861">
        <v>53322184</v>
      </c>
      <c r="BR110" s="842"/>
      <c r="BS110" s="842"/>
      <c r="BT110" s="842"/>
      <c r="BU110" s="842"/>
      <c r="BV110" s="842">
        <v>52012926</v>
      </c>
      <c r="BW110" s="842"/>
      <c r="BX110" s="842"/>
      <c r="BY110" s="842"/>
      <c r="BZ110" s="842"/>
      <c r="CA110" s="842">
        <v>50264068</v>
      </c>
      <c r="CB110" s="842"/>
      <c r="CC110" s="842"/>
      <c r="CD110" s="842"/>
      <c r="CE110" s="842"/>
      <c r="CF110" s="866">
        <v>221.6</v>
      </c>
      <c r="CG110" s="867"/>
      <c r="CH110" s="867"/>
      <c r="CI110" s="867"/>
      <c r="CJ110" s="867"/>
      <c r="CK110" s="926" t="s">
        <v>438</v>
      </c>
      <c r="CL110" s="819"/>
      <c r="CM110" s="860" t="s">
        <v>439</v>
      </c>
      <c r="CN110" s="810"/>
      <c r="CO110" s="810"/>
      <c r="CP110" s="810"/>
      <c r="CQ110" s="810"/>
      <c r="CR110" s="810"/>
      <c r="CS110" s="810"/>
      <c r="CT110" s="810"/>
      <c r="CU110" s="810"/>
      <c r="CV110" s="810"/>
      <c r="CW110" s="810"/>
      <c r="CX110" s="810"/>
      <c r="CY110" s="810"/>
      <c r="CZ110" s="810"/>
      <c r="DA110" s="810"/>
      <c r="DB110" s="810"/>
      <c r="DC110" s="810"/>
      <c r="DD110" s="810"/>
      <c r="DE110" s="810"/>
      <c r="DF110" s="811"/>
      <c r="DG110" s="861" t="s">
        <v>440</v>
      </c>
      <c r="DH110" s="842"/>
      <c r="DI110" s="842"/>
      <c r="DJ110" s="842"/>
      <c r="DK110" s="842"/>
      <c r="DL110" s="842" t="s">
        <v>417</v>
      </c>
      <c r="DM110" s="842"/>
      <c r="DN110" s="842"/>
      <c r="DO110" s="842"/>
      <c r="DP110" s="842"/>
      <c r="DQ110" s="842" t="s">
        <v>440</v>
      </c>
      <c r="DR110" s="842"/>
      <c r="DS110" s="842"/>
      <c r="DT110" s="842"/>
      <c r="DU110" s="842"/>
      <c r="DV110" s="843" t="s">
        <v>441</v>
      </c>
      <c r="DW110" s="843"/>
      <c r="DX110" s="843"/>
      <c r="DY110" s="843"/>
      <c r="DZ110" s="844"/>
    </row>
    <row r="111" spans="1:131" s="230" customFormat="1" ht="26.25" customHeight="1" x14ac:dyDescent="0.2">
      <c r="A111" s="774" t="s">
        <v>442</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441</v>
      </c>
      <c r="AB111" s="919"/>
      <c r="AC111" s="919"/>
      <c r="AD111" s="919"/>
      <c r="AE111" s="920"/>
      <c r="AF111" s="921" t="s">
        <v>441</v>
      </c>
      <c r="AG111" s="919"/>
      <c r="AH111" s="919"/>
      <c r="AI111" s="919"/>
      <c r="AJ111" s="920"/>
      <c r="AK111" s="921" t="s">
        <v>441</v>
      </c>
      <c r="AL111" s="919"/>
      <c r="AM111" s="919"/>
      <c r="AN111" s="919"/>
      <c r="AO111" s="920"/>
      <c r="AP111" s="922" t="s">
        <v>441</v>
      </c>
      <c r="AQ111" s="923"/>
      <c r="AR111" s="923"/>
      <c r="AS111" s="923"/>
      <c r="AT111" s="924"/>
      <c r="AU111" s="932"/>
      <c r="AV111" s="933"/>
      <c r="AW111" s="933"/>
      <c r="AX111" s="933"/>
      <c r="AY111" s="933"/>
      <c r="AZ111" s="817" t="s">
        <v>443</v>
      </c>
      <c r="BA111" s="752"/>
      <c r="BB111" s="752"/>
      <c r="BC111" s="752"/>
      <c r="BD111" s="752"/>
      <c r="BE111" s="752"/>
      <c r="BF111" s="752"/>
      <c r="BG111" s="752"/>
      <c r="BH111" s="752"/>
      <c r="BI111" s="752"/>
      <c r="BJ111" s="752"/>
      <c r="BK111" s="752"/>
      <c r="BL111" s="752"/>
      <c r="BM111" s="752"/>
      <c r="BN111" s="752"/>
      <c r="BO111" s="752"/>
      <c r="BP111" s="753"/>
      <c r="BQ111" s="789">
        <v>4050844</v>
      </c>
      <c r="BR111" s="790"/>
      <c r="BS111" s="790"/>
      <c r="BT111" s="790"/>
      <c r="BU111" s="790"/>
      <c r="BV111" s="790">
        <v>3357192</v>
      </c>
      <c r="BW111" s="790"/>
      <c r="BX111" s="790"/>
      <c r="BY111" s="790"/>
      <c r="BZ111" s="790"/>
      <c r="CA111" s="790">
        <v>2692312</v>
      </c>
      <c r="CB111" s="790"/>
      <c r="CC111" s="790"/>
      <c r="CD111" s="790"/>
      <c r="CE111" s="790"/>
      <c r="CF111" s="875">
        <v>11.9</v>
      </c>
      <c r="CG111" s="876"/>
      <c r="CH111" s="876"/>
      <c r="CI111" s="876"/>
      <c r="CJ111" s="876"/>
      <c r="CK111" s="927"/>
      <c r="CL111" s="821"/>
      <c r="CM111" s="817" t="s">
        <v>444</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789" t="s">
        <v>441</v>
      </c>
      <c r="DH111" s="790"/>
      <c r="DI111" s="790"/>
      <c r="DJ111" s="790"/>
      <c r="DK111" s="790"/>
      <c r="DL111" s="790" t="s">
        <v>441</v>
      </c>
      <c r="DM111" s="790"/>
      <c r="DN111" s="790"/>
      <c r="DO111" s="790"/>
      <c r="DP111" s="790"/>
      <c r="DQ111" s="790" t="s">
        <v>441</v>
      </c>
      <c r="DR111" s="790"/>
      <c r="DS111" s="790"/>
      <c r="DT111" s="790"/>
      <c r="DU111" s="790"/>
      <c r="DV111" s="796" t="s">
        <v>441</v>
      </c>
      <c r="DW111" s="796"/>
      <c r="DX111" s="796"/>
      <c r="DY111" s="796"/>
      <c r="DZ111" s="797"/>
    </row>
    <row r="112" spans="1:131" s="230" customFormat="1" ht="26.25" customHeight="1" x14ac:dyDescent="0.2">
      <c r="A112" s="912" t="s">
        <v>445</v>
      </c>
      <c r="B112" s="913"/>
      <c r="C112" s="752" t="s">
        <v>446</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441</v>
      </c>
      <c r="AB112" s="780"/>
      <c r="AC112" s="780"/>
      <c r="AD112" s="780"/>
      <c r="AE112" s="781"/>
      <c r="AF112" s="782" t="s">
        <v>441</v>
      </c>
      <c r="AG112" s="780"/>
      <c r="AH112" s="780"/>
      <c r="AI112" s="780"/>
      <c r="AJ112" s="781"/>
      <c r="AK112" s="782" t="s">
        <v>393</v>
      </c>
      <c r="AL112" s="780"/>
      <c r="AM112" s="780"/>
      <c r="AN112" s="780"/>
      <c r="AO112" s="781"/>
      <c r="AP112" s="824" t="s">
        <v>441</v>
      </c>
      <c r="AQ112" s="825"/>
      <c r="AR112" s="825"/>
      <c r="AS112" s="825"/>
      <c r="AT112" s="826"/>
      <c r="AU112" s="932"/>
      <c r="AV112" s="933"/>
      <c r="AW112" s="933"/>
      <c r="AX112" s="933"/>
      <c r="AY112" s="933"/>
      <c r="AZ112" s="817" t="s">
        <v>447</v>
      </c>
      <c r="BA112" s="752"/>
      <c r="BB112" s="752"/>
      <c r="BC112" s="752"/>
      <c r="BD112" s="752"/>
      <c r="BE112" s="752"/>
      <c r="BF112" s="752"/>
      <c r="BG112" s="752"/>
      <c r="BH112" s="752"/>
      <c r="BI112" s="752"/>
      <c r="BJ112" s="752"/>
      <c r="BK112" s="752"/>
      <c r="BL112" s="752"/>
      <c r="BM112" s="752"/>
      <c r="BN112" s="752"/>
      <c r="BO112" s="752"/>
      <c r="BP112" s="753"/>
      <c r="BQ112" s="789">
        <v>10835450</v>
      </c>
      <c r="BR112" s="790"/>
      <c r="BS112" s="790"/>
      <c r="BT112" s="790"/>
      <c r="BU112" s="790"/>
      <c r="BV112" s="790">
        <v>10006256</v>
      </c>
      <c r="BW112" s="790"/>
      <c r="BX112" s="790"/>
      <c r="BY112" s="790"/>
      <c r="BZ112" s="790"/>
      <c r="CA112" s="790">
        <v>9163916</v>
      </c>
      <c r="CB112" s="790"/>
      <c r="CC112" s="790"/>
      <c r="CD112" s="790"/>
      <c r="CE112" s="790"/>
      <c r="CF112" s="875">
        <v>40.4</v>
      </c>
      <c r="CG112" s="876"/>
      <c r="CH112" s="876"/>
      <c r="CI112" s="876"/>
      <c r="CJ112" s="876"/>
      <c r="CK112" s="927"/>
      <c r="CL112" s="821"/>
      <c r="CM112" s="817" t="s">
        <v>448</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789" t="s">
        <v>441</v>
      </c>
      <c r="DH112" s="790"/>
      <c r="DI112" s="790"/>
      <c r="DJ112" s="790"/>
      <c r="DK112" s="790"/>
      <c r="DL112" s="790" t="s">
        <v>441</v>
      </c>
      <c r="DM112" s="790"/>
      <c r="DN112" s="790"/>
      <c r="DO112" s="790"/>
      <c r="DP112" s="790"/>
      <c r="DQ112" s="790" t="s">
        <v>441</v>
      </c>
      <c r="DR112" s="790"/>
      <c r="DS112" s="790"/>
      <c r="DT112" s="790"/>
      <c r="DU112" s="790"/>
      <c r="DV112" s="796" t="s">
        <v>441</v>
      </c>
      <c r="DW112" s="796"/>
      <c r="DX112" s="796"/>
      <c r="DY112" s="796"/>
      <c r="DZ112" s="797"/>
    </row>
    <row r="113" spans="1:130" s="230" customFormat="1" ht="26.25" customHeight="1" x14ac:dyDescent="0.2">
      <c r="A113" s="914"/>
      <c r="B113" s="915"/>
      <c r="C113" s="752" t="s">
        <v>449</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1134693</v>
      </c>
      <c r="AB113" s="919"/>
      <c r="AC113" s="919"/>
      <c r="AD113" s="919"/>
      <c r="AE113" s="920"/>
      <c r="AF113" s="921">
        <v>930953</v>
      </c>
      <c r="AG113" s="919"/>
      <c r="AH113" s="919"/>
      <c r="AI113" s="919"/>
      <c r="AJ113" s="920"/>
      <c r="AK113" s="921">
        <v>942177</v>
      </c>
      <c r="AL113" s="919"/>
      <c r="AM113" s="919"/>
      <c r="AN113" s="919"/>
      <c r="AO113" s="920"/>
      <c r="AP113" s="922">
        <v>4.2</v>
      </c>
      <c r="AQ113" s="923"/>
      <c r="AR113" s="923"/>
      <c r="AS113" s="923"/>
      <c r="AT113" s="924"/>
      <c r="AU113" s="932"/>
      <c r="AV113" s="933"/>
      <c r="AW113" s="933"/>
      <c r="AX113" s="933"/>
      <c r="AY113" s="933"/>
      <c r="AZ113" s="817" t="s">
        <v>450</v>
      </c>
      <c r="BA113" s="752"/>
      <c r="BB113" s="752"/>
      <c r="BC113" s="752"/>
      <c r="BD113" s="752"/>
      <c r="BE113" s="752"/>
      <c r="BF113" s="752"/>
      <c r="BG113" s="752"/>
      <c r="BH113" s="752"/>
      <c r="BI113" s="752"/>
      <c r="BJ113" s="752"/>
      <c r="BK113" s="752"/>
      <c r="BL113" s="752"/>
      <c r="BM113" s="752"/>
      <c r="BN113" s="752"/>
      <c r="BO113" s="752"/>
      <c r="BP113" s="753"/>
      <c r="BQ113" s="789">
        <v>27290</v>
      </c>
      <c r="BR113" s="790"/>
      <c r="BS113" s="790"/>
      <c r="BT113" s="790"/>
      <c r="BU113" s="790"/>
      <c r="BV113" s="790">
        <v>24513</v>
      </c>
      <c r="BW113" s="790"/>
      <c r="BX113" s="790"/>
      <c r="BY113" s="790"/>
      <c r="BZ113" s="790"/>
      <c r="CA113" s="790">
        <v>22331</v>
      </c>
      <c r="CB113" s="790"/>
      <c r="CC113" s="790"/>
      <c r="CD113" s="790"/>
      <c r="CE113" s="790"/>
      <c r="CF113" s="875">
        <v>0.1</v>
      </c>
      <c r="CG113" s="876"/>
      <c r="CH113" s="876"/>
      <c r="CI113" s="876"/>
      <c r="CJ113" s="876"/>
      <c r="CK113" s="927"/>
      <c r="CL113" s="821"/>
      <c r="CM113" s="817" t="s">
        <v>451</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v>995131</v>
      </c>
      <c r="DH113" s="780"/>
      <c r="DI113" s="780"/>
      <c r="DJ113" s="780"/>
      <c r="DK113" s="781"/>
      <c r="DL113" s="782">
        <v>527073</v>
      </c>
      <c r="DM113" s="780"/>
      <c r="DN113" s="780"/>
      <c r="DO113" s="780"/>
      <c r="DP113" s="781"/>
      <c r="DQ113" s="782">
        <v>67986</v>
      </c>
      <c r="DR113" s="780"/>
      <c r="DS113" s="780"/>
      <c r="DT113" s="780"/>
      <c r="DU113" s="781"/>
      <c r="DV113" s="824">
        <v>0.3</v>
      </c>
      <c r="DW113" s="825"/>
      <c r="DX113" s="825"/>
      <c r="DY113" s="825"/>
      <c r="DZ113" s="826"/>
    </row>
    <row r="114" spans="1:130" s="230" customFormat="1" ht="26.25" customHeight="1" x14ac:dyDescent="0.2">
      <c r="A114" s="914"/>
      <c r="B114" s="915"/>
      <c r="C114" s="752" t="s">
        <v>452</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22252</v>
      </c>
      <c r="AB114" s="780"/>
      <c r="AC114" s="780"/>
      <c r="AD114" s="780"/>
      <c r="AE114" s="781"/>
      <c r="AF114" s="782">
        <v>3262</v>
      </c>
      <c r="AG114" s="780"/>
      <c r="AH114" s="780"/>
      <c r="AI114" s="780"/>
      <c r="AJ114" s="781"/>
      <c r="AK114" s="782">
        <v>2619</v>
      </c>
      <c r="AL114" s="780"/>
      <c r="AM114" s="780"/>
      <c r="AN114" s="780"/>
      <c r="AO114" s="781"/>
      <c r="AP114" s="824">
        <v>0</v>
      </c>
      <c r="AQ114" s="825"/>
      <c r="AR114" s="825"/>
      <c r="AS114" s="825"/>
      <c r="AT114" s="826"/>
      <c r="AU114" s="932"/>
      <c r="AV114" s="933"/>
      <c r="AW114" s="933"/>
      <c r="AX114" s="933"/>
      <c r="AY114" s="933"/>
      <c r="AZ114" s="817" t="s">
        <v>453</v>
      </c>
      <c r="BA114" s="752"/>
      <c r="BB114" s="752"/>
      <c r="BC114" s="752"/>
      <c r="BD114" s="752"/>
      <c r="BE114" s="752"/>
      <c r="BF114" s="752"/>
      <c r="BG114" s="752"/>
      <c r="BH114" s="752"/>
      <c r="BI114" s="752"/>
      <c r="BJ114" s="752"/>
      <c r="BK114" s="752"/>
      <c r="BL114" s="752"/>
      <c r="BM114" s="752"/>
      <c r="BN114" s="752"/>
      <c r="BO114" s="752"/>
      <c r="BP114" s="753"/>
      <c r="BQ114" s="789">
        <v>4610814</v>
      </c>
      <c r="BR114" s="790"/>
      <c r="BS114" s="790"/>
      <c r="BT114" s="790"/>
      <c r="BU114" s="790"/>
      <c r="BV114" s="790">
        <v>4461892</v>
      </c>
      <c r="BW114" s="790"/>
      <c r="BX114" s="790"/>
      <c r="BY114" s="790"/>
      <c r="BZ114" s="790"/>
      <c r="CA114" s="790">
        <v>4085654</v>
      </c>
      <c r="CB114" s="790"/>
      <c r="CC114" s="790"/>
      <c r="CD114" s="790"/>
      <c r="CE114" s="790"/>
      <c r="CF114" s="875">
        <v>18</v>
      </c>
      <c r="CG114" s="876"/>
      <c r="CH114" s="876"/>
      <c r="CI114" s="876"/>
      <c r="CJ114" s="876"/>
      <c r="CK114" s="927"/>
      <c r="CL114" s="821"/>
      <c r="CM114" s="817" t="s">
        <v>454</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441</v>
      </c>
      <c r="DH114" s="780"/>
      <c r="DI114" s="780"/>
      <c r="DJ114" s="780"/>
      <c r="DK114" s="781"/>
      <c r="DL114" s="782" t="s">
        <v>440</v>
      </c>
      <c r="DM114" s="780"/>
      <c r="DN114" s="780"/>
      <c r="DO114" s="780"/>
      <c r="DP114" s="781"/>
      <c r="DQ114" s="782" t="s">
        <v>440</v>
      </c>
      <c r="DR114" s="780"/>
      <c r="DS114" s="780"/>
      <c r="DT114" s="780"/>
      <c r="DU114" s="781"/>
      <c r="DV114" s="824" t="s">
        <v>441</v>
      </c>
      <c r="DW114" s="825"/>
      <c r="DX114" s="825"/>
      <c r="DY114" s="825"/>
      <c r="DZ114" s="826"/>
    </row>
    <row r="115" spans="1:130" s="230" customFormat="1" ht="26.25" customHeight="1" x14ac:dyDescent="0.2">
      <c r="A115" s="914"/>
      <c r="B115" s="915"/>
      <c r="C115" s="752" t="s">
        <v>455</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v>374298</v>
      </c>
      <c r="AB115" s="919"/>
      <c r="AC115" s="919"/>
      <c r="AD115" s="919"/>
      <c r="AE115" s="920"/>
      <c r="AF115" s="921">
        <v>471914</v>
      </c>
      <c r="AG115" s="919"/>
      <c r="AH115" s="919"/>
      <c r="AI115" s="919"/>
      <c r="AJ115" s="920"/>
      <c r="AK115" s="921">
        <v>664878</v>
      </c>
      <c r="AL115" s="919"/>
      <c r="AM115" s="919"/>
      <c r="AN115" s="919"/>
      <c r="AO115" s="920"/>
      <c r="AP115" s="922">
        <v>2.9</v>
      </c>
      <c r="AQ115" s="923"/>
      <c r="AR115" s="923"/>
      <c r="AS115" s="923"/>
      <c r="AT115" s="924"/>
      <c r="AU115" s="932"/>
      <c r="AV115" s="933"/>
      <c r="AW115" s="933"/>
      <c r="AX115" s="933"/>
      <c r="AY115" s="933"/>
      <c r="AZ115" s="817" t="s">
        <v>456</v>
      </c>
      <c r="BA115" s="752"/>
      <c r="BB115" s="752"/>
      <c r="BC115" s="752"/>
      <c r="BD115" s="752"/>
      <c r="BE115" s="752"/>
      <c r="BF115" s="752"/>
      <c r="BG115" s="752"/>
      <c r="BH115" s="752"/>
      <c r="BI115" s="752"/>
      <c r="BJ115" s="752"/>
      <c r="BK115" s="752"/>
      <c r="BL115" s="752"/>
      <c r="BM115" s="752"/>
      <c r="BN115" s="752"/>
      <c r="BO115" s="752"/>
      <c r="BP115" s="753"/>
      <c r="BQ115" s="789">
        <v>56118</v>
      </c>
      <c r="BR115" s="790"/>
      <c r="BS115" s="790"/>
      <c r="BT115" s="790"/>
      <c r="BU115" s="790"/>
      <c r="BV115" s="790">
        <v>52414</v>
      </c>
      <c r="BW115" s="790"/>
      <c r="BX115" s="790"/>
      <c r="BY115" s="790"/>
      <c r="BZ115" s="790"/>
      <c r="CA115" s="790">
        <v>49330</v>
      </c>
      <c r="CB115" s="790"/>
      <c r="CC115" s="790"/>
      <c r="CD115" s="790"/>
      <c r="CE115" s="790"/>
      <c r="CF115" s="875">
        <v>0.2</v>
      </c>
      <c r="CG115" s="876"/>
      <c r="CH115" s="876"/>
      <c r="CI115" s="876"/>
      <c r="CJ115" s="876"/>
      <c r="CK115" s="927"/>
      <c r="CL115" s="821"/>
      <c r="CM115" s="817" t="s">
        <v>457</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441</v>
      </c>
      <c r="DH115" s="780"/>
      <c r="DI115" s="780"/>
      <c r="DJ115" s="780"/>
      <c r="DK115" s="781"/>
      <c r="DL115" s="782" t="s">
        <v>441</v>
      </c>
      <c r="DM115" s="780"/>
      <c r="DN115" s="780"/>
      <c r="DO115" s="780"/>
      <c r="DP115" s="781"/>
      <c r="DQ115" s="782" t="s">
        <v>441</v>
      </c>
      <c r="DR115" s="780"/>
      <c r="DS115" s="780"/>
      <c r="DT115" s="780"/>
      <c r="DU115" s="781"/>
      <c r="DV115" s="824" t="s">
        <v>441</v>
      </c>
      <c r="DW115" s="825"/>
      <c r="DX115" s="825"/>
      <c r="DY115" s="825"/>
      <c r="DZ115" s="826"/>
    </row>
    <row r="116" spans="1:130" s="230" customFormat="1" ht="26.25" customHeight="1" x14ac:dyDescent="0.2">
      <c r="A116" s="916"/>
      <c r="B116" s="917"/>
      <c r="C116" s="839" t="s">
        <v>458</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441</v>
      </c>
      <c r="AB116" s="780"/>
      <c r="AC116" s="780"/>
      <c r="AD116" s="780"/>
      <c r="AE116" s="781"/>
      <c r="AF116" s="782" t="s">
        <v>441</v>
      </c>
      <c r="AG116" s="780"/>
      <c r="AH116" s="780"/>
      <c r="AI116" s="780"/>
      <c r="AJ116" s="781"/>
      <c r="AK116" s="782" t="s">
        <v>441</v>
      </c>
      <c r="AL116" s="780"/>
      <c r="AM116" s="780"/>
      <c r="AN116" s="780"/>
      <c r="AO116" s="781"/>
      <c r="AP116" s="824" t="s">
        <v>440</v>
      </c>
      <c r="AQ116" s="825"/>
      <c r="AR116" s="825"/>
      <c r="AS116" s="825"/>
      <c r="AT116" s="826"/>
      <c r="AU116" s="932"/>
      <c r="AV116" s="933"/>
      <c r="AW116" s="933"/>
      <c r="AX116" s="933"/>
      <c r="AY116" s="933"/>
      <c r="AZ116" s="909" t="s">
        <v>459</v>
      </c>
      <c r="BA116" s="910"/>
      <c r="BB116" s="910"/>
      <c r="BC116" s="910"/>
      <c r="BD116" s="910"/>
      <c r="BE116" s="910"/>
      <c r="BF116" s="910"/>
      <c r="BG116" s="910"/>
      <c r="BH116" s="910"/>
      <c r="BI116" s="910"/>
      <c r="BJ116" s="910"/>
      <c r="BK116" s="910"/>
      <c r="BL116" s="910"/>
      <c r="BM116" s="910"/>
      <c r="BN116" s="910"/>
      <c r="BO116" s="910"/>
      <c r="BP116" s="911"/>
      <c r="BQ116" s="789" t="s">
        <v>440</v>
      </c>
      <c r="BR116" s="790"/>
      <c r="BS116" s="790"/>
      <c r="BT116" s="790"/>
      <c r="BU116" s="790"/>
      <c r="BV116" s="790" t="s">
        <v>441</v>
      </c>
      <c r="BW116" s="790"/>
      <c r="BX116" s="790"/>
      <c r="BY116" s="790"/>
      <c r="BZ116" s="790"/>
      <c r="CA116" s="790" t="s">
        <v>440</v>
      </c>
      <c r="CB116" s="790"/>
      <c r="CC116" s="790"/>
      <c r="CD116" s="790"/>
      <c r="CE116" s="790"/>
      <c r="CF116" s="875" t="s">
        <v>441</v>
      </c>
      <c r="CG116" s="876"/>
      <c r="CH116" s="876"/>
      <c r="CI116" s="876"/>
      <c r="CJ116" s="876"/>
      <c r="CK116" s="927"/>
      <c r="CL116" s="821"/>
      <c r="CM116" s="817" t="s">
        <v>460</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393</v>
      </c>
      <c r="DH116" s="780"/>
      <c r="DI116" s="780"/>
      <c r="DJ116" s="780"/>
      <c r="DK116" s="781"/>
      <c r="DL116" s="782" t="s">
        <v>440</v>
      </c>
      <c r="DM116" s="780"/>
      <c r="DN116" s="780"/>
      <c r="DO116" s="780"/>
      <c r="DP116" s="781"/>
      <c r="DQ116" s="782" t="s">
        <v>440</v>
      </c>
      <c r="DR116" s="780"/>
      <c r="DS116" s="780"/>
      <c r="DT116" s="780"/>
      <c r="DU116" s="781"/>
      <c r="DV116" s="824" t="s">
        <v>393</v>
      </c>
      <c r="DW116" s="825"/>
      <c r="DX116" s="825"/>
      <c r="DY116" s="825"/>
      <c r="DZ116" s="826"/>
    </row>
    <row r="117" spans="1:130" s="230" customFormat="1" ht="26.25" customHeight="1" x14ac:dyDescent="0.2">
      <c r="A117" s="895" t="s">
        <v>187</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461</v>
      </c>
      <c r="Z117" s="897"/>
      <c r="AA117" s="902">
        <v>5829318</v>
      </c>
      <c r="AB117" s="903"/>
      <c r="AC117" s="903"/>
      <c r="AD117" s="903"/>
      <c r="AE117" s="904"/>
      <c r="AF117" s="905">
        <v>5359101</v>
      </c>
      <c r="AG117" s="903"/>
      <c r="AH117" s="903"/>
      <c r="AI117" s="903"/>
      <c r="AJ117" s="904"/>
      <c r="AK117" s="905">
        <v>5841505</v>
      </c>
      <c r="AL117" s="903"/>
      <c r="AM117" s="903"/>
      <c r="AN117" s="903"/>
      <c r="AO117" s="904"/>
      <c r="AP117" s="906"/>
      <c r="AQ117" s="907"/>
      <c r="AR117" s="907"/>
      <c r="AS117" s="907"/>
      <c r="AT117" s="908"/>
      <c r="AU117" s="932"/>
      <c r="AV117" s="933"/>
      <c r="AW117" s="933"/>
      <c r="AX117" s="933"/>
      <c r="AY117" s="933"/>
      <c r="AZ117" s="863" t="s">
        <v>462</v>
      </c>
      <c r="BA117" s="864"/>
      <c r="BB117" s="864"/>
      <c r="BC117" s="864"/>
      <c r="BD117" s="864"/>
      <c r="BE117" s="864"/>
      <c r="BF117" s="864"/>
      <c r="BG117" s="864"/>
      <c r="BH117" s="864"/>
      <c r="BI117" s="864"/>
      <c r="BJ117" s="864"/>
      <c r="BK117" s="864"/>
      <c r="BL117" s="864"/>
      <c r="BM117" s="864"/>
      <c r="BN117" s="864"/>
      <c r="BO117" s="864"/>
      <c r="BP117" s="865"/>
      <c r="BQ117" s="789" t="s">
        <v>129</v>
      </c>
      <c r="BR117" s="790"/>
      <c r="BS117" s="790"/>
      <c r="BT117" s="790"/>
      <c r="BU117" s="790"/>
      <c r="BV117" s="790" t="s">
        <v>129</v>
      </c>
      <c r="BW117" s="790"/>
      <c r="BX117" s="790"/>
      <c r="BY117" s="790"/>
      <c r="BZ117" s="790"/>
      <c r="CA117" s="790" t="s">
        <v>129</v>
      </c>
      <c r="CB117" s="790"/>
      <c r="CC117" s="790"/>
      <c r="CD117" s="790"/>
      <c r="CE117" s="790"/>
      <c r="CF117" s="875" t="s">
        <v>129</v>
      </c>
      <c r="CG117" s="876"/>
      <c r="CH117" s="876"/>
      <c r="CI117" s="876"/>
      <c r="CJ117" s="876"/>
      <c r="CK117" s="927"/>
      <c r="CL117" s="821"/>
      <c r="CM117" s="817" t="s">
        <v>463</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129</v>
      </c>
      <c r="DH117" s="780"/>
      <c r="DI117" s="780"/>
      <c r="DJ117" s="780"/>
      <c r="DK117" s="781"/>
      <c r="DL117" s="782" t="s">
        <v>129</v>
      </c>
      <c r="DM117" s="780"/>
      <c r="DN117" s="780"/>
      <c r="DO117" s="780"/>
      <c r="DP117" s="781"/>
      <c r="DQ117" s="782" t="s">
        <v>129</v>
      </c>
      <c r="DR117" s="780"/>
      <c r="DS117" s="780"/>
      <c r="DT117" s="780"/>
      <c r="DU117" s="781"/>
      <c r="DV117" s="824" t="s">
        <v>129</v>
      </c>
      <c r="DW117" s="825"/>
      <c r="DX117" s="825"/>
      <c r="DY117" s="825"/>
      <c r="DZ117" s="826"/>
    </row>
    <row r="118" spans="1:130" s="230" customFormat="1" ht="26.25" customHeight="1" x14ac:dyDescent="0.2">
      <c r="A118" s="895" t="s">
        <v>435</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432</v>
      </c>
      <c r="AB118" s="896"/>
      <c r="AC118" s="896"/>
      <c r="AD118" s="896"/>
      <c r="AE118" s="897"/>
      <c r="AF118" s="898" t="s">
        <v>433</v>
      </c>
      <c r="AG118" s="896"/>
      <c r="AH118" s="896"/>
      <c r="AI118" s="896"/>
      <c r="AJ118" s="897"/>
      <c r="AK118" s="898" t="s">
        <v>308</v>
      </c>
      <c r="AL118" s="896"/>
      <c r="AM118" s="896"/>
      <c r="AN118" s="896"/>
      <c r="AO118" s="897"/>
      <c r="AP118" s="899" t="s">
        <v>434</v>
      </c>
      <c r="AQ118" s="900"/>
      <c r="AR118" s="900"/>
      <c r="AS118" s="900"/>
      <c r="AT118" s="901"/>
      <c r="AU118" s="932"/>
      <c r="AV118" s="933"/>
      <c r="AW118" s="933"/>
      <c r="AX118" s="933"/>
      <c r="AY118" s="933"/>
      <c r="AZ118" s="838" t="s">
        <v>464</v>
      </c>
      <c r="BA118" s="839"/>
      <c r="BB118" s="839"/>
      <c r="BC118" s="839"/>
      <c r="BD118" s="839"/>
      <c r="BE118" s="839"/>
      <c r="BF118" s="839"/>
      <c r="BG118" s="839"/>
      <c r="BH118" s="839"/>
      <c r="BI118" s="839"/>
      <c r="BJ118" s="839"/>
      <c r="BK118" s="839"/>
      <c r="BL118" s="839"/>
      <c r="BM118" s="839"/>
      <c r="BN118" s="839"/>
      <c r="BO118" s="839"/>
      <c r="BP118" s="840"/>
      <c r="BQ118" s="879" t="s">
        <v>129</v>
      </c>
      <c r="BR118" s="845"/>
      <c r="BS118" s="845"/>
      <c r="BT118" s="845"/>
      <c r="BU118" s="845"/>
      <c r="BV118" s="845" t="s">
        <v>129</v>
      </c>
      <c r="BW118" s="845"/>
      <c r="BX118" s="845"/>
      <c r="BY118" s="845"/>
      <c r="BZ118" s="845"/>
      <c r="CA118" s="845" t="s">
        <v>465</v>
      </c>
      <c r="CB118" s="845"/>
      <c r="CC118" s="845"/>
      <c r="CD118" s="845"/>
      <c r="CE118" s="845"/>
      <c r="CF118" s="875" t="s">
        <v>129</v>
      </c>
      <c r="CG118" s="876"/>
      <c r="CH118" s="876"/>
      <c r="CI118" s="876"/>
      <c r="CJ118" s="876"/>
      <c r="CK118" s="927"/>
      <c r="CL118" s="821"/>
      <c r="CM118" s="817" t="s">
        <v>466</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465</v>
      </c>
      <c r="DH118" s="780"/>
      <c r="DI118" s="780"/>
      <c r="DJ118" s="780"/>
      <c r="DK118" s="781"/>
      <c r="DL118" s="782" t="s">
        <v>129</v>
      </c>
      <c r="DM118" s="780"/>
      <c r="DN118" s="780"/>
      <c r="DO118" s="780"/>
      <c r="DP118" s="781"/>
      <c r="DQ118" s="782" t="s">
        <v>129</v>
      </c>
      <c r="DR118" s="780"/>
      <c r="DS118" s="780"/>
      <c r="DT118" s="780"/>
      <c r="DU118" s="781"/>
      <c r="DV118" s="824" t="s">
        <v>129</v>
      </c>
      <c r="DW118" s="825"/>
      <c r="DX118" s="825"/>
      <c r="DY118" s="825"/>
      <c r="DZ118" s="826"/>
    </row>
    <row r="119" spans="1:130" s="230" customFormat="1" ht="26.25" customHeight="1" x14ac:dyDescent="0.2">
      <c r="A119" s="818" t="s">
        <v>438</v>
      </c>
      <c r="B119" s="819"/>
      <c r="C119" s="860" t="s">
        <v>439</v>
      </c>
      <c r="D119" s="810"/>
      <c r="E119" s="810"/>
      <c r="F119" s="810"/>
      <c r="G119" s="810"/>
      <c r="H119" s="810"/>
      <c r="I119" s="810"/>
      <c r="J119" s="810"/>
      <c r="K119" s="810"/>
      <c r="L119" s="810"/>
      <c r="M119" s="810"/>
      <c r="N119" s="810"/>
      <c r="O119" s="810"/>
      <c r="P119" s="810"/>
      <c r="Q119" s="810"/>
      <c r="R119" s="810"/>
      <c r="S119" s="810"/>
      <c r="T119" s="810"/>
      <c r="U119" s="810"/>
      <c r="V119" s="810"/>
      <c r="W119" s="810"/>
      <c r="X119" s="810"/>
      <c r="Y119" s="810"/>
      <c r="Z119" s="811"/>
      <c r="AA119" s="888" t="s">
        <v>129</v>
      </c>
      <c r="AB119" s="889"/>
      <c r="AC119" s="889"/>
      <c r="AD119" s="889"/>
      <c r="AE119" s="890"/>
      <c r="AF119" s="891" t="s">
        <v>129</v>
      </c>
      <c r="AG119" s="889"/>
      <c r="AH119" s="889"/>
      <c r="AI119" s="889"/>
      <c r="AJ119" s="890"/>
      <c r="AK119" s="891" t="s">
        <v>129</v>
      </c>
      <c r="AL119" s="889"/>
      <c r="AM119" s="889"/>
      <c r="AN119" s="889"/>
      <c r="AO119" s="890"/>
      <c r="AP119" s="892" t="s">
        <v>129</v>
      </c>
      <c r="AQ119" s="893"/>
      <c r="AR119" s="893"/>
      <c r="AS119" s="893"/>
      <c r="AT119" s="894"/>
      <c r="AU119" s="934"/>
      <c r="AV119" s="935"/>
      <c r="AW119" s="935"/>
      <c r="AX119" s="935"/>
      <c r="AY119" s="935"/>
      <c r="AZ119" s="251" t="s">
        <v>187</v>
      </c>
      <c r="BA119" s="251"/>
      <c r="BB119" s="251"/>
      <c r="BC119" s="251"/>
      <c r="BD119" s="251"/>
      <c r="BE119" s="251"/>
      <c r="BF119" s="251"/>
      <c r="BG119" s="251"/>
      <c r="BH119" s="251"/>
      <c r="BI119" s="251"/>
      <c r="BJ119" s="251"/>
      <c r="BK119" s="251"/>
      <c r="BL119" s="251"/>
      <c r="BM119" s="251"/>
      <c r="BN119" s="251"/>
      <c r="BO119" s="877" t="s">
        <v>467</v>
      </c>
      <c r="BP119" s="878"/>
      <c r="BQ119" s="879">
        <v>72902700</v>
      </c>
      <c r="BR119" s="845"/>
      <c r="BS119" s="845"/>
      <c r="BT119" s="845"/>
      <c r="BU119" s="845"/>
      <c r="BV119" s="845">
        <v>69915193</v>
      </c>
      <c r="BW119" s="845"/>
      <c r="BX119" s="845"/>
      <c r="BY119" s="845"/>
      <c r="BZ119" s="845"/>
      <c r="CA119" s="845">
        <v>66277611</v>
      </c>
      <c r="CB119" s="845"/>
      <c r="CC119" s="845"/>
      <c r="CD119" s="845"/>
      <c r="CE119" s="845"/>
      <c r="CF119" s="748"/>
      <c r="CG119" s="749"/>
      <c r="CH119" s="749"/>
      <c r="CI119" s="749"/>
      <c r="CJ119" s="834"/>
      <c r="CK119" s="928"/>
      <c r="CL119" s="823"/>
      <c r="CM119" s="838" t="s">
        <v>468</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v>3055713</v>
      </c>
      <c r="DH119" s="764"/>
      <c r="DI119" s="764"/>
      <c r="DJ119" s="764"/>
      <c r="DK119" s="765"/>
      <c r="DL119" s="766">
        <v>2830119</v>
      </c>
      <c r="DM119" s="764"/>
      <c r="DN119" s="764"/>
      <c r="DO119" s="764"/>
      <c r="DP119" s="765"/>
      <c r="DQ119" s="766">
        <v>2624326</v>
      </c>
      <c r="DR119" s="764"/>
      <c r="DS119" s="764"/>
      <c r="DT119" s="764"/>
      <c r="DU119" s="765"/>
      <c r="DV119" s="848">
        <v>11.6</v>
      </c>
      <c r="DW119" s="849"/>
      <c r="DX119" s="849"/>
      <c r="DY119" s="849"/>
      <c r="DZ119" s="850"/>
    </row>
    <row r="120" spans="1:130" s="230" customFormat="1" ht="26.25" customHeight="1" x14ac:dyDescent="0.2">
      <c r="A120" s="820"/>
      <c r="B120" s="821"/>
      <c r="C120" s="817" t="s">
        <v>444</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129</v>
      </c>
      <c r="AB120" s="780"/>
      <c r="AC120" s="780"/>
      <c r="AD120" s="780"/>
      <c r="AE120" s="781"/>
      <c r="AF120" s="782" t="s">
        <v>129</v>
      </c>
      <c r="AG120" s="780"/>
      <c r="AH120" s="780"/>
      <c r="AI120" s="780"/>
      <c r="AJ120" s="781"/>
      <c r="AK120" s="782" t="s">
        <v>129</v>
      </c>
      <c r="AL120" s="780"/>
      <c r="AM120" s="780"/>
      <c r="AN120" s="780"/>
      <c r="AO120" s="781"/>
      <c r="AP120" s="824" t="s">
        <v>393</v>
      </c>
      <c r="AQ120" s="825"/>
      <c r="AR120" s="825"/>
      <c r="AS120" s="825"/>
      <c r="AT120" s="826"/>
      <c r="AU120" s="880" t="s">
        <v>469</v>
      </c>
      <c r="AV120" s="881"/>
      <c r="AW120" s="881"/>
      <c r="AX120" s="881"/>
      <c r="AY120" s="882"/>
      <c r="AZ120" s="860" t="s">
        <v>470</v>
      </c>
      <c r="BA120" s="810"/>
      <c r="BB120" s="810"/>
      <c r="BC120" s="810"/>
      <c r="BD120" s="810"/>
      <c r="BE120" s="810"/>
      <c r="BF120" s="810"/>
      <c r="BG120" s="810"/>
      <c r="BH120" s="810"/>
      <c r="BI120" s="810"/>
      <c r="BJ120" s="810"/>
      <c r="BK120" s="810"/>
      <c r="BL120" s="810"/>
      <c r="BM120" s="810"/>
      <c r="BN120" s="810"/>
      <c r="BO120" s="810"/>
      <c r="BP120" s="811"/>
      <c r="BQ120" s="861">
        <v>15028091</v>
      </c>
      <c r="BR120" s="842"/>
      <c r="BS120" s="842"/>
      <c r="BT120" s="842"/>
      <c r="BU120" s="842"/>
      <c r="BV120" s="842">
        <v>16530049</v>
      </c>
      <c r="BW120" s="842"/>
      <c r="BX120" s="842"/>
      <c r="BY120" s="842"/>
      <c r="BZ120" s="842"/>
      <c r="CA120" s="842">
        <v>20394842</v>
      </c>
      <c r="CB120" s="842"/>
      <c r="CC120" s="842"/>
      <c r="CD120" s="842"/>
      <c r="CE120" s="842"/>
      <c r="CF120" s="866">
        <v>89.9</v>
      </c>
      <c r="CG120" s="867"/>
      <c r="CH120" s="867"/>
      <c r="CI120" s="867"/>
      <c r="CJ120" s="867"/>
      <c r="CK120" s="868" t="s">
        <v>471</v>
      </c>
      <c r="CL120" s="852"/>
      <c r="CM120" s="852"/>
      <c r="CN120" s="852"/>
      <c r="CO120" s="853"/>
      <c r="CP120" s="872" t="s">
        <v>472</v>
      </c>
      <c r="CQ120" s="873"/>
      <c r="CR120" s="873"/>
      <c r="CS120" s="873"/>
      <c r="CT120" s="873"/>
      <c r="CU120" s="873"/>
      <c r="CV120" s="873"/>
      <c r="CW120" s="873"/>
      <c r="CX120" s="873"/>
      <c r="CY120" s="873"/>
      <c r="CZ120" s="873"/>
      <c r="DA120" s="873"/>
      <c r="DB120" s="873"/>
      <c r="DC120" s="873"/>
      <c r="DD120" s="873"/>
      <c r="DE120" s="873"/>
      <c r="DF120" s="874"/>
      <c r="DG120" s="861">
        <v>7547610</v>
      </c>
      <c r="DH120" s="842"/>
      <c r="DI120" s="842"/>
      <c r="DJ120" s="842"/>
      <c r="DK120" s="842"/>
      <c r="DL120" s="842">
        <v>6952440</v>
      </c>
      <c r="DM120" s="842"/>
      <c r="DN120" s="842"/>
      <c r="DO120" s="842"/>
      <c r="DP120" s="842"/>
      <c r="DQ120" s="842">
        <v>6063551</v>
      </c>
      <c r="DR120" s="842"/>
      <c r="DS120" s="842"/>
      <c r="DT120" s="842"/>
      <c r="DU120" s="842"/>
      <c r="DV120" s="843">
        <v>26.7</v>
      </c>
      <c r="DW120" s="843"/>
      <c r="DX120" s="843"/>
      <c r="DY120" s="843"/>
      <c r="DZ120" s="844"/>
    </row>
    <row r="121" spans="1:130" s="230" customFormat="1" ht="26.25" customHeight="1" x14ac:dyDescent="0.2">
      <c r="A121" s="820"/>
      <c r="B121" s="821"/>
      <c r="C121" s="863" t="s">
        <v>473</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v>177029</v>
      </c>
      <c r="AB121" s="780"/>
      <c r="AC121" s="780"/>
      <c r="AD121" s="780"/>
      <c r="AE121" s="781"/>
      <c r="AF121" s="782">
        <v>266183</v>
      </c>
      <c r="AG121" s="780"/>
      <c r="AH121" s="780"/>
      <c r="AI121" s="780"/>
      <c r="AJ121" s="781"/>
      <c r="AK121" s="782">
        <v>459086</v>
      </c>
      <c r="AL121" s="780"/>
      <c r="AM121" s="780"/>
      <c r="AN121" s="780"/>
      <c r="AO121" s="781"/>
      <c r="AP121" s="824">
        <v>2</v>
      </c>
      <c r="AQ121" s="825"/>
      <c r="AR121" s="825"/>
      <c r="AS121" s="825"/>
      <c r="AT121" s="826"/>
      <c r="AU121" s="883"/>
      <c r="AV121" s="884"/>
      <c r="AW121" s="884"/>
      <c r="AX121" s="884"/>
      <c r="AY121" s="885"/>
      <c r="AZ121" s="817" t="s">
        <v>474</v>
      </c>
      <c r="BA121" s="752"/>
      <c r="BB121" s="752"/>
      <c r="BC121" s="752"/>
      <c r="BD121" s="752"/>
      <c r="BE121" s="752"/>
      <c r="BF121" s="752"/>
      <c r="BG121" s="752"/>
      <c r="BH121" s="752"/>
      <c r="BI121" s="752"/>
      <c r="BJ121" s="752"/>
      <c r="BK121" s="752"/>
      <c r="BL121" s="752"/>
      <c r="BM121" s="752"/>
      <c r="BN121" s="752"/>
      <c r="BO121" s="752"/>
      <c r="BP121" s="753"/>
      <c r="BQ121" s="789">
        <v>15091747</v>
      </c>
      <c r="BR121" s="790"/>
      <c r="BS121" s="790"/>
      <c r="BT121" s="790"/>
      <c r="BU121" s="790"/>
      <c r="BV121" s="790">
        <v>15499776</v>
      </c>
      <c r="BW121" s="790"/>
      <c r="BX121" s="790"/>
      <c r="BY121" s="790"/>
      <c r="BZ121" s="790"/>
      <c r="CA121" s="790">
        <v>13698307</v>
      </c>
      <c r="CB121" s="790"/>
      <c r="CC121" s="790"/>
      <c r="CD121" s="790"/>
      <c r="CE121" s="790"/>
      <c r="CF121" s="875">
        <v>60.4</v>
      </c>
      <c r="CG121" s="876"/>
      <c r="CH121" s="876"/>
      <c r="CI121" s="876"/>
      <c r="CJ121" s="876"/>
      <c r="CK121" s="869"/>
      <c r="CL121" s="855"/>
      <c r="CM121" s="855"/>
      <c r="CN121" s="855"/>
      <c r="CO121" s="856"/>
      <c r="CP121" s="835" t="s">
        <v>475</v>
      </c>
      <c r="CQ121" s="836"/>
      <c r="CR121" s="836"/>
      <c r="CS121" s="836"/>
      <c r="CT121" s="836"/>
      <c r="CU121" s="836"/>
      <c r="CV121" s="836"/>
      <c r="CW121" s="836"/>
      <c r="CX121" s="836"/>
      <c r="CY121" s="836"/>
      <c r="CZ121" s="836"/>
      <c r="DA121" s="836"/>
      <c r="DB121" s="836"/>
      <c r="DC121" s="836"/>
      <c r="DD121" s="836"/>
      <c r="DE121" s="836"/>
      <c r="DF121" s="837"/>
      <c r="DG121" s="789">
        <v>3247616</v>
      </c>
      <c r="DH121" s="790"/>
      <c r="DI121" s="790"/>
      <c r="DJ121" s="790"/>
      <c r="DK121" s="790"/>
      <c r="DL121" s="790">
        <v>3014230</v>
      </c>
      <c r="DM121" s="790"/>
      <c r="DN121" s="790"/>
      <c r="DO121" s="790"/>
      <c r="DP121" s="790"/>
      <c r="DQ121" s="790">
        <v>3058588</v>
      </c>
      <c r="DR121" s="790"/>
      <c r="DS121" s="790"/>
      <c r="DT121" s="790"/>
      <c r="DU121" s="790"/>
      <c r="DV121" s="796">
        <v>13.5</v>
      </c>
      <c r="DW121" s="796"/>
      <c r="DX121" s="796"/>
      <c r="DY121" s="796"/>
      <c r="DZ121" s="797"/>
    </row>
    <row r="122" spans="1:130" s="230" customFormat="1" ht="26.25" customHeight="1" x14ac:dyDescent="0.2">
      <c r="A122" s="820"/>
      <c r="B122" s="821"/>
      <c r="C122" s="817" t="s">
        <v>454</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129</v>
      </c>
      <c r="AB122" s="780"/>
      <c r="AC122" s="780"/>
      <c r="AD122" s="780"/>
      <c r="AE122" s="781"/>
      <c r="AF122" s="782" t="s">
        <v>129</v>
      </c>
      <c r="AG122" s="780"/>
      <c r="AH122" s="780"/>
      <c r="AI122" s="780"/>
      <c r="AJ122" s="781"/>
      <c r="AK122" s="782" t="s">
        <v>129</v>
      </c>
      <c r="AL122" s="780"/>
      <c r="AM122" s="780"/>
      <c r="AN122" s="780"/>
      <c r="AO122" s="781"/>
      <c r="AP122" s="824" t="s">
        <v>129</v>
      </c>
      <c r="AQ122" s="825"/>
      <c r="AR122" s="825"/>
      <c r="AS122" s="825"/>
      <c r="AT122" s="826"/>
      <c r="AU122" s="883"/>
      <c r="AV122" s="884"/>
      <c r="AW122" s="884"/>
      <c r="AX122" s="884"/>
      <c r="AY122" s="885"/>
      <c r="AZ122" s="838" t="s">
        <v>476</v>
      </c>
      <c r="BA122" s="839"/>
      <c r="BB122" s="839"/>
      <c r="BC122" s="839"/>
      <c r="BD122" s="839"/>
      <c r="BE122" s="839"/>
      <c r="BF122" s="839"/>
      <c r="BG122" s="839"/>
      <c r="BH122" s="839"/>
      <c r="BI122" s="839"/>
      <c r="BJ122" s="839"/>
      <c r="BK122" s="839"/>
      <c r="BL122" s="839"/>
      <c r="BM122" s="839"/>
      <c r="BN122" s="839"/>
      <c r="BO122" s="839"/>
      <c r="BP122" s="840"/>
      <c r="BQ122" s="879">
        <v>21904757</v>
      </c>
      <c r="BR122" s="845"/>
      <c r="BS122" s="845"/>
      <c r="BT122" s="845"/>
      <c r="BU122" s="845"/>
      <c r="BV122" s="845">
        <v>20271629</v>
      </c>
      <c r="BW122" s="845"/>
      <c r="BX122" s="845"/>
      <c r="BY122" s="845"/>
      <c r="BZ122" s="845"/>
      <c r="CA122" s="845">
        <v>16784568</v>
      </c>
      <c r="CB122" s="845"/>
      <c r="CC122" s="845"/>
      <c r="CD122" s="845"/>
      <c r="CE122" s="845"/>
      <c r="CF122" s="846">
        <v>74</v>
      </c>
      <c r="CG122" s="847"/>
      <c r="CH122" s="847"/>
      <c r="CI122" s="847"/>
      <c r="CJ122" s="847"/>
      <c r="CK122" s="869"/>
      <c r="CL122" s="855"/>
      <c r="CM122" s="855"/>
      <c r="CN122" s="855"/>
      <c r="CO122" s="856"/>
      <c r="CP122" s="835" t="s">
        <v>477</v>
      </c>
      <c r="CQ122" s="836"/>
      <c r="CR122" s="836"/>
      <c r="CS122" s="836"/>
      <c r="CT122" s="836"/>
      <c r="CU122" s="836"/>
      <c r="CV122" s="836"/>
      <c r="CW122" s="836"/>
      <c r="CX122" s="836"/>
      <c r="CY122" s="836"/>
      <c r="CZ122" s="836"/>
      <c r="DA122" s="836"/>
      <c r="DB122" s="836"/>
      <c r="DC122" s="836"/>
      <c r="DD122" s="836"/>
      <c r="DE122" s="836"/>
      <c r="DF122" s="837"/>
      <c r="DG122" s="789">
        <v>40224</v>
      </c>
      <c r="DH122" s="790"/>
      <c r="DI122" s="790"/>
      <c r="DJ122" s="790"/>
      <c r="DK122" s="790"/>
      <c r="DL122" s="790">
        <v>39586</v>
      </c>
      <c r="DM122" s="790"/>
      <c r="DN122" s="790"/>
      <c r="DO122" s="790"/>
      <c r="DP122" s="790"/>
      <c r="DQ122" s="790">
        <v>41777</v>
      </c>
      <c r="DR122" s="790"/>
      <c r="DS122" s="790"/>
      <c r="DT122" s="790"/>
      <c r="DU122" s="790"/>
      <c r="DV122" s="796">
        <v>0.2</v>
      </c>
      <c r="DW122" s="796"/>
      <c r="DX122" s="796"/>
      <c r="DY122" s="796"/>
      <c r="DZ122" s="797"/>
    </row>
    <row r="123" spans="1:130" s="230" customFormat="1" ht="26.25" customHeight="1" x14ac:dyDescent="0.2">
      <c r="A123" s="820"/>
      <c r="B123" s="821"/>
      <c r="C123" s="817" t="s">
        <v>460</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393</v>
      </c>
      <c r="AB123" s="780"/>
      <c r="AC123" s="780"/>
      <c r="AD123" s="780"/>
      <c r="AE123" s="781"/>
      <c r="AF123" s="782" t="s">
        <v>129</v>
      </c>
      <c r="AG123" s="780"/>
      <c r="AH123" s="780"/>
      <c r="AI123" s="780"/>
      <c r="AJ123" s="781"/>
      <c r="AK123" s="782" t="s">
        <v>129</v>
      </c>
      <c r="AL123" s="780"/>
      <c r="AM123" s="780"/>
      <c r="AN123" s="780"/>
      <c r="AO123" s="781"/>
      <c r="AP123" s="824" t="s">
        <v>129</v>
      </c>
      <c r="AQ123" s="825"/>
      <c r="AR123" s="825"/>
      <c r="AS123" s="825"/>
      <c r="AT123" s="826"/>
      <c r="AU123" s="886"/>
      <c r="AV123" s="887"/>
      <c r="AW123" s="887"/>
      <c r="AX123" s="887"/>
      <c r="AY123" s="887"/>
      <c r="AZ123" s="251" t="s">
        <v>187</v>
      </c>
      <c r="BA123" s="251"/>
      <c r="BB123" s="251"/>
      <c r="BC123" s="251"/>
      <c r="BD123" s="251"/>
      <c r="BE123" s="251"/>
      <c r="BF123" s="251"/>
      <c r="BG123" s="251"/>
      <c r="BH123" s="251"/>
      <c r="BI123" s="251"/>
      <c r="BJ123" s="251"/>
      <c r="BK123" s="251"/>
      <c r="BL123" s="251"/>
      <c r="BM123" s="251"/>
      <c r="BN123" s="251"/>
      <c r="BO123" s="877" t="s">
        <v>478</v>
      </c>
      <c r="BP123" s="878"/>
      <c r="BQ123" s="832">
        <v>52024595</v>
      </c>
      <c r="BR123" s="833"/>
      <c r="BS123" s="833"/>
      <c r="BT123" s="833"/>
      <c r="BU123" s="833"/>
      <c r="BV123" s="833">
        <v>52301454</v>
      </c>
      <c r="BW123" s="833"/>
      <c r="BX123" s="833"/>
      <c r="BY123" s="833"/>
      <c r="BZ123" s="833"/>
      <c r="CA123" s="833">
        <v>50877717</v>
      </c>
      <c r="CB123" s="833"/>
      <c r="CC123" s="833"/>
      <c r="CD123" s="833"/>
      <c r="CE123" s="833"/>
      <c r="CF123" s="748"/>
      <c r="CG123" s="749"/>
      <c r="CH123" s="749"/>
      <c r="CI123" s="749"/>
      <c r="CJ123" s="834"/>
      <c r="CK123" s="869"/>
      <c r="CL123" s="855"/>
      <c r="CM123" s="855"/>
      <c r="CN123" s="855"/>
      <c r="CO123" s="856"/>
      <c r="CP123" s="835" t="s">
        <v>479</v>
      </c>
      <c r="CQ123" s="836"/>
      <c r="CR123" s="836"/>
      <c r="CS123" s="836"/>
      <c r="CT123" s="836"/>
      <c r="CU123" s="836"/>
      <c r="CV123" s="836"/>
      <c r="CW123" s="836"/>
      <c r="CX123" s="836"/>
      <c r="CY123" s="836"/>
      <c r="CZ123" s="836"/>
      <c r="DA123" s="836"/>
      <c r="DB123" s="836"/>
      <c r="DC123" s="836"/>
      <c r="DD123" s="836"/>
      <c r="DE123" s="836"/>
      <c r="DF123" s="837"/>
      <c r="DG123" s="779" t="s">
        <v>129</v>
      </c>
      <c r="DH123" s="780"/>
      <c r="DI123" s="780"/>
      <c r="DJ123" s="780"/>
      <c r="DK123" s="781"/>
      <c r="DL123" s="782" t="s">
        <v>129</v>
      </c>
      <c r="DM123" s="780"/>
      <c r="DN123" s="780"/>
      <c r="DO123" s="780"/>
      <c r="DP123" s="781"/>
      <c r="DQ123" s="782" t="s">
        <v>129</v>
      </c>
      <c r="DR123" s="780"/>
      <c r="DS123" s="780"/>
      <c r="DT123" s="780"/>
      <c r="DU123" s="781"/>
      <c r="DV123" s="824" t="s">
        <v>129</v>
      </c>
      <c r="DW123" s="825"/>
      <c r="DX123" s="825"/>
      <c r="DY123" s="825"/>
      <c r="DZ123" s="826"/>
    </row>
    <row r="124" spans="1:130" s="230" customFormat="1" ht="26.25" customHeight="1" thickBot="1" x14ac:dyDescent="0.25">
      <c r="A124" s="820"/>
      <c r="B124" s="821"/>
      <c r="C124" s="817" t="s">
        <v>463</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393</v>
      </c>
      <c r="AB124" s="780"/>
      <c r="AC124" s="780"/>
      <c r="AD124" s="780"/>
      <c r="AE124" s="781"/>
      <c r="AF124" s="782" t="s">
        <v>129</v>
      </c>
      <c r="AG124" s="780"/>
      <c r="AH124" s="780"/>
      <c r="AI124" s="780"/>
      <c r="AJ124" s="781"/>
      <c r="AK124" s="782" t="s">
        <v>393</v>
      </c>
      <c r="AL124" s="780"/>
      <c r="AM124" s="780"/>
      <c r="AN124" s="780"/>
      <c r="AO124" s="781"/>
      <c r="AP124" s="824" t="s">
        <v>393</v>
      </c>
      <c r="AQ124" s="825"/>
      <c r="AR124" s="825"/>
      <c r="AS124" s="825"/>
      <c r="AT124" s="826"/>
      <c r="AU124" s="827" t="s">
        <v>480</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v>97.7</v>
      </c>
      <c r="BR124" s="831"/>
      <c r="BS124" s="831"/>
      <c r="BT124" s="831"/>
      <c r="BU124" s="831"/>
      <c r="BV124" s="831">
        <v>83.4</v>
      </c>
      <c r="BW124" s="831"/>
      <c r="BX124" s="831"/>
      <c r="BY124" s="831"/>
      <c r="BZ124" s="831"/>
      <c r="CA124" s="831">
        <v>67.8</v>
      </c>
      <c r="CB124" s="831"/>
      <c r="CC124" s="831"/>
      <c r="CD124" s="831"/>
      <c r="CE124" s="831"/>
      <c r="CF124" s="726"/>
      <c r="CG124" s="727"/>
      <c r="CH124" s="727"/>
      <c r="CI124" s="727"/>
      <c r="CJ124" s="862"/>
      <c r="CK124" s="870"/>
      <c r="CL124" s="870"/>
      <c r="CM124" s="870"/>
      <c r="CN124" s="870"/>
      <c r="CO124" s="871"/>
      <c r="CP124" s="835" t="s">
        <v>481</v>
      </c>
      <c r="CQ124" s="836"/>
      <c r="CR124" s="836"/>
      <c r="CS124" s="836"/>
      <c r="CT124" s="836"/>
      <c r="CU124" s="836"/>
      <c r="CV124" s="836"/>
      <c r="CW124" s="836"/>
      <c r="CX124" s="836"/>
      <c r="CY124" s="836"/>
      <c r="CZ124" s="836"/>
      <c r="DA124" s="836"/>
      <c r="DB124" s="836"/>
      <c r="DC124" s="836"/>
      <c r="DD124" s="836"/>
      <c r="DE124" s="836"/>
      <c r="DF124" s="837"/>
      <c r="DG124" s="763" t="s">
        <v>129</v>
      </c>
      <c r="DH124" s="764"/>
      <c r="DI124" s="764"/>
      <c r="DJ124" s="764"/>
      <c r="DK124" s="765"/>
      <c r="DL124" s="766" t="s">
        <v>129</v>
      </c>
      <c r="DM124" s="764"/>
      <c r="DN124" s="764"/>
      <c r="DO124" s="764"/>
      <c r="DP124" s="765"/>
      <c r="DQ124" s="766" t="s">
        <v>129</v>
      </c>
      <c r="DR124" s="764"/>
      <c r="DS124" s="764"/>
      <c r="DT124" s="764"/>
      <c r="DU124" s="765"/>
      <c r="DV124" s="848" t="s">
        <v>129</v>
      </c>
      <c r="DW124" s="849"/>
      <c r="DX124" s="849"/>
      <c r="DY124" s="849"/>
      <c r="DZ124" s="850"/>
    </row>
    <row r="125" spans="1:130" s="230" customFormat="1" ht="26.25" customHeight="1" x14ac:dyDescent="0.2">
      <c r="A125" s="820"/>
      <c r="B125" s="821"/>
      <c r="C125" s="817" t="s">
        <v>466</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129</v>
      </c>
      <c r="AB125" s="780"/>
      <c r="AC125" s="780"/>
      <c r="AD125" s="780"/>
      <c r="AE125" s="781"/>
      <c r="AF125" s="782" t="s">
        <v>129</v>
      </c>
      <c r="AG125" s="780"/>
      <c r="AH125" s="780"/>
      <c r="AI125" s="780"/>
      <c r="AJ125" s="781"/>
      <c r="AK125" s="782" t="s">
        <v>129</v>
      </c>
      <c r="AL125" s="780"/>
      <c r="AM125" s="780"/>
      <c r="AN125" s="780"/>
      <c r="AO125" s="781"/>
      <c r="AP125" s="824" t="s">
        <v>129</v>
      </c>
      <c r="AQ125" s="825"/>
      <c r="AR125" s="825"/>
      <c r="AS125" s="825"/>
      <c r="AT125" s="826"/>
      <c r="AU125" s="252"/>
      <c r="AV125" s="253"/>
      <c r="AW125" s="253"/>
      <c r="AX125" s="253"/>
      <c r="AY125" s="253"/>
      <c r="AZ125" s="253"/>
      <c r="BA125" s="253"/>
      <c r="BB125" s="253"/>
      <c r="BC125" s="253"/>
      <c r="BD125" s="253"/>
      <c r="BE125" s="253"/>
      <c r="BF125" s="253"/>
      <c r="BG125" s="253"/>
      <c r="BH125" s="253"/>
      <c r="BI125" s="253"/>
      <c r="BJ125" s="253"/>
      <c r="BK125" s="253"/>
      <c r="BL125" s="253"/>
      <c r="BM125" s="253"/>
      <c r="BN125" s="253"/>
      <c r="BO125" s="253"/>
      <c r="BP125" s="253"/>
      <c r="BQ125" s="232"/>
      <c r="BR125" s="232"/>
      <c r="BS125" s="232"/>
      <c r="BT125" s="232"/>
      <c r="BU125" s="232"/>
      <c r="BV125" s="232"/>
      <c r="BW125" s="232"/>
      <c r="BX125" s="232"/>
      <c r="BY125" s="232"/>
      <c r="BZ125" s="232"/>
      <c r="CA125" s="232"/>
      <c r="CB125" s="232"/>
      <c r="CC125" s="232"/>
      <c r="CD125" s="232"/>
      <c r="CE125" s="232"/>
      <c r="CF125" s="232"/>
      <c r="CG125" s="232"/>
      <c r="CH125" s="232"/>
      <c r="CI125" s="232"/>
      <c r="CJ125" s="254"/>
      <c r="CK125" s="851" t="s">
        <v>482</v>
      </c>
      <c r="CL125" s="852"/>
      <c r="CM125" s="852"/>
      <c r="CN125" s="852"/>
      <c r="CO125" s="853"/>
      <c r="CP125" s="860" t="s">
        <v>483</v>
      </c>
      <c r="CQ125" s="810"/>
      <c r="CR125" s="810"/>
      <c r="CS125" s="810"/>
      <c r="CT125" s="810"/>
      <c r="CU125" s="810"/>
      <c r="CV125" s="810"/>
      <c r="CW125" s="810"/>
      <c r="CX125" s="810"/>
      <c r="CY125" s="810"/>
      <c r="CZ125" s="810"/>
      <c r="DA125" s="810"/>
      <c r="DB125" s="810"/>
      <c r="DC125" s="810"/>
      <c r="DD125" s="810"/>
      <c r="DE125" s="810"/>
      <c r="DF125" s="811"/>
      <c r="DG125" s="861" t="s">
        <v>129</v>
      </c>
      <c r="DH125" s="842"/>
      <c r="DI125" s="842"/>
      <c r="DJ125" s="842"/>
      <c r="DK125" s="842"/>
      <c r="DL125" s="842" t="s">
        <v>129</v>
      </c>
      <c r="DM125" s="842"/>
      <c r="DN125" s="842"/>
      <c r="DO125" s="842"/>
      <c r="DP125" s="842"/>
      <c r="DQ125" s="842" t="s">
        <v>393</v>
      </c>
      <c r="DR125" s="842"/>
      <c r="DS125" s="842"/>
      <c r="DT125" s="842"/>
      <c r="DU125" s="842"/>
      <c r="DV125" s="843" t="s">
        <v>129</v>
      </c>
      <c r="DW125" s="843"/>
      <c r="DX125" s="843"/>
      <c r="DY125" s="843"/>
      <c r="DZ125" s="844"/>
    </row>
    <row r="126" spans="1:130" s="230" customFormat="1" ht="26.25" customHeight="1" thickBot="1" x14ac:dyDescent="0.25">
      <c r="A126" s="820"/>
      <c r="B126" s="821"/>
      <c r="C126" s="817" t="s">
        <v>468</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v>197269</v>
      </c>
      <c r="AB126" s="780"/>
      <c r="AC126" s="780"/>
      <c r="AD126" s="780"/>
      <c r="AE126" s="781"/>
      <c r="AF126" s="782">
        <v>205731</v>
      </c>
      <c r="AG126" s="780"/>
      <c r="AH126" s="780"/>
      <c r="AI126" s="780"/>
      <c r="AJ126" s="781"/>
      <c r="AK126" s="782">
        <v>205792</v>
      </c>
      <c r="AL126" s="780"/>
      <c r="AM126" s="780"/>
      <c r="AN126" s="780"/>
      <c r="AO126" s="781"/>
      <c r="AP126" s="824">
        <v>0.9</v>
      </c>
      <c r="AQ126" s="825"/>
      <c r="AR126" s="825"/>
      <c r="AS126" s="825"/>
      <c r="AT126" s="826"/>
      <c r="AU126" s="232"/>
      <c r="AV126" s="232"/>
      <c r="AW126" s="232"/>
      <c r="AX126" s="232"/>
      <c r="AY126" s="232"/>
      <c r="AZ126" s="232"/>
      <c r="BA126" s="232"/>
      <c r="BB126" s="232"/>
      <c r="BC126" s="232"/>
      <c r="BD126" s="232"/>
      <c r="BE126" s="232"/>
      <c r="BF126" s="232"/>
      <c r="BG126" s="232"/>
      <c r="BH126" s="232"/>
      <c r="BI126" s="232"/>
      <c r="BJ126" s="232"/>
      <c r="BK126" s="232"/>
      <c r="BL126" s="232"/>
      <c r="BM126" s="232"/>
      <c r="BN126" s="232"/>
      <c r="BO126" s="232"/>
      <c r="BP126" s="232"/>
      <c r="BQ126" s="232"/>
      <c r="BR126" s="232"/>
      <c r="BS126" s="232"/>
      <c r="BT126" s="232"/>
      <c r="BU126" s="232"/>
      <c r="BV126" s="232"/>
      <c r="BW126" s="232"/>
      <c r="BX126" s="232"/>
      <c r="BY126" s="232"/>
      <c r="BZ126" s="232"/>
      <c r="CA126" s="232"/>
      <c r="CB126" s="232"/>
      <c r="CC126" s="232"/>
      <c r="CD126" s="255"/>
      <c r="CE126" s="255"/>
      <c r="CF126" s="255"/>
      <c r="CG126" s="232"/>
      <c r="CH126" s="232"/>
      <c r="CI126" s="232"/>
      <c r="CJ126" s="254"/>
      <c r="CK126" s="854"/>
      <c r="CL126" s="855"/>
      <c r="CM126" s="855"/>
      <c r="CN126" s="855"/>
      <c r="CO126" s="856"/>
      <c r="CP126" s="817" t="s">
        <v>484</v>
      </c>
      <c r="CQ126" s="752"/>
      <c r="CR126" s="752"/>
      <c r="CS126" s="752"/>
      <c r="CT126" s="752"/>
      <c r="CU126" s="752"/>
      <c r="CV126" s="752"/>
      <c r="CW126" s="752"/>
      <c r="CX126" s="752"/>
      <c r="CY126" s="752"/>
      <c r="CZ126" s="752"/>
      <c r="DA126" s="752"/>
      <c r="DB126" s="752"/>
      <c r="DC126" s="752"/>
      <c r="DD126" s="752"/>
      <c r="DE126" s="752"/>
      <c r="DF126" s="753"/>
      <c r="DG126" s="789" t="s">
        <v>393</v>
      </c>
      <c r="DH126" s="790"/>
      <c r="DI126" s="790"/>
      <c r="DJ126" s="790"/>
      <c r="DK126" s="790"/>
      <c r="DL126" s="790" t="s">
        <v>129</v>
      </c>
      <c r="DM126" s="790"/>
      <c r="DN126" s="790"/>
      <c r="DO126" s="790"/>
      <c r="DP126" s="790"/>
      <c r="DQ126" s="790" t="s">
        <v>393</v>
      </c>
      <c r="DR126" s="790"/>
      <c r="DS126" s="790"/>
      <c r="DT126" s="790"/>
      <c r="DU126" s="790"/>
      <c r="DV126" s="796" t="s">
        <v>129</v>
      </c>
      <c r="DW126" s="796"/>
      <c r="DX126" s="796"/>
      <c r="DY126" s="796"/>
      <c r="DZ126" s="797"/>
    </row>
    <row r="127" spans="1:130" s="230" customFormat="1" ht="26.25" customHeight="1" x14ac:dyDescent="0.2">
      <c r="A127" s="822"/>
      <c r="B127" s="823"/>
      <c r="C127" s="838" t="s">
        <v>485</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t="s">
        <v>129</v>
      </c>
      <c r="AB127" s="780"/>
      <c r="AC127" s="780"/>
      <c r="AD127" s="780"/>
      <c r="AE127" s="781"/>
      <c r="AF127" s="782" t="s">
        <v>393</v>
      </c>
      <c r="AG127" s="780"/>
      <c r="AH127" s="780"/>
      <c r="AI127" s="780"/>
      <c r="AJ127" s="781"/>
      <c r="AK127" s="782" t="s">
        <v>129</v>
      </c>
      <c r="AL127" s="780"/>
      <c r="AM127" s="780"/>
      <c r="AN127" s="780"/>
      <c r="AO127" s="781"/>
      <c r="AP127" s="824" t="s">
        <v>129</v>
      </c>
      <c r="AQ127" s="825"/>
      <c r="AR127" s="825"/>
      <c r="AS127" s="825"/>
      <c r="AT127" s="826"/>
      <c r="AU127" s="232"/>
      <c r="AV127" s="232"/>
      <c r="AW127" s="232"/>
      <c r="AX127" s="841" t="s">
        <v>486</v>
      </c>
      <c r="AY127" s="814"/>
      <c r="AZ127" s="814"/>
      <c r="BA127" s="814"/>
      <c r="BB127" s="814"/>
      <c r="BC127" s="814"/>
      <c r="BD127" s="814"/>
      <c r="BE127" s="815"/>
      <c r="BF127" s="813" t="s">
        <v>487</v>
      </c>
      <c r="BG127" s="814"/>
      <c r="BH127" s="814"/>
      <c r="BI127" s="814"/>
      <c r="BJ127" s="814"/>
      <c r="BK127" s="814"/>
      <c r="BL127" s="815"/>
      <c r="BM127" s="813" t="s">
        <v>488</v>
      </c>
      <c r="BN127" s="814"/>
      <c r="BO127" s="814"/>
      <c r="BP127" s="814"/>
      <c r="BQ127" s="814"/>
      <c r="BR127" s="814"/>
      <c r="BS127" s="815"/>
      <c r="BT127" s="813" t="s">
        <v>489</v>
      </c>
      <c r="BU127" s="814"/>
      <c r="BV127" s="814"/>
      <c r="BW127" s="814"/>
      <c r="BX127" s="814"/>
      <c r="BY127" s="814"/>
      <c r="BZ127" s="816"/>
      <c r="CA127" s="232"/>
      <c r="CB127" s="232"/>
      <c r="CC127" s="232"/>
      <c r="CD127" s="255"/>
      <c r="CE127" s="255"/>
      <c r="CF127" s="255"/>
      <c r="CG127" s="232"/>
      <c r="CH127" s="232"/>
      <c r="CI127" s="232"/>
      <c r="CJ127" s="254"/>
      <c r="CK127" s="854"/>
      <c r="CL127" s="855"/>
      <c r="CM127" s="855"/>
      <c r="CN127" s="855"/>
      <c r="CO127" s="856"/>
      <c r="CP127" s="817" t="s">
        <v>490</v>
      </c>
      <c r="CQ127" s="752"/>
      <c r="CR127" s="752"/>
      <c r="CS127" s="752"/>
      <c r="CT127" s="752"/>
      <c r="CU127" s="752"/>
      <c r="CV127" s="752"/>
      <c r="CW127" s="752"/>
      <c r="CX127" s="752"/>
      <c r="CY127" s="752"/>
      <c r="CZ127" s="752"/>
      <c r="DA127" s="752"/>
      <c r="DB127" s="752"/>
      <c r="DC127" s="752"/>
      <c r="DD127" s="752"/>
      <c r="DE127" s="752"/>
      <c r="DF127" s="753"/>
      <c r="DG127" s="789" t="s">
        <v>393</v>
      </c>
      <c r="DH127" s="790"/>
      <c r="DI127" s="790"/>
      <c r="DJ127" s="790"/>
      <c r="DK127" s="790"/>
      <c r="DL127" s="790" t="s">
        <v>129</v>
      </c>
      <c r="DM127" s="790"/>
      <c r="DN127" s="790"/>
      <c r="DO127" s="790"/>
      <c r="DP127" s="790"/>
      <c r="DQ127" s="790" t="s">
        <v>129</v>
      </c>
      <c r="DR127" s="790"/>
      <c r="DS127" s="790"/>
      <c r="DT127" s="790"/>
      <c r="DU127" s="790"/>
      <c r="DV127" s="796" t="s">
        <v>129</v>
      </c>
      <c r="DW127" s="796"/>
      <c r="DX127" s="796"/>
      <c r="DY127" s="796"/>
      <c r="DZ127" s="797"/>
    </row>
    <row r="128" spans="1:130" s="230" customFormat="1" ht="26.25" customHeight="1" thickBot="1" x14ac:dyDescent="0.25">
      <c r="A128" s="798" t="s">
        <v>491</v>
      </c>
      <c r="B128" s="799"/>
      <c r="C128" s="799"/>
      <c r="D128" s="799"/>
      <c r="E128" s="799"/>
      <c r="F128" s="799"/>
      <c r="G128" s="799"/>
      <c r="H128" s="799"/>
      <c r="I128" s="799"/>
      <c r="J128" s="799"/>
      <c r="K128" s="799"/>
      <c r="L128" s="799"/>
      <c r="M128" s="799"/>
      <c r="N128" s="799"/>
      <c r="O128" s="799"/>
      <c r="P128" s="799"/>
      <c r="Q128" s="799"/>
      <c r="R128" s="799"/>
      <c r="S128" s="799"/>
      <c r="T128" s="799"/>
      <c r="U128" s="799"/>
      <c r="V128" s="799"/>
      <c r="W128" s="800" t="s">
        <v>492</v>
      </c>
      <c r="X128" s="800"/>
      <c r="Y128" s="800"/>
      <c r="Z128" s="801"/>
      <c r="AA128" s="802">
        <v>1917755</v>
      </c>
      <c r="AB128" s="803"/>
      <c r="AC128" s="803"/>
      <c r="AD128" s="803"/>
      <c r="AE128" s="804"/>
      <c r="AF128" s="805">
        <v>1705375</v>
      </c>
      <c r="AG128" s="803"/>
      <c r="AH128" s="803"/>
      <c r="AI128" s="803"/>
      <c r="AJ128" s="804"/>
      <c r="AK128" s="805">
        <v>1678367</v>
      </c>
      <c r="AL128" s="803"/>
      <c r="AM128" s="803"/>
      <c r="AN128" s="803"/>
      <c r="AO128" s="804"/>
      <c r="AP128" s="806"/>
      <c r="AQ128" s="807"/>
      <c r="AR128" s="807"/>
      <c r="AS128" s="807"/>
      <c r="AT128" s="808"/>
      <c r="AU128" s="232"/>
      <c r="AV128" s="232"/>
      <c r="AW128" s="232"/>
      <c r="AX128" s="809" t="s">
        <v>493</v>
      </c>
      <c r="AY128" s="810"/>
      <c r="AZ128" s="810"/>
      <c r="BA128" s="810"/>
      <c r="BB128" s="810"/>
      <c r="BC128" s="810"/>
      <c r="BD128" s="810"/>
      <c r="BE128" s="811"/>
      <c r="BF128" s="786" t="s">
        <v>129</v>
      </c>
      <c r="BG128" s="787"/>
      <c r="BH128" s="787"/>
      <c r="BI128" s="787"/>
      <c r="BJ128" s="787"/>
      <c r="BK128" s="787"/>
      <c r="BL128" s="812"/>
      <c r="BM128" s="786">
        <v>12.09</v>
      </c>
      <c r="BN128" s="787"/>
      <c r="BO128" s="787"/>
      <c r="BP128" s="787"/>
      <c r="BQ128" s="787"/>
      <c r="BR128" s="787"/>
      <c r="BS128" s="812"/>
      <c r="BT128" s="786">
        <v>20</v>
      </c>
      <c r="BU128" s="787"/>
      <c r="BV128" s="787"/>
      <c r="BW128" s="787"/>
      <c r="BX128" s="787"/>
      <c r="BY128" s="787"/>
      <c r="BZ128" s="788"/>
      <c r="CA128" s="255"/>
      <c r="CB128" s="255"/>
      <c r="CC128" s="255"/>
      <c r="CD128" s="255"/>
      <c r="CE128" s="255"/>
      <c r="CF128" s="255"/>
      <c r="CG128" s="232"/>
      <c r="CH128" s="232"/>
      <c r="CI128" s="232"/>
      <c r="CJ128" s="254"/>
      <c r="CK128" s="857"/>
      <c r="CL128" s="858"/>
      <c r="CM128" s="858"/>
      <c r="CN128" s="858"/>
      <c r="CO128" s="859"/>
      <c r="CP128" s="791" t="s">
        <v>494</v>
      </c>
      <c r="CQ128" s="730"/>
      <c r="CR128" s="730"/>
      <c r="CS128" s="730"/>
      <c r="CT128" s="730"/>
      <c r="CU128" s="730"/>
      <c r="CV128" s="730"/>
      <c r="CW128" s="730"/>
      <c r="CX128" s="730"/>
      <c r="CY128" s="730"/>
      <c r="CZ128" s="730"/>
      <c r="DA128" s="730"/>
      <c r="DB128" s="730"/>
      <c r="DC128" s="730"/>
      <c r="DD128" s="730"/>
      <c r="DE128" s="730"/>
      <c r="DF128" s="731"/>
      <c r="DG128" s="792">
        <v>56118</v>
      </c>
      <c r="DH128" s="793"/>
      <c r="DI128" s="793"/>
      <c r="DJ128" s="793"/>
      <c r="DK128" s="793"/>
      <c r="DL128" s="793">
        <v>52414</v>
      </c>
      <c r="DM128" s="793"/>
      <c r="DN128" s="793"/>
      <c r="DO128" s="793"/>
      <c r="DP128" s="793"/>
      <c r="DQ128" s="793">
        <v>49330</v>
      </c>
      <c r="DR128" s="793"/>
      <c r="DS128" s="793"/>
      <c r="DT128" s="793"/>
      <c r="DU128" s="793"/>
      <c r="DV128" s="794">
        <v>0.2</v>
      </c>
      <c r="DW128" s="794"/>
      <c r="DX128" s="794"/>
      <c r="DY128" s="794"/>
      <c r="DZ128" s="795"/>
    </row>
    <row r="129" spans="1:131" s="230" customFormat="1" ht="26.25" customHeight="1" x14ac:dyDescent="0.2">
      <c r="A129" s="774" t="s">
        <v>110</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495</v>
      </c>
      <c r="X129" s="777"/>
      <c r="Y129" s="777"/>
      <c r="Z129" s="778"/>
      <c r="AA129" s="779">
        <v>24021604</v>
      </c>
      <c r="AB129" s="780"/>
      <c r="AC129" s="780"/>
      <c r="AD129" s="780"/>
      <c r="AE129" s="781"/>
      <c r="AF129" s="782">
        <v>23448078</v>
      </c>
      <c r="AG129" s="780"/>
      <c r="AH129" s="780"/>
      <c r="AI129" s="780"/>
      <c r="AJ129" s="781"/>
      <c r="AK129" s="782">
        <v>24848512</v>
      </c>
      <c r="AL129" s="780"/>
      <c r="AM129" s="780"/>
      <c r="AN129" s="780"/>
      <c r="AO129" s="781"/>
      <c r="AP129" s="783"/>
      <c r="AQ129" s="784"/>
      <c r="AR129" s="784"/>
      <c r="AS129" s="784"/>
      <c r="AT129" s="785"/>
      <c r="AU129" s="233"/>
      <c r="AV129" s="233"/>
      <c r="AW129" s="233"/>
      <c r="AX129" s="751" t="s">
        <v>496</v>
      </c>
      <c r="AY129" s="752"/>
      <c r="AZ129" s="752"/>
      <c r="BA129" s="752"/>
      <c r="BB129" s="752"/>
      <c r="BC129" s="752"/>
      <c r="BD129" s="752"/>
      <c r="BE129" s="753"/>
      <c r="BF129" s="770" t="s">
        <v>129</v>
      </c>
      <c r="BG129" s="771"/>
      <c r="BH129" s="771"/>
      <c r="BI129" s="771"/>
      <c r="BJ129" s="771"/>
      <c r="BK129" s="771"/>
      <c r="BL129" s="772"/>
      <c r="BM129" s="770">
        <v>17.09</v>
      </c>
      <c r="BN129" s="771"/>
      <c r="BO129" s="771"/>
      <c r="BP129" s="771"/>
      <c r="BQ129" s="771"/>
      <c r="BR129" s="771"/>
      <c r="BS129" s="772"/>
      <c r="BT129" s="770">
        <v>30</v>
      </c>
      <c r="BU129" s="771"/>
      <c r="BV129" s="771"/>
      <c r="BW129" s="771"/>
      <c r="BX129" s="771"/>
      <c r="BY129" s="771"/>
      <c r="BZ129" s="773"/>
      <c r="CA129" s="256"/>
      <c r="CB129" s="256"/>
      <c r="CC129" s="256"/>
      <c r="CD129" s="256"/>
      <c r="CE129" s="256"/>
      <c r="CF129" s="256"/>
      <c r="CG129" s="256"/>
      <c r="CH129" s="256"/>
      <c r="CI129" s="256"/>
      <c r="CJ129" s="256"/>
      <c r="CK129" s="256"/>
      <c r="CL129" s="256"/>
      <c r="CM129" s="256"/>
      <c r="CN129" s="256"/>
      <c r="CO129" s="256"/>
      <c r="CP129" s="256"/>
      <c r="CQ129" s="256"/>
      <c r="CR129" s="256"/>
      <c r="CS129" s="256"/>
      <c r="CT129" s="256"/>
      <c r="CU129" s="256"/>
      <c r="CV129" s="256"/>
      <c r="CW129" s="256"/>
      <c r="CX129" s="256"/>
      <c r="CY129" s="256"/>
      <c r="CZ129" s="256"/>
      <c r="DA129" s="256"/>
      <c r="DB129" s="256"/>
      <c r="DC129" s="256"/>
      <c r="DD129" s="256"/>
      <c r="DE129" s="256"/>
      <c r="DF129" s="256"/>
      <c r="DG129" s="256"/>
      <c r="DH129" s="256"/>
      <c r="DI129" s="256"/>
      <c r="DJ129" s="256"/>
      <c r="DK129" s="256"/>
      <c r="DL129" s="256"/>
      <c r="DM129" s="256"/>
      <c r="DN129" s="256"/>
      <c r="DO129" s="256"/>
      <c r="DP129" s="233"/>
      <c r="DQ129" s="233"/>
      <c r="DR129" s="233"/>
      <c r="DS129" s="233"/>
      <c r="DT129" s="233"/>
      <c r="DU129" s="233"/>
      <c r="DV129" s="233"/>
      <c r="DW129" s="233"/>
      <c r="DX129" s="233"/>
      <c r="DY129" s="233"/>
      <c r="DZ129" s="233"/>
    </row>
    <row r="130" spans="1:131" s="230" customFormat="1" ht="26.25" customHeight="1" x14ac:dyDescent="0.2">
      <c r="A130" s="774" t="s">
        <v>497</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498</v>
      </c>
      <c r="X130" s="777"/>
      <c r="Y130" s="777"/>
      <c r="Z130" s="778"/>
      <c r="AA130" s="779">
        <v>2666744</v>
      </c>
      <c r="AB130" s="780"/>
      <c r="AC130" s="780"/>
      <c r="AD130" s="780"/>
      <c r="AE130" s="781"/>
      <c r="AF130" s="782">
        <v>2349664</v>
      </c>
      <c r="AG130" s="780"/>
      <c r="AH130" s="780"/>
      <c r="AI130" s="780"/>
      <c r="AJ130" s="781"/>
      <c r="AK130" s="782">
        <v>2168188</v>
      </c>
      <c r="AL130" s="780"/>
      <c r="AM130" s="780"/>
      <c r="AN130" s="780"/>
      <c r="AO130" s="781"/>
      <c r="AP130" s="783"/>
      <c r="AQ130" s="784"/>
      <c r="AR130" s="784"/>
      <c r="AS130" s="784"/>
      <c r="AT130" s="785"/>
      <c r="AU130" s="233"/>
      <c r="AV130" s="233"/>
      <c r="AW130" s="233"/>
      <c r="AX130" s="751" t="s">
        <v>499</v>
      </c>
      <c r="AY130" s="752"/>
      <c r="AZ130" s="752"/>
      <c r="BA130" s="752"/>
      <c r="BB130" s="752"/>
      <c r="BC130" s="752"/>
      <c r="BD130" s="752"/>
      <c r="BE130" s="753"/>
      <c r="BF130" s="754">
        <v>6.9</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56"/>
      <c r="CB130" s="256"/>
      <c r="CC130" s="256"/>
      <c r="CD130" s="256"/>
      <c r="CE130" s="256"/>
      <c r="CF130" s="256"/>
      <c r="CG130" s="256"/>
      <c r="CH130" s="256"/>
      <c r="CI130" s="256"/>
      <c r="CJ130" s="256"/>
      <c r="CK130" s="256"/>
      <c r="CL130" s="256"/>
      <c r="CM130" s="256"/>
      <c r="CN130" s="256"/>
      <c r="CO130" s="256"/>
      <c r="CP130" s="256"/>
      <c r="CQ130" s="256"/>
      <c r="CR130" s="256"/>
      <c r="CS130" s="256"/>
      <c r="CT130" s="256"/>
      <c r="CU130" s="256"/>
      <c r="CV130" s="256"/>
      <c r="CW130" s="256"/>
      <c r="CX130" s="256"/>
      <c r="CY130" s="256"/>
      <c r="CZ130" s="256"/>
      <c r="DA130" s="256"/>
      <c r="DB130" s="256"/>
      <c r="DC130" s="256"/>
      <c r="DD130" s="256"/>
      <c r="DE130" s="256"/>
      <c r="DF130" s="256"/>
      <c r="DG130" s="256"/>
      <c r="DH130" s="256"/>
      <c r="DI130" s="256"/>
      <c r="DJ130" s="256"/>
      <c r="DK130" s="256"/>
      <c r="DL130" s="256"/>
      <c r="DM130" s="256"/>
      <c r="DN130" s="256"/>
      <c r="DO130" s="256"/>
      <c r="DP130" s="233"/>
      <c r="DQ130" s="233"/>
      <c r="DR130" s="233"/>
      <c r="DS130" s="233"/>
      <c r="DT130" s="233"/>
      <c r="DU130" s="233"/>
      <c r="DV130" s="233"/>
      <c r="DW130" s="233"/>
      <c r="DX130" s="233"/>
      <c r="DY130" s="233"/>
      <c r="DZ130" s="233"/>
    </row>
    <row r="131" spans="1:131" s="230" customFormat="1" ht="26.25" customHeight="1" thickBot="1" x14ac:dyDescent="0.25">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500</v>
      </c>
      <c r="X131" s="761"/>
      <c r="Y131" s="761"/>
      <c r="Z131" s="762"/>
      <c r="AA131" s="763">
        <v>21354860</v>
      </c>
      <c r="AB131" s="764"/>
      <c r="AC131" s="764"/>
      <c r="AD131" s="764"/>
      <c r="AE131" s="765"/>
      <c r="AF131" s="766">
        <v>21098414</v>
      </c>
      <c r="AG131" s="764"/>
      <c r="AH131" s="764"/>
      <c r="AI131" s="764"/>
      <c r="AJ131" s="765"/>
      <c r="AK131" s="766">
        <v>22680324</v>
      </c>
      <c r="AL131" s="764"/>
      <c r="AM131" s="764"/>
      <c r="AN131" s="764"/>
      <c r="AO131" s="765"/>
      <c r="AP131" s="767"/>
      <c r="AQ131" s="768"/>
      <c r="AR131" s="768"/>
      <c r="AS131" s="768"/>
      <c r="AT131" s="769"/>
      <c r="AU131" s="233"/>
      <c r="AV131" s="233"/>
      <c r="AW131" s="233"/>
      <c r="AX131" s="729" t="s">
        <v>501</v>
      </c>
      <c r="AY131" s="730"/>
      <c r="AZ131" s="730"/>
      <c r="BA131" s="730"/>
      <c r="BB131" s="730"/>
      <c r="BC131" s="730"/>
      <c r="BD131" s="730"/>
      <c r="BE131" s="731"/>
      <c r="BF131" s="732">
        <v>67.8</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56"/>
      <c r="CB131" s="256"/>
      <c r="CC131" s="256"/>
      <c r="CD131" s="256"/>
      <c r="CE131" s="256"/>
      <c r="CF131" s="256"/>
      <c r="CG131" s="256"/>
      <c r="CH131" s="256"/>
      <c r="CI131" s="256"/>
      <c r="CJ131" s="256"/>
      <c r="CK131" s="256"/>
      <c r="CL131" s="256"/>
      <c r="CM131" s="256"/>
      <c r="CN131" s="256"/>
      <c r="CO131" s="256"/>
      <c r="CP131" s="256"/>
      <c r="CQ131" s="256"/>
      <c r="CR131" s="256"/>
      <c r="CS131" s="256"/>
      <c r="CT131" s="256"/>
      <c r="CU131" s="256"/>
      <c r="CV131" s="256"/>
      <c r="CW131" s="256"/>
      <c r="CX131" s="256"/>
      <c r="CY131" s="256"/>
      <c r="CZ131" s="256"/>
      <c r="DA131" s="256"/>
      <c r="DB131" s="256"/>
      <c r="DC131" s="256"/>
      <c r="DD131" s="256"/>
      <c r="DE131" s="256"/>
      <c r="DF131" s="256"/>
      <c r="DG131" s="256"/>
      <c r="DH131" s="256"/>
      <c r="DI131" s="256"/>
      <c r="DJ131" s="256"/>
      <c r="DK131" s="256"/>
      <c r="DL131" s="256"/>
      <c r="DM131" s="256"/>
      <c r="DN131" s="256"/>
      <c r="DO131" s="256"/>
      <c r="DP131" s="233"/>
      <c r="DQ131" s="233"/>
      <c r="DR131" s="233"/>
      <c r="DS131" s="233"/>
      <c r="DT131" s="233"/>
      <c r="DU131" s="233"/>
      <c r="DV131" s="233"/>
      <c r="DW131" s="233"/>
      <c r="DX131" s="233"/>
      <c r="DY131" s="233"/>
      <c r="DZ131" s="233"/>
    </row>
    <row r="132" spans="1:131" s="230" customFormat="1" ht="26.25" customHeight="1" x14ac:dyDescent="0.2">
      <c r="A132" s="738" t="s">
        <v>502</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503</v>
      </c>
      <c r="W132" s="742"/>
      <c r="X132" s="742"/>
      <c r="Y132" s="742"/>
      <c r="Z132" s="743"/>
      <c r="AA132" s="744">
        <v>5.8292070279999999</v>
      </c>
      <c r="AB132" s="745"/>
      <c r="AC132" s="745"/>
      <c r="AD132" s="745"/>
      <c r="AE132" s="746"/>
      <c r="AF132" s="747">
        <v>6.180853215</v>
      </c>
      <c r="AG132" s="745"/>
      <c r="AH132" s="745"/>
      <c r="AI132" s="745"/>
      <c r="AJ132" s="746"/>
      <c r="AK132" s="747">
        <v>8.7959501810000003</v>
      </c>
      <c r="AL132" s="745"/>
      <c r="AM132" s="745"/>
      <c r="AN132" s="745"/>
      <c r="AO132" s="746"/>
      <c r="AP132" s="748"/>
      <c r="AQ132" s="749"/>
      <c r="AR132" s="749"/>
      <c r="AS132" s="749"/>
      <c r="AT132" s="750"/>
      <c r="AU132" s="257"/>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4"/>
      <c r="BT132" s="233"/>
      <c r="BU132" s="233"/>
      <c r="BV132" s="233"/>
      <c r="BW132" s="233"/>
      <c r="BX132" s="233"/>
      <c r="BY132" s="233"/>
      <c r="BZ132" s="233"/>
      <c r="CA132" s="256"/>
      <c r="CB132" s="256"/>
      <c r="CC132" s="256"/>
      <c r="CD132" s="256"/>
      <c r="CE132" s="256"/>
      <c r="CF132" s="256"/>
      <c r="CG132" s="256"/>
      <c r="CH132" s="256"/>
      <c r="CI132" s="256"/>
      <c r="CJ132" s="256"/>
      <c r="CK132" s="256"/>
      <c r="CL132" s="256"/>
      <c r="CM132" s="256"/>
      <c r="CN132" s="256"/>
      <c r="CO132" s="256"/>
      <c r="CP132" s="256"/>
      <c r="CQ132" s="256"/>
      <c r="CR132" s="256"/>
      <c r="CS132" s="256"/>
      <c r="CT132" s="256"/>
      <c r="CU132" s="256"/>
      <c r="CV132" s="256"/>
      <c r="CW132" s="256"/>
      <c r="CX132" s="256"/>
      <c r="CY132" s="256"/>
      <c r="CZ132" s="256"/>
      <c r="DA132" s="256"/>
      <c r="DB132" s="256"/>
      <c r="DC132" s="256"/>
      <c r="DD132" s="256"/>
      <c r="DE132" s="256"/>
      <c r="DF132" s="256"/>
      <c r="DG132" s="256"/>
      <c r="DH132" s="256"/>
      <c r="DI132" s="256"/>
      <c r="DJ132" s="256"/>
      <c r="DK132" s="256"/>
      <c r="DL132" s="256"/>
      <c r="DM132" s="256"/>
      <c r="DN132" s="256"/>
      <c r="DO132" s="256"/>
      <c r="DP132" s="233"/>
      <c r="DQ132" s="233"/>
      <c r="DR132" s="233"/>
      <c r="DS132" s="233"/>
      <c r="DT132" s="233"/>
      <c r="DU132" s="233"/>
      <c r="DV132" s="233"/>
      <c r="DW132" s="233"/>
      <c r="DX132" s="233"/>
      <c r="DY132" s="233"/>
      <c r="DZ132" s="233"/>
    </row>
    <row r="133" spans="1:131" s="230" customFormat="1" ht="26.25" customHeight="1" thickBot="1" x14ac:dyDescent="0.25">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504</v>
      </c>
      <c r="W133" s="721"/>
      <c r="X133" s="721"/>
      <c r="Y133" s="721"/>
      <c r="Z133" s="722"/>
      <c r="AA133" s="723">
        <v>7.4</v>
      </c>
      <c r="AB133" s="724"/>
      <c r="AC133" s="724"/>
      <c r="AD133" s="724"/>
      <c r="AE133" s="725"/>
      <c r="AF133" s="723">
        <v>6.3</v>
      </c>
      <c r="AG133" s="724"/>
      <c r="AH133" s="724"/>
      <c r="AI133" s="724"/>
      <c r="AJ133" s="725"/>
      <c r="AK133" s="723">
        <v>6.9</v>
      </c>
      <c r="AL133" s="724"/>
      <c r="AM133" s="724"/>
      <c r="AN133" s="724"/>
      <c r="AO133" s="725"/>
      <c r="AP133" s="726"/>
      <c r="AQ133" s="727"/>
      <c r="AR133" s="727"/>
      <c r="AS133" s="727"/>
      <c r="AT133" s="728"/>
      <c r="AU133" s="233"/>
      <c r="AV133" s="233"/>
      <c r="AW133" s="233"/>
      <c r="AX133" s="233"/>
      <c r="AY133" s="233"/>
      <c r="AZ133" s="233"/>
      <c r="BA133" s="233"/>
      <c r="BB133" s="233"/>
      <c r="BC133" s="233"/>
      <c r="BD133" s="233"/>
      <c r="BE133" s="233"/>
      <c r="BF133" s="233"/>
      <c r="BG133" s="233"/>
      <c r="BH133" s="233"/>
      <c r="BI133" s="233"/>
      <c r="BJ133" s="233"/>
      <c r="BK133" s="233"/>
      <c r="BL133" s="233"/>
      <c r="BM133" s="233"/>
      <c r="BN133" s="256"/>
      <c r="BO133" s="256"/>
      <c r="BP133" s="256"/>
      <c r="BQ133" s="256"/>
      <c r="BR133" s="256"/>
      <c r="BS133" s="256"/>
      <c r="BT133" s="256"/>
      <c r="BU133" s="256"/>
      <c r="BV133" s="256"/>
      <c r="BW133" s="256"/>
      <c r="BX133" s="256"/>
      <c r="BY133" s="256"/>
      <c r="BZ133" s="256"/>
      <c r="CA133" s="256"/>
      <c r="CB133" s="256"/>
      <c r="CC133" s="256"/>
      <c r="CD133" s="256"/>
      <c r="CE133" s="256"/>
      <c r="CF133" s="256"/>
      <c r="CG133" s="256"/>
      <c r="CH133" s="256"/>
      <c r="CI133" s="256"/>
      <c r="CJ133" s="256"/>
      <c r="CK133" s="256"/>
      <c r="CL133" s="256"/>
      <c r="CM133" s="256"/>
      <c r="CN133" s="256"/>
      <c r="CO133" s="256"/>
      <c r="CP133" s="256"/>
      <c r="CQ133" s="256"/>
      <c r="CR133" s="256"/>
      <c r="CS133" s="256"/>
      <c r="CT133" s="256"/>
      <c r="CU133" s="256"/>
      <c r="CV133" s="256"/>
      <c r="CW133" s="256"/>
      <c r="CX133" s="256"/>
      <c r="CY133" s="256"/>
      <c r="CZ133" s="256"/>
      <c r="DA133" s="256"/>
      <c r="DB133" s="256"/>
      <c r="DC133" s="256"/>
      <c r="DD133" s="256"/>
      <c r="DE133" s="256"/>
      <c r="DF133" s="256"/>
      <c r="DG133" s="256"/>
      <c r="DH133" s="256"/>
      <c r="DI133" s="256"/>
      <c r="DJ133" s="256"/>
      <c r="DK133" s="256"/>
      <c r="DL133" s="256"/>
      <c r="DM133" s="256"/>
      <c r="DN133" s="256"/>
      <c r="DO133" s="256"/>
      <c r="DP133" s="233"/>
      <c r="DQ133" s="233"/>
      <c r="DR133" s="233"/>
      <c r="DS133" s="233"/>
      <c r="DT133" s="233"/>
      <c r="DU133" s="233"/>
      <c r="DV133" s="233"/>
      <c r="DW133" s="233"/>
      <c r="DX133" s="233"/>
      <c r="DY133" s="233"/>
      <c r="DZ133" s="233"/>
    </row>
    <row r="134" spans="1:131" ht="11.25" customHeight="1" x14ac:dyDescent="0.2">
      <c r="A134" s="258"/>
      <c r="B134" s="258"/>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258"/>
      <c r="AP134" s="258"/>
      <c r="AQ134" s="258"/>
      <c r="AR134" s="258"/>
      <c r="AS134" s="258"/>
      <c r="AT134" s="258"/>
      <c r="AU134" s="233"/>
      <c r="AV134" s="233"/>
      <c r="AW134" s="233"/>
      <c r="AX134" s="233"/>
      <c r="AY134" s="233"/>
      <c r="AZ134" s="233"/>
      <c r="BA134" s="233"/>
      <c r="BB134" s="233"/>
      <c r="BC134" s="233"/>
      <c r="BD134" s="233"/>
      <c r="BE134" s="233"/>
      <c r="BF134" s="233"/>
      <c r="BG134" s="233"/>
      <c r="BH134" s="233"/>
      <c r="BI134" s="233"/>
      <c r="BJ134" s="233"/>
      <c r="BK134" s="233"/>
      <c r="BL134" s="233"/>
      <c r="BM134" s="233"/>
      <c r="BN134" s="256"/>
      <c r="BO134" s="256"/>
      <c r="BP134" s="256"/>
      <c r="BQ134" s="256"/>
      <c r="BR134" s="256"/>
      <c r="BS134" s="256"/>
      <c r="BT134" s="256"/>
      <c r="BU134" s="256"/>
      <c r="BV134" s="256"/>
      <c r="BW134" s="256"/>
      <c r="BX134" s="256"/>
      <c r="BY134" s="256"/>
      <c r="BZ134" s="256"/>
      <c r="CA134" s="256"/>
      <c r="CB134" s="256"/>
      <c r="CC134" s="256"/>
      <c r="CD134" s="256"/>
      <c r="CE134" s="256"/>
      <c r="CF134" s="256"/>
      <c r="CG134" s="256"/>
      <c r="CH134" s="256"/>
      <c r="CI134" s="256"/>
      <c r="CJ134" s="256"/>
      <c r="CK134" s="256"/>
      <c r="CL134" s="256"/>
      <c r="CM134" s="256"/>
      <c r="CN134" s="256"/>
      <c r="CO134" s="256"/>
      <c r="CP134" s="256"/>
      <c r="CQ134" s="256"/>
      <c r="CR134" s="256"/>
      <c r="CS134" s="256"/>
      <c r="CT134" s="256"/>
      <c r="CU134" s="256"/>
      <c r="CV134" s="256"/>
      <c r="CW134" s="256"/>
      <c r="CX134" s="256"/>
      <c r="CY134" s="256"/>
      <c r="CZ134" s="256"/>
      <c r="DA134" s="256"/>
      <c r="DB134" s="256"/>
      <c r="DC134" s="256"/>
      <c r="DD134" s="256"/>
      <c r="DE134" s="256"/>
      <c r="DF134" s="256"/>
      <c r="DG134" s="256"/>
      <c r="DH134" s="256"/>
      <c r="DI134" s="256"/>
      <c r="DJ134" s="256"/>
      <c r="DK134" s="256"/>
      <c r="DL134" s="256"/>
      <c r="DM134" s="256"/>
      <c r="DN134" s="256"/>
      <c r="DO134" s="256"/>
      <c r="DP134" s="233"/>
      <c r="DQ134" s="233"/>
      <c r="DR134" s="233"/>
      <c r="DS134" s="233"/>
      <c r="DT134" s="233"/>
      <c r="DU134" s="233"/>
      <c r="DV134" s="233"/>
      <c r="DW134" s="233"/>
      <c r="DX134" s="233"/>
      <c r="DY134" s="233"/>
      <c r="DZ134" s="233"/>
      <c r="EA134" s="230"/>
    </row>
    <row r="135" spans="1:131" ht="14.4" hidden="1" x14ac:dyDescent="0.2">
      <c r="AU135" s="258"/>
      <c r="AV135" s="258"/>
      <c r="AW135" s="258"/>
      <c r="AX135" s="258"/>
      <c r="AY135" s="258"/>
      <c r="AZ135" s="258"/>
      <c r="BA135" s="258"/>
      <c r="BB135" s="258"/>
      <c r="BC135" s="258"/>
      <c r="BD135" s="258"/>
      <c r="BE135" s="258"/>
      <c r="BF135" s="258"/>
      <c r="BG135" s="258"/>
      <c r="BH135" s="258"/>
      <c r="BI135" s="258"/>
      <c r="BJ135" s="258"/>
      <c r="BK135" s="258"/>
      <c r="BL135" s="258"/>
      <c r="BM135" s="258"/>
      <c r="BN135" s="258"/>
      <c r="BO135" s="258"/>
      <c r="BP135" s="258"/>
      <c r="BQ135" s="258"/>
      <c r="BR135" s="258"/>
      <c r="BS135" s="258"/>
      <c r="BT135" s="258"/>
      <c r="BU135" s="258"/>
      <c r="BV135" s="258"/>
      <c r="BW135" s="258"/>
      <c r="BX135" s="258"/>
      <c r="BY135" s="258"/>
      <c r="BZ135" s="258"/>
      <c r="CA135" s="258"/>
      <c r="CB135" s="258"/>
      <c r="CC135" s="258"/>
      <c r="CD135" s="258"/>
      <c r="CE135" s="258"/>
      <c r="CF135" s="258"/>
      <c r="CG135" s="258"/>
      <c r="CH135" s="258"/>
      <c r="CI135" s="258"/>
      <c r="CJ135" s="258"/>
      <c r="CK135" s="258"/>
      <c r="CL135" s="258"/>
      <c r="CM135" s="258"/>
      <c r="CN135" s="258"/>
      <c r="CO135" s="258"/>
      <c r="CP135" s="258"/>
      <c r="CQ135" s="258"/>
      <c r="CR135" s="258"/>
      <c r="CS135" s="258"/>
      <c r="CT135" s="258"/>
      <c r="CU135" s="258"/>
      <c r="CV135" s="258"/>
      <c r="CW135" s="258"/>
      <c r="CX135" s="258"/>
      <c r="CY135" s="258"/>
      <c r="CZ135" s="258"/>
      <c r="DA135" s="258"/>
      <c r="DB135" s="258"/>
      <c r="DC135" s="258"/>
      <c r="DD135" s="258"/>
      <c r="DE135" s="258"/>
      <c r="DF135" s="258"/>
      <c r="DG135" s="258"/>
      <c r="DH135" s="258"/>
      <c r="DI135" s="258"/>
      <c r="DJ135" s="258"/>
      <c r="DK135" s="258"/>
      <c r="DL135" s="258"/>
      <c r="DM135" s="258"/>
      <c r="DN135" s="258"/>
      <c r="DO135" s="258"/>
      <c r="DP135" s="258"/>
      <c r="DQ135" s="258"/>
      <c r="DR135" s="258"/>
      <c r="DS135" s="258"/>
      <c r="DT135" s="258"/>
      <c r="DU135" s="258"/>
      <c r="DV135" s="258"/>
      <c r="DW135" s="258"/>
      <c r="DX135" s="258"/>
      <c r="DY135" s="258"/>
      <c r="DZ135" s="258"/>
    </row>
  </sheetData>
  <sheetProtection algorithmName="SHA-512" hashValue="q8EzbPlz8JCL4zkMf5O3qBP4nIWii7kyKQVleoK3u1N9K+ePpM+wgkNNj8DZ7R/e5jdWGqduvx4mVH0ER3FdeA==" saltValue="6ZEmWDFLX4u1YXhJ/40Vwg=="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topLeftCell="A40" zoomScale="55" zoomScaleNormal="85" zoomScaleSheetLayoutView="55" workbookViewId="0"/>
  </sheetViews>
  <sheetFormatPr defaultColWidth="0" defaultRowHeight="13.5" customHeight="1" zeroHeight="1" x14ac:dyDescent="0.2"/>
  <cols>
    <col min="1" max="120" width="2.77734375" style="260" customWidth="1"/>
    <col min="121" max="121" width="0" style="259" hidden="1" customWidth="1"/>
    <col min="122" max="16384" width="9" style="259" hidden="1"/>
  </cols>
  <sheetData>
    <row r="1" spans="1:120" ht="13.2" x14ac:dyDescent="0.2">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59"/>
    </row>
    <row r="17" spans="119:120" ht="13.2" x14ac:dyDescent="0.2">
      <c r="DP17" s="259"/>
    </row>
    <row r="18" spans="119:120" ht="13.2" x14ac:dyDescent="0.2"/>
    <row r="19" spans="119:120" ht="13.2" x14ac:dyDescent="0.2"/>
    <row r="20" spans="119:120" ht="13.2" x14ac:dyDescent="0.2">
      <c r="DO20" s="259"/>
      <c r="DP20" s="259"/>
    </row>
    <row r="21" spans="119:120" ht="13.2" x14ac:dyDescent="0.2">
      <c r="DP21" s="259"/>
    </row>
    <row r="22" spans="119:120" ht="13.2" x14ac:dyDescent="0.2"/>
    <row r="23" spans="119:120" ht="13.2" x14ac:dyDescent="0.2">
      <c r="DO23" s="259"/>
      <c r="DP23" s="259"/>
    </row>
    <row r="24" spans="119:120" ht="13.2" x14ac:dyDescent="0.2">
      <c r="DP24" s="259"/>
    </row>
    <row r="25" spans="119:120" ht="13.2" x14ac:dyDescent="0.2">
      <c r="DP25" s="259"/>
    </row>
    <row r="26" spans="119:120" ht="13.2" x14ac:dyDescent="0.2">
      <c r="DO26" s="259"/>
      <c r="DP26" s="259"/>
    </row>
    <row r="27" spans="119:120" ht="13.2" x14ac:dyDescent="0.2"/>
    <row r="28" spans="119:120" ht="13.2" x14ac:dyDescent="0.2">
      <c r="DO28" s="259"/>
      <c r="DP28" s="259"/>
    </row>
    <row r="29" spans="119:120" ht="13.2" x14ac:dyDescent="0.2">
      <c r="DP29" s="259"/>
    </row>
    <row r="30" spans="119:120" ht="13.2" x14ac:dyDescent="0.2"/>
    <row r="31" spans="119:120" ht="13.2" x14ac:dyDescent="0.2">
      <c r="DO31" s="259"/>
      <c r="DP31" s="259"/>
    </row>
    <row r="32" spans="119:120" ht="13.2" x14ac:dyDescent="0.2"/>
    <row r="33" spans="98:120" ht="13.2" x14ac:dyDescent="0.2">
      <c r="DO33" s="259"/>
      <c r="DP33" s="259"/>
    </row>
    <row r="34" spans="98:120" ht="13.2" x14ac:dyDescent="0.2">
      <c r="DM34" s="259"/>
    </row>
    <row r="35" spans="98:120" ht="13.2" x14ac:dyDescent="0.2">
      <c r="CT35" s="259"/>
      <c r="CU35" s="259"/>
      <c r="CV35" s="259"/>
      <c r="CY35" s="259"/>
      <c r="CZ35" s="259"/>
      <c r="DA35" s="259"/>
      <c r="DD35" s="259"/>
      <c r="DE35" s="259"/>
      <c r="DF35" s="259"/>
      <c r="DI35" s="259"/>
      <c r="DJ35" s="259"/>
      <c r="DK35" s="259"/>
      <c r="DM35" s="259"/>
      <c r="DN35" s="259"/>
      <c r="DO35" s="259"/>
      <c r="DP35" s="259"/>
    </row>
    <row r="36" spans="98:120" ht="13.2" x14ac:dyDescent="0.2"/>
    <row r="37" spans="98:120" ht="13.2" x14ac:dyDescent="0.2">
      <c r="CW37" s="259"/>
      <c r="DB37" s="259"/>
      <c r="DG37" s="259"/>
      <c r="DL37" s="259"/>
      <c r="DP37" s="259"/>
    </row>
    <row r="38" spans="98:120" ht="13.2" x14ac:dyDescent="0.2">
      <c r="CT38" s="259"/>
      <c r="CU38" s="259"/>
      <c r="CV38" s="259"/>
      <c r="CW38" s="259"/>
      <c r="CY38" s="259"/>
      <c r="CZ38" s="259"/>
      <c r="DA38" s="259"/>
      <c r="DB38" s="259"/>
      <c r="DD38" s="259"/>
      <c r="DE38" s="259"/>
      <c r="DF38" s="259"/>
      <c r="DG38" s="259"/>
      <c r="DI38" s="259"/>
      <c r="DJ38" s="259"/>
      <c r="DK38" s="259"/>
      <c r="DL38" s="259"/>
      <c r="DN38" s="259"/>
      <c r="DO38" s="259"/>
      <c r="DP38" s="259"/>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59"/>
      <c r="DO49" s="259"/>
      <c r="DP49" s="259"/>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59"/>
      <c r="CS63" s="259"/>
      <c r="CX63" s="259"/>
      <c r="DC63" s="259"/>
      <c r="DH63" s="259"/>
    </row>
    <row r="64" spans="22:120" ht="13.2" x14ac:dyDescent="0.2">
      <c r="V64" s="259"/>
    </row>
    <row r="65" spans="15:120" ht="13.2" x14ac:dyDescent="0.2">
      <c r="X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c r="BD65" s="259"/>
      <c r="BE65" s="259"/>
      <c r="BF65" s="259"/>
      <c r="BG65" s="259"/>
      <c r="BH65" s="259"/>
      <c r="BI65" s="259"/>
      <c r="BJ65" s="259"/>
      <c r="BK65" s="259"/>
      <c r="BL65" s="259"/>
      <c r="BM65" s="259"/>
      <c r="BN65" s="259"/>
      <c r="BO65" s="259"/>
      <c r="BP65" s="259"/>
      <c r="BQ65" s="259"/>
      <c r="BR65" s="259"/>
      <c r="BS65" s="259"/>
      <c r="BT65" s="259"/>
      <c r="BU65" s="259"/>
      <c r="BV65" s="259"/>
      <c r="BW65" s="259"/>
      <c r="BX65" s="259"/>
      <c r="BY65" s="259"/>
      <c r="BZ65" s="259"/>
      <c r="CA65" s="259"/>
      <c r="CB65" s="259"/>
      <c r="CC65" s="259"/>
      <c r="CD65" s="259"/>
      <c r="CE65" s="259"/>
      <c r="CF65" s="259"/>
      <c r="CG65" s="259"/>
      <c r="CH65" s="259"/>
      <c r="CI65" s="259"/>
      <c r="CJ65" s="259"/>
      <c r="CK65" s="259"/>
      <c r="CL65" s="259"/>
      <c r="CM65" s="259"/>
      <c r="CN65" s="259"/>
      <c r="CO65" s="259"/>
      <c r="CP65" s="259"/>
      <c r="CQ65" s="259"/>
      <c r="CR65" s="259"/>
      <c r="CU65" s="259"/>
      <c r="CZ65" s="259"/>
      <c r="DE65" s="259"/>
      <c r="DJ65" s="259"/>
    </row>
    <row r="66" spans="15:120" ht="13.2" x14ac:dyDescent="0.2">
      <c r="Q66" s="259"/>
      <c r="S66" s="259"/>
      <c r="U66" s="259"/>
      <c r="DM66" s="259"/>
    </row>
    <row r="67" spans="15:120" ht="13.2" x14ac:dyDescent="0.2">
      <c r="O67" s="259"/>
      <c r="P67" s="259"/>
      <c r="R67" s="259"/>
      <c r="T67" s="259"/>
      <c r="Y67" s="259"/>
      <c r="CT67" s="259"/>
      <c r="CV67" s="259"/>
      <c r="CW67" s="259"/>
      <c r="CY67" s="259"/>
      <c r="DA67" s="259"/>
      <c r="DB67" s="259"/>
      <c r="DD67" s="259"/>
      <c r="DF67" s="259"/>
      <c r="DG67" s="259"/>
      <c r="DI67" s="259"/>
      <c r="DK67" s="259"/>
      <c r="DL67" s="259"/>
      <c r="DN67" s="259"/>
      <c r="DO67" s="259"/>
      <c r="DP67" s="259"/>
    </row>
    <row r="68" spans="15:120" ht="13.2" x14ac:dyDescent="0.2"/>
    <row r="69" spans="15:120" ht="13.2" x14ac:dyDescent="0.2"/>
    <row r="70" spans="15:120" ht="13.2" x14ac:dyDescent="0.2"/>
    <row r="71" spans="15:120" ht="13.2" x14ac:dyDescent="0.2"/>
    <row r="72" spans="15:120" ht="13.2" x14ac:dyDescent="0.2">
      <c r="DP72" s="259"/>
    </row>
    <row r="73" spans="15:120" ht="13.2" x14ac:dyDescent="0.2">
      <c r="DP73" s="259"/>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59"/>
      <c r="CX96" s="259"/>
      <c r="DC96" s="259"/>
      <c r="DH96" s="259"/>
    </row>
    <row r="97" spans="24:120" ht="13.2" x14ac:dyDescent="0.2">
      <c r="CS97" s="259"/>
      <c r="CX97" s="259"/>
      <c r="DC97" s="259"/>
      <c r="DH97" s="259"/>
      <c r="DP97" s="260" t="s">
        <v>505</v>
      </c>
    </row>
    <row r="98" spans="24:120" ht="13.2" hidden="1" x14ac:dyDescent="0.2">
      <c r="CS98" s="259"/>
      <c r="CX98" s="259"/>
      <c r="DC98" s="259"/>
      <c r="DH98" s="259"/>
    </row>
    <row r="99" spans="24:120" ht="13.2" hidden="1" x14ac:dyDescent="0.2">
      <c r="CS99" s="259"/>
      <c r="CX99" s="259"/>
      <c r="DC99" s="259"/>
      <c r="DH99" s="259"/>
    </row>
    <row r="101" spans="24:120" ht="12" hidden="1" customHeight="1" x14ac:dyDescent="0.2">
      <c r="X101" s="259"/>
      <c r="Y101" s="259"/>
      <c r="Z101" s="259"/>
      <c r="AA101" s="259"/>
      <c r="AB101" s="259"/>
      <c r="AC101" s="259"/>
      <c r="AD101" s="259"/>
      <c r="AE101" s="259"/>
      <c r="AF101" s="259"/>
      <c r="AG101" s="259"/>
      <c r="AH101" s="259"/>
      <c r="AI101" s="259"/>
      <c r="AJ101" s="259"/>
      <c r="AK101" s="259"/>
      <c r="AL101" s="259"/>
      <c r="AM101" s="259"/>
      <c r="AN101" s="259"/>
      <c r="AO101" s="259"/>
      <c r="AP101" s="259"/>
      <c r="AQ101" s="259"/>
      <c r="AR101" s="259"/>
      <c r="AS101" s="259"/>
      <c r="AT101" s="259"/>
      <c r="AU101" s="259"/>
      <c r="AV101" s="259"/>
      <c r="AW101" s="259"/>
      <c r="AX101" s="259"/>
      <c r="AY101" s="259"/>
      <c r="AZ101" s="259"/>
      <c r="BA101" s="259"/>
      <c r="BB101" s="259"/>
      <c r="BC101" s="259"/>
      <c r="BD101" s="259"/>
      <c r="BE101" s="259"/>
      <c r="BF101" s="259"/>
      <c r="BG101" s="259"/>
      <c r="BH101" s="259"/>
      <c r="BI101" s="259"/>
      <c r="BJ101" s="259"/>
      <c r="BK101" s="259"/>
      <c r="BL101" s="259"/>
      <c r="BM101" s="259"/>
      <c r="BN101" s="259"/>
      <c r="BO101" s="259"/>
      <c r="BP101" s="259"/>
      <c r="BQ101" s="259"/>
      <c r="BR101" s="259"/>
      <c r="BS101" s="259"/>
      <c r="BT101" s="259"/>
      <c r="BU101" s="259"/>
      <c r="BV101" s="259"/>
      <c r="BW101" s="259"/>
      <c r="BX101" s="259"/>
      <c r="BY101" s="259"/>
      <c r="BZ101" s="259"/>
      <c r="CA101" s="259"/>
      <c r="CB101" s="259"/>
      <c r="CC101" s="259"/>
      <c r="CD101" s="259"/>
      <c r="CE101" s="259"/>
      <c r="CF101" s="259"/>
      <c r="CG101" s="259"/>
      <c r="CH101" s="259"/>
      <c r="CI101" s="259"/>
      <c r="CJ101" s="259"/>
      <c r="CK101" s="259"/>
      <c r="CL101" s="259"/>
      <c r="CM101" s="259"/>
      <c r="CN101" s="259"/>
      <c r="CO101" s="259"/>
      <c r="CP101" s="259"/>
      <c r="CQ101" s="259"/>
      <c r="CR101" s="259"/>
      <c r="CU101" s="259"/>
      <c r="CZ101" s="259"/>
      <c r="DE101" s="259"/>
      <c r="DJ101" s="259"/>
    </row>
    <row r="102" spans="24:120" ht="1.5" hidden="1" customHeight="1" x14ac:dyDescent="0.2">
      <c r="CU102" s="259"/>
      <c r="CZ102" s="259"/>
      <c r="DE102" s="259"/>
      <c r="DJ102" s="259"/>
      <c r="DM102" s="259"/>
    </row>
    <row r="103" spans="24:120" ht="13.2" hidden="1" x14ac:dyDescent="0.2">
      <c r="CT103" s="259"/>
      <c r="CV103" s="259"/>
      <c r="CW103" s="259"/>
      <c r="CY103" s="259"/>
      <c r="DA103" s="259"/>
      <c r="DB103" s="259"/>
      <c r="DD103" s="259"/>
      <c r="DF103" s="259"/>
      <c r="DG103" s="259"/>
      <c r="DI103" s="259"/>
      <c r="DK103" s="259"/>
      <c r="DL103" s="259"/>
      <c r="DM103" s="259"/>
      <c r="DN103" s="259"/>
      <c r="DO103" s="259"/>
      <c r="DP103" s="259"/>
    </row>
    <row r="104" spans="24:120" ht="13.2" hidden="1" x14ac:dyDescent="0.2">
      <c r="CV104" s="259"/>
      <c r="CW104" s="259"/>
      <c r="DA104" s="259"/>
      <c r="DB104" s="259"/>
      <c r="DF104" s="259"/>
      <c r="DG104" s="259"/>
      <c r="DK104" s="259"/>
      <c r="DL104" s="259"/>
      <c r="DN104" s="259"/>
      <c r="DO104" s="259"/>
      <c r="DP104" s="259"/>
    </row>
    <row r="105" spans="24:120" ht="12.75" hidden="1" customHeight="1" x14ac:dyDescent="0.2"/>
  </sheetData>
  <sheetProtection algorithmName="SHA-512" hashValue="6xeUkyzdHLkSKACweu1yTL91bZWrBrYubmN6+xqgWohJnKZ75EnK/czAU6+5TQCtI+yWovJTPq9l+ILscb/gNQ==" saltValue="nHWmWFGcrkBkUu4JmE35y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topLeftCell="L19" zoomScale="70" zoomScaleNormal="70" zoomScaleSheetLayoutView="55" workbookViewId="0"/>
  </sheetViews>
  <sheetFormatPr defaultColWidth="0" defaultRowHeight="13.5" customHeight="1" zeroHeight="1" x14ac:dyDescent="0.2"/>
  <cols>
    <col min="1" max="116" width="2.6640625" style="260" customWidth="1"/>
    <col min="117" max="16384" width="9" style="259" hidden="1"/>
  </cols>
  <sheetData>
    <row r="1" spans="2:116" ht="13.2" x14ac:dyDescent="0.2">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row>
    <row r="2" spans="2:116" ht="13.2" x14ac:dyDescent="0.2"/>
    <row r="3" spans="2:116" ht="13.2" x14ac:dyDescent="0.2"/>
    <row r="4" spans="2:116" ht="13.2" x14ac:dyDescent="0.2">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c r="CC4" s="259"/>
      <c r="CD4" s="259"/>
      <c r="CE4" s="259"/>
      <c r="CF4" s="259"/>
      <c r="CG4" s="259"/>
      <c r="CH4" s="259"/>
      <c r="CI4" s="259"/>
      <c r="CJ4" s="259"/>
      <c r="CK4" s="259"/>
      <c r="CL4" s="259"/>
      <c r="CM4" s="259"/>
      <c r="CN4" s="259"/>
      <c r="CO4" s="259"/>
      <c r="CP4" s="259"/>
      <c r="CQ4" s="259"/>
      <c r="CR4" s="259"/>
      <c r="CS4" s="259"/>
      <c r="CT4" s="259"/>
      <c r="CU4" s="259"/>
      <c r="CV4" s="259"/>
      <c r="CW4" s="259"/>
      <c r="CX4" s="259"/>
      <c r="CY4" s="259"/>
      <c r="CZ4" s="259"/>
      <c r="DA4" s="259"/>
      <c r="DB4" s="259"/>
      <c r="DC4" s="259"/>
      <c r="DD4" s="259"/>
      <c r="DE4" s="259"/>
      <c r="DF4" s="259"/>
      <c r="DG4" s="259"/>
      <c r="DH4" s="259"/>
      <c r="DI4" s="259"/>
      <c r="DJ4" s="259"/>
      <c r="DK4" s="259"/>
      <c r="DL4" s="259"/>
    </row>
    <row r="5" spans="2:116" ht="13.2" x14ac:dyDescent="0.2">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259"/>
      <c r="CC5" s="259"/>
      <c r="CD5" s="259"/>
      <c r="CE5" s="259"/>
      <c r="CF5" s="259"/>
      <c r="CG5" s="259"/>
      <c r="CH5" s="259"/>
      <c r="CI5" s="259"/>
      <c r="CJ5" s="259"/>
      <c r="CK5" s="259"/>
      <c r="CL5" s="259"/>
      <c r="CM5" s="259"/>
      <c r="CN5" s="259"/>
      <c r="CO5" s="259"/>
      <c r="CP5" s="259"/>
      <c r="CQ5" s="259"/>
      <c r="CR5" s="259"/>
      <c r="CS5" s="259"/>
      <c r="CT5" s="259"/>
      <c r="CU5" s="259"/>
      <c r="CV5" s="259"/>
      <c r="CW5" s="259"/>
      <c r="CX5" s="259"/>
      <c r="CY5" s="259"/>
      <c r="CZ5" s="259"/>
      <c r="DA5" s="259"/>
      <c r="DB5" s="259"/>
      <c r="DC5" s="259"/>
      <c r="DD5" s="259"/>
      <c r="DE5" s="259"/>
      <c r="DF5" s="259"/>
      <c r="DG5" s="259"/>
      <c r="DH5" s="259"/>
      <c r="DI5" s="259"/>
      <c r="DJ5" s="259"/>
      <c r="DK5" s="259"/>
      <c r="DL5" s="259"/>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59"/>
      <c r="CB18" s="259"/>
      <c r="CC18" s="259"/>
      <c r="CD18" s="259"/>
      <c r="CE18" s="259"/>
      <c r="CF18" s="259"/>
      <c r="CG18" s="259"/>
      <c r="CH18" s="259"/>
      <c r="CI18" s="259"/>
      <c r="CJ18" s="259"/>
      <c r="CK18" s="259"/>
      <c r="CL18" s="259"/>
      <c r="CM18" s="259"/>
      <c r="CN18" s="259"/>
      <c r="CO18" s="259"/>
      <c r="CP18" s="259"/>
      <c r="CQ18" s="259"/>
      <c r="CR18" s="259"/>
      <c r="CS18" s="259"/>
      <c r="CT18" s="259"/>
      <c r="CU18" s="259"/>
      <c r="CV18" s="259"/>
      <c r="CW18" s="259"/>
      <c r="CX18" s="259"/>
      <c r="CY18" s="259"/>
      <c r="CZ18" s="259"/>
      <c r="DA18" s="259"/>
      <c r="DB18" s="259"/>
      <c r="DC18" s="259"/>
      <c r="DD18" s="259"/>
      <c r="DE18" s="259"/>
      <c r="DF18" s="259"/>
      <c r="DG18" s="259"/>
      <c r="DH18" s="259"/>
      <c r="DI18" s="259"/>
      <c r="DJ18" s="259"/>
      <c r="DK18" s="259"/>
      <c r="DL18" s="259"/>
    </row>
    <row r="19" spans="9:116" ht="13.2" x14ac:dyDescent="0.2"/>
    <row r="20" spans="9:116" ht="13.2" x14ac:dyDescent="0.2"/>
    <row r="21" spans="9:116" ht="13.2" x14ac:dyDescent="0.2">
      <c r="DL21" s="259"/>
    </row>
    <row r="22" spans="9:116" ht="13.2" x14ac:dyDescent="0.2">
      <c r="DI22" s="259"/>
      <c r="DJ22" s="259"/>
      <c r="DK22" s="259"/>
      <c r="DL22" s="259"/>
    </row>
    <row r="23" spans="9:116" ht="13.2" x14ac:dyDescent="0.2">
      <c r="CY23" s="259"/>
      <c r="CZ23" s="259"/>
      <c r="DA23" s="259"/>
      <c r="DB23" s="259"/>
      <c r="DC23" s="259"/>
      <c r="DD23" s="259"/>
      <c r="DE23" s="259"/>
      <c r="DF23" s="259"/>
      <c r="DG23" s="259"/>
      <c r="DH23" s="259"/>
      <c r="DI23" s="259"/>
      <c r="DJ23" s="259"/>
      <c r="DK23" s="259"/>
      <c r="DL23" s="259"/>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59"/>
      <c r="DA35" s="259"/>
      <c r="DB35" s="259"/>
      <c r="DC35" s="259"/>
      <c r="DD35" s="259"/>
      <c r="DE35" s="259"/>
      <c r="DF35" s="259"/>
      <c r="DG35" s="259"/>
      <c r="DH35" s="259"/>
      <c r="DI35" s="259"/>
      <c r="DJ35" s="259"/>
      <c r="DK35" s="259"/>
      <c r="DL35" s="259"/>
    </row>
    <row r="36" spans="15:116" ht="13.2" x14ac:dyDescent="0.2"/>
    <row r="37" spans="15:116" ht="13.2" x14ac:dyDescent="0.2">
      <c r="DL37" s="259"/>
    </row>
    <row r="38" spans="15:116" ht="13.2" x14ac:dyDescent="0.2">
      <c r="DI38" s="259"/>
      <c r="DJ38" s="259"/>
      <c r="DK38" s="259"/>
      <c r="DL38" s="259"/>
    </row>
    <row r="39" spans="15:116" ht="13.2" x14ac:dyDescent="0.2"/>
    <row r="40" spans="15:116" ht="13.2" x14ac:dyDescent="0.2"/>
    <row r="41" spans="15:116" ht="13.2" x14ac:dyDescent="0.2"/>
    <row r="42" spans="15:116" ht="13.2" x14ac:dyDescent="0.2"/>
    <row r="43" spans="15:116" ht="13.2" x14ac:dyDescent="0.2">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E43" s="259"/>
      <c r="DF43" s="259"/>
      <c r="DG43" s="259"/>
      <c r="DH43" s="259"/>
      <c r="DI43" s="259"/>
      <c r="DJ43" s="259"/>
      <c r="DK43" s="259"/>
      <c r="DL43" s="259"/>
    </row>
    <row r="44" spans="15:116" ht="13.2" x14ac:dyDescent="0.2">
      <c r="DL44" s="259"/>
    </row>
    <row r="45" spans="15:116" ht="13.2" x14ac:dyDescent="0.2"/>
    <row r="46" spans="15:116" ht="13.2" x14ac:dyDescent="0.2">
      <c r="DA46" s="259"/>
      <c r="DB46" s="259"/>
      <c r="DC46" s="259"/>
      <c r="DD46" s="259"/>
      <c r="DE46" s="259"/>
      <c r="DF46" s="259"/>
      <c r="DG46" s="259"/>
      <c r="DH46" s="259"/>
      <c r="DI46" s="259"/>
      <c r="DJ46" s="259"/>
      <c r="DK46" s="259"/>
      <c r="DL46" s="259"/>
    </row>
    <row r="47" spans="15:116" ht="13.2" x14ac:dyDescent="0.2"/>
    <row r="48" spans="15:116" ht="13.2" x14ac:dyDescent="0.2"/>
    <row r="49" spans="104:116" ht="13.2" x14ac:dyDescent="0.2"/>
    <row r="50" spans="104:116" ht="13.2" x14ac:dyDescent="0.2">
      <c r="CZ50" s="259"/>
      <c r="DA50" s="259"/>
      <c r="DB50" s="259"/>
      <c r="DC50" s="259"/>
      <c r="DD50" s="259"/>
      <c r="DE50" s="259"/>
      <c r="DF50" s="259"/>
      <c r="DG50" s="259"/>
      <c r="DH50" s="259"/>
      <c r="DI50" s="259"/>
      <c r="DJ50" s="259"/>
      <c r="DK50" s="259"/>
      <c r="DL50" s="259"/>
    </row>
    <row r="51" spans="104:116" ht="13.2" x14ac:dyDescent="0.2"/>
    <row r="52" spans="104:116" ht="13.2" x14ac:dyDescent="0.2"/>
    <row r="53" spans="104:116" ht="13.2" x14ac:dyDescent="0.2">
      <c r="DL53" s="259"/>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59"/>
      <c r="DD67" s="259"/>
      <c r="DE67" s="259"/>
      <c r="DF67" s="259"/>
      <c r="DG67" s="259"/>
      <c r="DH67" s="259"/>
      <c r="DI67" s="259"/>
      <c r="DJ67" s="259"/>
      <c r="DK67" s="259"/>
      <c r="DL67" s="259"/>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VwSWdshKBimqBh9B0HAdTliNIeRwG3hRz83U/R5q7b8/0UNbd/eoZ7u8EbXIvA/5ABpQMQ4j1GhFmLd7sgENeA==" saltValue="ACH2IxzI158/xPK6s+gdJw=="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topLeftCell="B22" zoomScale="85" zoomScaleSheetLayoutView="85" workbookViewId="0"/>
  </sheetViews>
  <sheetFormatPr defaultColWidth="0" defaultRowHeight="13.5" customHeight="1" zeroHeight="1" x14ac:dyDescent="0.2"/>
  <cols>
    <col min="1" max="36" width="2.44140625" style="261" customWidth="1"/>
    <col min="37" max="44" width="17" style="261" customWidth="1"/>
    <col min="45" max="45" width="6.109375" style="268" customWidth="1"/>
    <col min="46" max="46" width="3" style="266" customWidth="1"/>
    <col min="47" max="47" width="19.109375" style="261" hidden="1" customWidth="1"/>
    <col min="48" max="52" width="12.6640625" style="261" hidden="1" customWidth="1"/>
    <col min="53" max="16384" width="8.6640625" style="261" hidden="1"/>
  </cols>
  <sheetData>
    <row r="1" spans="1:46" ht="13.2" x14ac:dyDescent="0.2">
      <c r="AS1" s="262"/>
      <c r="AT1" s="262"/>
    </row>
    <row r="2" spans="1:46" ht="13.2" x14ac:dyDescent="0.2">
      <c r="AS2" s="262"/>
      <c r="AT2" s="262"/>
    </row>
    <row r="3" spans="1:46" ht="13.2" x14ac:dyDescent="0.2">
      <c r="AS3" s="262"/>
      <c r="AT3" s="262"/>
    </row>
    <row r="4" spans="1:46" ht="13.2" x14ac:dyDescent="0.2">
      <c r="AS4" s="262"/>
      <c r="AT4" s="262"/>
    </row>
    <row r="5" spans="1:46" ht="16.2" x14ac:dyDescent="0.2">
      <c r="A5" s="263" t="s">
        <v>506</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5"/>
    </row>
    <row r="6" spans="1:46" ht="13.2" x14ac:dyDescent="0.2">
      <c r="A6" s="266"/>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7" t="s">
        <v>507</v>
      </c>
      <c r="AL6" s="267"/>
      <c r="AM6" s="267"/>
      <c r="AN6" s="267"/>
      <c r="AO6" s="262"/>
      <c r="AP6" s="262"/>
      <c r="AQ6" s="262"/>
      <c r="AR6" s="262"/>
    </row>
    <row r="7" spans="1:46" ht="13.5" customHeight="1" x14ac:dyDescent="0.2">
      <c r="A7" s="266"/>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9"/>
      <c r="AL7" s="270"/>
      <c r="AM7" s="270"/>
      <c r="AN7" s="271"/>
      <c r="AO7" s="1118" t="s">
        <v>508</v>
      </c>
      <c r="AP7" s="272"/>
      <c r="AQ7" s="273" t="s">
        <v>509</v>
      </c>
      <c r="AR7" s="274"/>
    </row>
    <row r="8" spans="1:46" ht="13.2" x14ac:dyDescent="0.2">
      <c r="A8" s="266"/>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75"/>
      <c r="AL8" s="276"/>
      <c r="AM8" s="276"/>
      <c r="AN8" s="277"/>
      <c r="AO8" s="1119"/>
      <c r="AP8" s="278" t="s">
        <v>510</v>
      </c>
      <c r="AQ8" s="279" t="s">
        <v>511</v>
      </c>
      <c r="AR8" s="280" t="s">
        <v>512</v>
      </c>
    </row>
    <row r="9" spans="1:46" ht="13.2" x14ac:dyDescent="0.2">
      <c r="A9" s="266"/>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1130" t="s">
        <v>513</v>
      </c>
      <c r="AL9" s="1131"/>
      <c r="AM9" s="1131"/>
      <c r="AN9" s="1132"/>
      <c r="AO9" s="281">
        <v>8367724</v>
      </c>
      <c r="AP9" s="281">
        <v>87732</v>
      </c>
      <c r="AQ9" s="282">
        <v>65316</v>
      </c>
      <c r="AR9" s="283">
        <v>34.299999999999997</v>
      </c>
    </row>
    <row r="10" spans="1:46" ht="13.5" customHeight="1" x14ac:dyDescent="0.2">
      <c r="A10" s="266"/>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1130" t="s">
        <v>514</v>
      </c>
      <c r="AL10" s="1131"/>
      <c r="AM10" s="1131"/>
      <c r="AN10" s="1132"/>
      <c r="AO10" s="284">
        <v>3862</v>
      </c>
      <c r="AP10" s="284">
        <v>40</v>
      </c>
      <c r="AQ10" s="285">
        <v>6075</v>
      </c>
      <c r="AR10" s="286">
        <v>-99.3</v>
      </c>
    </row>
    <row r="11" spans="1:46" ht="13.5" customHeight="1" x14ac:dyDescent="0.2">
      <c r="A11" s="266"/>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1130" t="s">
        <v>515</v>
      </c>
      <c r="AL11" s="1131"/>
      <c r="AM11" s="1131"/>
      <c r="AN11" s="1132"/>
      <c r="AO11" s="284">
        <v>507038</v>
      </c>
      <c r="AP11" s="284">
        <v>5316</v>
      </c>
      <c r="AQ11" s="285">
        <v>1232</v>
      </c>
      <c r="AR11" s="286">
        <v>331.5</v>
      </c>
    </row>
    <row r="12" spans="1:46" ht="13.5" customHeight="1" x14ac:dyDescent="0.2">
      <c r="A12" s="266"/>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1130" t="s">
        <v>516</v>
      </c>
      <c r="AL12" s="1131"/>
      <c r="AM12" s="1131"/>
      <c r="AN12" s="1132"/>
      <c r="AO12" s="284" t="s">
        <v>517</v>
      </c>
      <c r="AP12" s="284" t="s">
        <v>517</v>
      </c>
      <c r="AQ12" s="285">
        <v>18</v>
      </c>
      <c r="AR12" s="286" t="s">
        <v>517</v>
      </c>
    </row>
    <row r="13" spans="1:46" ht="13.5" customHeight="1" x14ac:dyDescent="0.2">
      <c r="A13" s="266"/>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1130" t="s">
        <v>518</v>
      </c>
      <c r="AL13" s="1131"/>
      <c r="AM13" s="1131"/>
      <c r="AN13" s="1132"/>
      <c r="AO13" s="284">
        <v>357916</v>
      </c>
      <c r="AP13" s="284">
        <v>3753</v>
      </c>
      <c r="AQ13" s="285">
        <v>2791</v>
      </c>
      <c r="AR13" s="286">
        <v>34.5</v>
      </c>
    </row>
    <row r="14" spans="1:46" ht="13.5" customHeight="1" x14ac:dyDescent="0.2">
      <c r="A14" s="266"/>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1130" t="s">
        <v>519</v>
      </c>
      <c r="AL14" s="1131"/>
      <c r="AM14" s="1131"/>
      <c r="AN14" s="1132"/>
      <c r="AO14" s="284">
        <v>9600</v>
      </c>
      <c r="AP14" s="284">
        <v>101</v>
      </c>
      <c r="AQ14" s="285">
        <v>1364</v>
      </c>
      <c r="AR14" s="286">
        <v>-92.6</v>
      </c>
    </row>
    <row r="15" spans="1:46" ht="13.5" customHeight="1" x14ac:dyDescent="0.2">
      <c r="A15" s="266"/>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1133" t="s">
        <v>520</v>
      </c>
      <c r="AL15" s="1134"/>
      <c r="AM15" s="1134"/>
      <c r="AN15" s="1135"/>
      <c r="AO15" s="284">
        <v>-520575</v>
      </c>
      <c r="AP15" s="284">
        <v>-5458</v>
      </c>
      <c r="AQ15" s="285">
        <v>-4006</v>
      </c>
      <c r="AR15" s="286">
        <v>36.200000000000003</v>
      </c>
    </row>
    <row r="16" spans="1:46" ht="13.2" x14ac:dyDescent="0.2">
      <c r="A16" s="266"/>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1133" t="s">
        <v>187</v>
      </c>
      <c r="AL16" s="1134"/>
      <c r="AM16" s="1134"/>
      <c r="AN16" s="1135"/>
      <c r="AO16" s="284">
        <v>8725565</v>
      </c>
      <c r="AP16" s="284">
        <v>91484</v>
      </c>
      <c r="AQ16" s="285">
        <v>72790</v>
      </c>
      <c r="AR16" s="286">
        <v>25.7</v>
      </c>
    </row>
    <row r="17" spans="1:46" ht="13.2" x14ac:dyDescent="0.2">
      <c r="A17" s="266"/>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87"/>
    </row>
    <row r="18" spans="1:46" ht="13.2" x14ac:dyDescent="0.2">
      <c r="A18" s="266"/>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88"/>
      <c r="AR18" s="288"/>
    </row>
    <row r="19" spans="1:46" ht="13.2" x14ac:dyDescent="0.2">
      <c r="A19" s="266"/>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t="s">
        <v>521</v>
      </c>
      <c r="AL19" s="262"/>
      <c r="AM19" s="262"/>
      <c r="AN19" s="262"/>
      <c r="AO19" s="262"/>
      <c r="AP19" s="262"/>
      <c r="AQ19" s="262"/>
      <c r="AR19" s="262"/>
    </row>
    <row r="20" spans="1:46" ht="13.2" x14ac:dyDescent="0.2">
      <c r="A20" s="266"/>
      <c r="B20" s="262"/>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89"/>
      <c r="AL20" s="290"/>
      <c r="AM20" s="290"/>
      <c r="AN20" s="291"/>
      <c r="AO20" s="292" t="s">
        <v>522</v>
      </c>
      <c r="AP20" s="293" t="s">
        <v>523</v>
      </c>
      <c r="AQ20" s="294" t="s">
        <v>524</v>
      </c>
      <c r="AR20" s="295"/>
    </row>
    <row r="21" spans="1:46" s="301" customFormat="1" ht="13.2" x14ac:dyDescent="0.2">
      <c r="A21" s="296"/>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1136" t="s">
        <v>525</v>
      </c>
      <c r="AL21" s="1137"/>
      <c r="AM21" s="1137"/>
      <c r="AN21" s="1138"/>
      <c r="AO21" s="297">
        <v>7.77</v>
      </c>
      <c r="AP21" s="298">
        <v>6.54</v>
      </c>
      <c r="AQ21" s="299">
        <v>1.23</v>
      </c>
      <c r="AR21" s="267"/>
      <c r="AS21" s="300"/>
      <c r="AT21" s="296"/>
    </row>
    <row r="22" spans="1:46" s="301" customFormat="1" ht="13.2" x14ac:dyDescent="0.2">
      <c r="A22" s="296"/>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1136" t="s">
        <v>526</v>
      </c>
      <c r="AL22" s="1137"/>
      <c r="AM22" s="1137"/>
      <c r="AN22" s="1138"/>
      <c r="AO22" s="302">
        <v>101.1</v>
      </c>
      <c r="AP22" s="303">
        <v>98.3</v>
      </c>
      <c r="AQ22" s="304">
        <v>2.8</v>
      </c>
      <c r="AR22" s="288"/>
      <c r="AS22" s="300"/>
      <c r="AT22" s="296"/>
    </row>
    <row r="23" spans="1:46" s="301" customFormat="1" ht="13.2" x14ac:dyDescent="0.2">
      <c r="A23" s="296"/>
      <c r="B23" s="267"/>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88"/>
      <c r="AQ23" s="288"/>
      <c r="AR23" s="288"/>
      <c r="AS23" s="300"/>
      <c r="AT23" s="296"/>
    </row>
    <row r="24" spans="1:46" s="301" customFormat="1" ht="13.2" x14ac:dyDescent="0.2">
      <c r="A24" s="296"/>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88"/>
      <c r="AQ24" s="288"/>
      <c r="AR24" s="288"/>
      <c r="AS24" s="300"/>
      <c r="AT24" s="296"/>
    </row>
    <row r="25" spans="1:46" s="301" customFormat="1" ht="13.2" x14ac:dyDescent="0.2">
      <c r="A25" s="305"/>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7"/>
      <c r="AQ25" s="307"/>
      <c r="AR25" s="307"/>
      <c r="AS25" s="308"/>
      <c r="AT25" s="296"/>
    </row>
    <row r="26" spans="1:46" s="301" customFormat="1" ht="13.2" x14ac:dyDescent="0.2">
      <c r="A26" s="1129" t="s">
        <v>527</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67"/>
    </row>
    <row r="27" spans="1:46" ht="13.2" x14ac:dyDescent="0.2">
      <c r="A27" s="309"/>
      <c r="AO27" s="262"/>
      <c r="AP27" s="262"/>
      <c r="AQ27" s="262"/>
      <c r="AR27" s="262"/>
      <c r="AS27" s="262"/>
      <c r="AT27" s="262"/>
    </row>
    <row r="28" spans="1:46" ht="16.2" x14ac:dyDescent="0.2">
      <c r="A28" s="263" t="s">
        <v>528</v>
      </c>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310"/>
    </row>
    <row r="29" spans="1:46" ht="13.2" x14ac:dyDescent="0.2">
      <c r="A29" s="266"/>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7" t="s">
        <v>529</v>
      </c>
      <c r="AL29" s="267"/>
      <c r="AM29" s="267"/>
      <c r="AN29" s="267"/>
      <c r="AO29" s="262"/>
      <c r="AP29" s="262"/>
      <c r="AQ29" s="262"/>
      <c r="AR29" s="262"/>
      <c r="AS29" s="311"/>
    </row>
    <row r="30" spans="1:46" ht="13.5" customHeight="1" x14ac:dyDescent="0.2">
      <c r="A30" s="266"/>
      <c r="B30" s="26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9"/>
      <c r="AL30" s="270"/>
      <c r="AM30" s="270"/>
      <c r="AN30" s="271"/>
      <c r="AO30" s="1118" t="s">
        <v>508</v>
      </c>
      <c r="AP30" s="272"/>
      <c r="AQ30" s="273" t="s">
        <v>509</v>
      </c>
      <c r="AR30" s="274"/>
    </row>
    <row r="31" spans="1:46" ht="13.2" x14ac:dyDescent="0.2">
      <c r="A31" s="266"/>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75"/>
      <c r="AL31" s="276"/>
      <c r="AM31" s="276"/>
      <c r="AN31" s="277"/>
      <c r="AO31" s="1119"/>
      <c r="AP31" s="278" t="s">
        <v>510</v>
      </c>
      <c r="AQ31" s="279" t="s">
        <v>511</v>
      </c>
      <c r="AR31" s="280" t="s">
        <v>512</v>
      </c>
    </row>
    <row r="32" spans="1:46" ht="27" customHeight="1" x14ac:dyDescent="0.2">
      <c r="A32" s="266"/>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1120" t="s">
        <v>530</v>
      </c>
      <c r="AL32" s="1121"/>
      <c r="AM32" s="1121"/>
      <c r="AN32" s="1122"/>
      <c r="AO32" s="312">
        <v>4231831</v>
      </c>
      <c r="AP32" s="312">
        <v>44369</v>
      </c>
      <c r="AQ32" s="313">
        <v>35011</v>
      </c>
      <c r="AR32" s="314">
        <v>26.7</v>
      </c>
    </row>
    <row r="33" spans="1:46" ht="13.5" customHeight="1" x14ac:dyDescent="0.2">
      <c r="A33" s="266"/>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1120" t="s">
        <v>531</v>
      </c>
      <c r="AL33" s="1121"/>
      <c r="AM33" s="1121"/>
      <c r="AN33" s="1122"/>
      <c r="AO33" s="312" t="s">
        <v>517</v>
      </c>
      <c r="AP33" s="312" t="s">
        <v>517</v>
      </c>
      <c r="AQ33" s="313" t="s">
        <v>517</v>
      </c>
      <c r="AR33" s="314" t="s">
        <v>517</v>
      </c>
    </row>
    <row r="34" spans="1:46" ht="27" customHeight="1" x14ac:dyDescent="0.2">
      <c r="A34" s="266"/>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1120" t="s">
        <v>532</v>
      </c>
      <c r="AL34" s="1121"/>
      <c r="AM34" s="1121"/>
      <c r="AN34" s="1122"/>
      <c r="AO34" s="312" t="s">
        <v>517</v>
      </c>
      <c r="AP34" s="312" t="s">
        <v>517</v>
      </c>
      <c r="AQ34" s="313">
        <v>4</v>
      </c>
      <c r="AR34" s="314" t="s">
        <v>517</v>
      </c>
    </row>
    <row r="35" spans="1:46" ht="27" customHeight="1" x14ac:dyDescent="0.2">
      <c r="A35" s="266"/>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1120" t="s">
        <v>533</v>
      </c>
      <c r="AL35" s="1121"/>
      <c r="AM35" s="1121"/>
      <c r="AN35" s="1122"/>
      <c r="AO35" s="312">
        <v>942177</v>
      </c>
      <c r="AP35" s="312">
        <v>9878</v>
      </c>
      <c r="AQ35" s="313">
        <v>8351</v>
      </c>
      <c r="AR35" s="314">
        <v>18.3</v>
      </c>
    </row>
    <row r="36" spans="1:46" ht="27" customHeight="1" x14ac:dyDescent="0.2">
      <c r="A36" s="266"/>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1120" t="s">
        <v>534</v>
      </c>
      <c r="AL36" s="1121"/>
      <c r="AM36" s="1121"/>
      <c r="AN36" s="1122"/>
      <c r="AO36" s="312">
        <v>2619</v>
      </c>
      <c r="AP36" s="312">
        <v>27</v>
      </c>
      <c r="AQ36" s="313">
        <v>1645</v>
      </c>
      <c r="AR36" s="314">
        <v>-98.4</v>
      </c>
    </row>
    <row r="37" spans="1:46" ht="13.5" customHeight="1" x14ac:dyDescent="0.2">
      <c r="A37" s="266"/>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1120" t="s">
        <v>535</v>
      </c>
      <c r="AL37" s="1121"/>
      <c r="AM37" s="1121"/>
      <c r="AN37" s="1122"/>
      <c r="AO37" s="312">
        <v>664878</v>
      </c>
      <c r="AP37" s="312">
        <v>6971</v>
      </c>
      <c r="AQ37" s="313">
        <v>1050</v>
      </c>
      <c r="AR37" s="314">
        <v>563.9</v>
      </c>
    </row>
    <row r="38" spans="1:46" ht="27" customHeight="1" x14ac:dyDescent="0.2">
      <c r="A38" s="266"/>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1123" t="s">
        <v>536</v>
      </c>
      <c r="AL38" s="1124"/>
      <c r="AM38" s="1124"/>
      <c r="AN38" s="1125"/>
      <c r="AO38" s="315" t="s">
        <v>517</v>
      </c>
      <c r="AP38" s="315" t="s">
        <v>517</v>
      </c>
      <c r="AQ38" s="316">
        <v>1</v>
      </c>
      <c r="AR38" s="304" t="s">
        <v>517</v>
      </c>
      <c r="AS38" s="311"/>
    </row>
    <row r="39" spans="1:46" ht="13.2" x14ac:dyDescent="0.2">
      <c r="A39" s="266"/>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1123" t="s">
        <v>537</v>
      </c>
      <c r="AL39" s="1124"/>
      <c r="AM39" s="1124"/>
      <c r="AN39" s="1125"/>
      <c r="AO39" s="312">
        <v>-1678367</v>
      </c>
      <c r="AP39" s="312">
        <v>-17597</v>
      </c>
      <c r="AQ39" s="313">
        <v>-5851</v>
      </c>
      <c r="AR39" s="314">
        <v>200.8</v>
      </c>
      <c r="AS39" s="311"/>
    </row>
    <row r="40" spans="1:46" ht="27" customHeight="1" x14ac:dyDescent="0.2">
      <c r="A40" s="266"/>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1120" t="s">
        <v>538</v>
      </c>
      <c r="AL40" s="1121"/>
      <c r="AM40" s="1121"/>
      <c r="AN40" s="1122"/>
      <c r="AO40" s="312">
        <v>-2168188</v>
      </c>
      <c r="AP40" s="312">
        <v>-22733</v>
      </c>
      <c r="AQ40" s="313">
        <v>-27858</v>
      </c>
      <c r="AR40" s="314">
        <v>-18.399999999999999</v>
      </c>
      <c r="AS40" s="311"/>
    </row>
    <row r="41" spans="1:46" ht="13.2" x14ac:dyDescent="0.2">
      <c r="A41" s="266"/>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1126" t="s">
        <v>301</v>
      </c>
      <c r="AL41" s="1127"/>
      <c r="AM41" s="1127"/>
      <c r="AN41" s="1128"/>
      <c r="AO41" s="312">
        <v>1994950</v>
      </c>
      <c r="AP41" s="312">
        <v>20916</v>
      </c>
      <c r="AQ41" s="313">
        <v>12351</v>
      </c>
      <c r="AR41" s="314">
        <v>69.3</v>
      </c>
      <c r="AS41" s="311"/>
    </row>
    <row r="42" spans="1:46" ht="13.2" x14ac:dyDescent="0.2">
      <c r="A42" s="266"/>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317" t="s">
        <v>539</v>
      </c>
      <c r="AL42" s="262"/>
      <c r="AM42" s="262"/>
      <c r="AN42" s="262"/>
      <c r="AO42" s="262"/>
      <c r="AP42" s="262"/>
      <c r="AQ42" s="288"/>
      <c r="AR42" s="288"/>
      <c r="AS42" s="311"/>
    </row>
    <row r="43" spans="1:46" ht="13.2" x14ac:dyDescent="0.2">
      <c r="A43" s="26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318"/>
      <c r="AQ43" s="288"/>
      <c r="AR43" s="262"/>
      <c r="AS43" s="311"/>
    </row>
    <row r="44" spans="1:46" ht="13.2" x14ac:dyDescent="0.2">
      <c r="A44" s="266"/>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88"/>
      <c r="AR44" s="262"/>
    </row>
    <row r="45" spans="1:46" ht="13.2" x14ac:dyDescent="0.2">
      <c r="A45" s="264"/>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319"/>
      <c r="AR45" s="264"/>
      <c r="AS45" s="264"/>
      <c r="AT45" s="262"/>
    </row>
    <row r="46" spans="1:46" ht="13.2" x14ac:dyDescent="0.2">
      <c r="A46" s="320"/>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262"/>
    </row>
    <row r="47" spans="1:46" ht="17.25" customHeight="1" x14ac:dyDescent="0.2">
      <c r="A47" s="321" t="s">
        <v>540</v>
      </c>
      <c r="B47" s="26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row>
    <row r="48" spans="1:46" ht="13.2" x14ac:dyDescent="0.2">
      <c r="A48" s="266"/>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322" t="s">
        <v>541</v>
      </c>
      <c r="AL48" s="322"/>
      <c r="AM48" s="322"/>
      <c r="AN48" s="322"/>
      <c r="AO48" s="322"/>
      <c r="AP48" s="322"/>
      <c r="AQ48" s="323"/>
      <c r="AR48" s="322"/>
    </row>
    <row r="49" spans="1:44" ht="13.5" customHeight="1" x14ac:dyDescent="0.2">
      <c r="A49" s="266"/>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324"/>
      <c r="AL49" s="325"/>
      <c r="AM49" s="1113" t="s">
        <v>508</v>
      </c>
      <c r="AN49" s="1115" t="s">
        <v>542</v>
      </c>
      <c r="AO49" s="1116"/>
      <c r="AP49" s="1116"/>
      <c r="AQ49" s="1116"/>
      <c r="AR49" s="1117"/>
    </row>
    <row r="50" spans="1:44" ht="13.2" x14ac:dyDescent="0.2">
      <c r="A50" s="266"/>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326"/>
      <c r="AL50" s="327"/>
      <c r="AM50" s="1114"/>
      <c r="AN50" s="328" t="s">
        <v>543</v>
      </c>
      <c r="AO50" s="329" t="s">
        <v>544</v>
      </c>
      <c r="AP50" s="330" t="s">
        <v>545</v>
      </c>
      <c r="AQ50" s="331" t="s">
        <v>546</v>
      </c>
      <c r="AR50" s="332" t="s">
        <v>547</v>
      </c>
    </row>
    <row r="51" spans="1:44" ht="13.2" x14ac:dyDescent="0.2">
      <c r="A51" s="266"/>
      <c r="B51" s="262"/>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324" t="s">
        <v>548</v>
      </c>
      <c r="AL51" s="325"/>
      <c r="AM51" s="333">
        <v>8670178</v>
      </c>
      <c r="AN51" s="334">
        <v>90296</v>
      </c>
      <c r="AO51" s="335">
        <v>-3.5</v>
      </c>
      <c r="AP51" s="336">
        <v>41934</v>
      </c>
      <c r="AQ51" s="337">
        <v>-12.3</v>
      </c>
      <c r="AR51" s="338">
        <v>8.8000000000000007</v>
      </c>
    </row>
    <row r="52" spans="1:44" ht="13.2" x14ac:dyDescent="0.2">
      <c r="A52" s="266"/>
      <c r="B52" s="262"/>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339"/>
      <c r="AL52" s="340" t="s">
        <v>549</v>
      </c>
      <c r="AM52" s="341">
        <v>6368682</v>
      </c>
      <c r="AN52" s="342">
        <v>66327</v>
      </c>
      <c r="AO52" s="343">
        <v>21.4</v>
      </c>
      <c r="AP52" s="344">
        <v>23352</v>
      </c>
      <c r="AQ52" s="345">
        <v>-9.6999999999999993</v>
      </c>
      <c r="AR52" s="346">
        <v>31.1</v>
      </c>
    </row>
    <row r="53" spans="1:44" ht="13.2" x14ac:dyDescent="0.2">
      <c r="A53" s="266"/>
      <c r="B53" s="262"/>
      <c r="C53" s="262"/>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324" t="s">
        <v>550</v>
      </c>
      <c r="AL53" s="325"/>
      <c r="AM53" s="333">
        <v>5807695</v>
      </c>
      <c r="AN53" s="334">
        <v>60639</v>
      </c>
      <c r="AO53" s="335">
        <v>-32.799999999999997</v>
      </c>
      <c r="AP53" s="336">
        <v>45588</v>
      </c>
      <c r="AQ53" s="337">
        <v>8.6999999999999993</v>
      </c>
      <c r="AR53" s="338">
        <v>-41.5</v>
      </c>
    </row>
    <row r="54" spans="1:44" ht="13.2" x14ac:dyDescent="0.2">
      <c r="A54" s="266"/>
      <c r="B54" s="26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339"/>
      <c r="AL54" s="340" t="s">
        <v>549</v>
      </c>
      <c r="AM54" s="341">
        <v>3043367</v>
      </c>
      <c r="AN54" s="342">
        <v>31776</v>
      </c>
      <c r="AO54" s="343">
        <v>-52.1</v>
      </c>
      <c r="AP54" s="344">
        <v>24150</v>
      </c>
      <c r="AQ54" s="345">
        <v>3.4</v>
      </c>
      <c r="AR54" s="346">
        <v>-55.5</v>
      </c>
    </row>
    <row r="55" spans="1:44" ht="13.2" x14ac:dyDescent="0.2">
      <c r="A55" s="266"/>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324" t="s">
        <v>551</v>
      </c>
      <c r="AL55" s="325"/>
      <c r="AM55" s="333">
        <v>9622328</v>
      </c>
      <c r="AN55" s="334">
        <v>100635</v>
      </c>
      <c r="AO55" s="335">
        <v>66</v>
      </c>
      <c r="AP55" s="336">
        <v>45483</v>
      </c>
      <c r="AQ55" s="337">
        <v>-0.2</v>
      </c>
      <c r="AR55" s="338">
        <v>66.2</v>
      </c>
    </row>
    <row r="56" spans="1:44" ht="13.2" x14ac:dyDescent="0.2">
      <c r="A56" s="266"/>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339"/>
      <c r="AL56" s="340" t="s">
        <v>549</v>
      </c>
      <c r="AM56" s="341">
        <v>5827711</v>
      </c>
      <c r="AN56" s="342">
        <v>60949</v>
      </c>
      <c r="AO56" s="343">
        <v>91.8</v>
      </c>
      <c r="AP56" s="344">
        <v>24241</v>
      </c>
      <c r="AQ56" s="345">
        <v>0.4</v>
      </c>
      <c r="AR56" s="346">
        <v>91.4</v>
      </c>
    </row>
    <row r="57" spans="1:44" ht="13.2" x14ac:dyDescent="0.2">
      <c r="A57" s="266"/>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324" t="s">
        <v>552</v>
      </c>
      <c r="AL57" s="325"/>
      <c r="AM57" s="333">
        <v>6019939</v>
      </c>
      <c r="AN57" s="334">
        <v>63082</v>
      </c>
      <c r="AO57" s="335">
        <v>-37.299999999999997</v>
      </c>
      <c r="AP57" s="336">
        <v>45945</v>
      </c>
      <c r="AQ57" s="337">
        <v>1</v>
      </c>
      <c r="AR57" s="338">
        <v>-38.299999999999997</v>
      </c>
    </row>
    <row r="58" spans="1:44" ht="13.2" x14ac:dyDescent="0.2">
      <c r="A58" s="266"/>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339"/>
      <c r="AL58" s="340" t="s">
        <v>549</v>
      </c>
      <c r="AM58" s="341">
        <v>2848769</v>
      </c>
      <c r="AN58" s="342">
        <v>29852</v>
      </c>
      <c r="AO58" s="343">
        <v>-51</v>
      </c>
      <c r="AP58" s="344">
        <v>25180</v>
      </c>
      <c r="AQ58" s="345">
        <v>3.9</v>
      </c>
      <c r="AR58" s="346">
        <v>-54.9</v>
      </c>
    </row>
    <row r="59" spans="1:44" ht="13.2" x14ac:dyDescent="0.2">
      <c r="A59" s="266"/>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324" t="s">
        <v>553</v>
      </c>
      <c r="AL59" s="325"/>
      <c r="AM59" s="333">
        <v>4772909</v>
      </c>
      <c r="AN59" s="334">
        <v>50042</v>
      </c>
      <c r="AO59" s="335">
        <v>-20.7</v>
      </c>
      <c r="AP59" s="336">
        <v>44475</v>
      </c>
      <c r="AQ59" s="337">
        <v>-3.2</v>
      </c>
      <c r="AR59" s="338">
        <v>-17.5</v>
      </c>
    </row>
    <row r="60" spans="1:44" ht="13.2" x14ac:dyDescent="0.2">
      <c r="A60" s="266"/>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339"/>
      <c r="AL60" s="340" t="s">
        <v>549</v>
      </c>
      <c r="AM60" s="341">
        <v>3318770</v>
      </c>
      <c r="AN60" s="342">
        <v>34796</v>
      </c>
      <c r="AO60" s="343">
        <v>16.600000000000001</v>
      </c>
      <c r="AP60" s="344">
        <v>24780</v>
      </c>
      <c r="AQ60" s="345">
        <v>-1.6</v>
      </c>
      <c r="AR60" s="346">
        <v>18.2</v>
      </c>
    </row>
    <row r="61" spans="1:44" ht="13.2" x14ac:dyDescent="0.2">
      <c r="A61" s="266"/>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324" t="s">
        <v>554</v>
      </c>
      <c r="AL61" s="347"/>
      <c r="AM61" s="348">
        <v>6978610</v>
      </c>
      <c r="AN61" s="349">
        <v>72939</v>
      </c>
      <c r="AO61" s="350">
        <v>-5.7</v>
      </c>
      <c r="AP61" s="351">
        <v>44685</v>
      </c>
      <c r="AQ61" s="352">
        <v>-1.2</v>
      </c>
      <c r="AR61" s="338">
        <v>-4.5</v>
      </c>
    </row>
    <row r="62" spans="1:44" ht="13.2" x14ac:dyDescent="0.2">
      <c r="A62" s="266"/>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339"/>
      <c r="AL62" s="340" t="s">
        <v>549</v>
      </c>
      <c r="AM62" s="341">
        <v>4281460</v>
      </c>
      <c r="AN62" s="342">
        <v>44740</v>
      </c>
      <c r="AO62" s="343">
        <v>5.3</v>
      </c>
      <c r="AP62" s="344">
        <v>24341</v>
      </c>
      <c r="AQ62" s="345">
        <v>-0.7</v>
      </c>
      <c r="AR62" s="346">
        <v>6</v>
      </c>
    </row>
    <row r="63" spans="1:44" ht="13.2" x14ac:dyDescent="0.2">
      <c r="A63" s="266"/>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row>
    <row r="64" spans="1:44" ht="13.2" x14ac:dyDescent="0.2">
      <c r="A64" s="266"/>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row>
    <row r="65" spans="1:46" ht="13.2" x14ac:dyDescent="0.2">
      <c r="A65" s="266"/>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row>
    <row r="66" spans="1:46" ht="13.2" x14ac:dyDescent="0.2">
      <c r="A66" s="353"/>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54"/>
    </row>
    <row r="67" spans="1:46" ht="13.5" hidden="1" customHeight="1" x14ac:dyDescent="0.2">
      <c r="AK67" s="262"/>
      <c r="AL67" s="262"/>
      <c r="AM67" s="262"/>
      <c r="AN67" s="262"/>
      <c r="AO67" s="262"/>
      <c r="AP67" s="262"/>
      <c r="AQ67" s="262"/>
      <c r="AR67" s="262"/>
      <c r="AS67" s="262"/>
      <c r="AT67" s="262"/>
    </row>
    <row r="68" spans="1:46" ht="13.5" hidden="1" customHeight="1" x14ac:dyDescent="0.2">
      <c r="AK68" s="262"/>
      <c r="AL68" s="262"/>
      <c r="AM68" s="262"/>
      <c r="AN68" s="262"/>
      <c r="AO68" s="262"/>
      <c r="AP68" s="262"/>
      <c r="AQ68" s="262"/>
      <c r="AR68" s="262"/>
    </row>
    <row r="69" spans="1:46" ht="13.5" hidden="1" customHeight="1" x14ac:dyDescent="0.2">
      <c r="AK69" s="262"/>
      <c r="AL69" s="262"/>
      <c r="AM69" s="262"/>
      <c r="AN69" s="262"/>
      <c r="AO69" s="262"/>
      <c r="AP69" s="262"/>
      <c r="AQ69" s="262"/>
      <c r="AR69" s="262"/>
    </row>
    <row r="70" spans="1:46" ht="13.2" hidden="1" x14ac:dyDescent="0.2">
      <c r="AK70" s="262"/>
      <c r="AL70" s="262"/>
      <c r="AM70" s="262"/>
      <c r="AN70" s="262"/>
      <c r="AO70" s="262"/>
      <c r="AP70" s="262"/>
      <c r="AQ70" s="262"/>
      <c r="AR70" s="262"/>
    </row>
    <row r="71" spans="1:46" ht="13.2" hidden="1" x14ac:dyDescent="0.2">
      <c r="AK71" s="262"/>
      <c r="AL71" s="262"/>
      <c r="AM71" s="262"/>
      <c r="AN71" s="262"/>
      <c r="AO71" s="262"/>
      <c r="AP71" s="262"/>
      <c r="AQ71" s="262"/>
      <c r="AR71" s="262"/>
    </row>
    <row r="72" spans="1:46" ht="13.2" hidden="1" x14ac:dyDescent="0.2">
      <c r="AK72" s="262"/>
      <c r="AL72" s="262"/>
      <c r="AM72" s="262"/>
      <c r="AN72" s="262"/>
      <c r="AO72" s="262"/>
      <c r="AP72" s="262"/>
      <c r="AQ72" s="262"/>
      <c r="AR72" s="262"/>
    </row>
    <row r="73" spans="1:46" ht="13.2" hidden="1" x14ac:dyDescent="0.2">
      <c r="AK73" s="262"/>
      <c r="AL73" s="262"/>
      <c r="AM73" s="262"/>
      <c r="AN73" s="262"/>
      <c r="AO73" s="262"/>
      <c r="AP73" s="262"/>
      <c r="AQ73" s="262"/>
      <c r="AR73" s="262"/>
    </row>
  </sheetData>
  <sheetProtection algorithmName="SHA-512" hashValue="g3FwmrMfyCl4RIbhFrlGRiTY6pwqh46TfbXyU4YrGpOABCXuOi9hENtnkqNKgVWgpde6kOEbMDPTvqB9EL/N4A==" saltValue="nL10ORSobCJAT1ZO+ngSig=="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topLeftCell="AS82" zoomScaleNormal="100" zoomScaleSheetLayoutView="55" workbookViewId="0"/>
  </sheetViews>
  <sheetFormatPr defaultColWidth="0" defaultRowHeight="13.5" customHeight="1" zeroHeight="1" x14ac:dyDescent="0.2"/>
  <cols>
    <col min="1" max="125" width="2.44140625" style="260" customWidth="1"/>
    <col min="126" max="16384" width="9" style="259" hidden="1"/>
  </cols>
  <sheetData>
    <row r="1" spans="2:125" ht="13.5" customHeight="1" x14ac:dyDescent="0.2">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2:125" ht="13.2" x14ac:dyDescent="0.2">
      <c r="B2" s="259"/>
      <c r="DG2" s="259"/>
    </row>
    <row r="3" spans="2:125" ht="13.2" x14ac:dyDescent="0.2">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H3" s="259"/>
      <c r="DI3" s="259"/>
      <c r="DJ3" s="259"/>
      <c r="DK3" s="259"/>
      <c r="DL3" s="259"/>
      <c r="DM3" s="259"/>
      <c r="DN3" s="259"/>
      <c r="DO3" s="259"/>
      <c r="DP3" s="259"/>
      <c r="DQ3" s="259"/>
      <c r="DR3" s="259"/>
      <c r="DS3" s="259"/>
      <c r="DT3" s="259"/>
      <c r="DU3" s="259"/>
    </row>
    <row r="4" spans="2:125" ht="13.2" x14ac:dyDescent="0.2"/>
    <row r="5" spans="2:125" ht="13.2" x14ac:dyDescent="0.2"/>
    <row r="6" spans="2:125" ht="13.2" x14ac:dyDescent="0.2"/>
    <row r="7" spans="2:125" ht="13.2" x14ac:dyDescent="0.2"/>
    <row r="8" spans="2:125" ht="13.2" x14ac:dyDescent="0.2"/>
    <row r="9" spans="2:125" ht="13.2" x14ac:dyDescent="0.2">
      <c r="DU9" s="259"/>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59"/>
    </row>
    <row r="18" spans="125:125" ht="13.2" x14ac:dyDescent="0.2"/>
    <row r="19" spans="125:125" ht="13.2" x14ac:dyDescent="0.2"/>
    <row r="20" spans="125:125" ht="13.2" x14ac:dyDescent="0.2">
      <c r="DU20" s="259"/>
    </row>
    <row r="21" spans="125:125" ht="13.2" x14ac:dyDescent="0.2">
      <c r="DU21" s="259"/>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59"/>
    </row>
    <row r="29" spans="125:125" ht="13.2" x14ac:dyDescent="0.2"/>
    <row r="30" spans="125:125" ht="13.2" x14ac:dyDescent="0.2"/>
    <row r="31" spans="125:125" ht="13.2" x14ac:dyDescent="0.2"/>
    <row r="32" spans="125:125" ht="13.2" x14ac:dyDescent="0.2"/>
    <row r="33" spans="2:125" ht="13.2" x14ac:dyDescent="0.2">
      <c r="B33" s="259"/>
      <c r="G33" s="259"/>
      <c r="I33" s="259"/>
    </row>
    <row r="34" spans="2:125" ht="13.2" x14ac:dyDescent="0.2">
      <c r="C34" s="259"/>
      <c r="P34" s="259"/>
      <c r="DE34" s="259"/>
      <c r="DH34" s="259"/>
    </row>
    <row r="35" spans="2:125" ht="13.2" x14ac:dyDescent="0.2">
      <c r="D35" s="259"/>
      <c r="E35" s="259"/>
      <c r="DG35" s="259"/>
      <c r="DJ35" s="259"/>
      <c r="DP35" s="259"/>
      <c r="DQ35" s="259"/>
      <c r="DR35" s="259"/>
      <c r="DS35" s="259"/>
      <c r="DT35" s="259"/>
      <c r="DU35" s="259"/>
    </row>
    <row r="36" spans="2:125" ht="13.2" x14ac:dyDescent="0.2">
      <c r="F36" s="259"/>
      <c r="H36" s="259"/>
      <c r="J36" s="259"/>
      <c r="K36" s="259"/>
      <c r="L36" s="259"/>
      <c r="M36" s="259"/>
      <c r="N36" s="259"/>
      <c r="O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59"/>
      <c r="BR36" s="259"/>
      <c r="BS36" s="259"/>
      <c r="BT36" s="259"/>
      <c r="BU36" s="259"/>
      <c r="BV36" s="259"/>
      <c r="BW36" s="259"/>
      <c r="BX36" s="259"/>
      <c r="BY36" s="259"/>
      <c r="BZ36" s="259"/>
      <c r="CA36" s="259"/>
      <c r="CB36" s="259"/>
      <c r="CC36" s="259"/>
      <c r="CD36" s="259"/>
      <c r="CE36" s="259"/>
      <c r="CF36" s="259"/>
      <c r="CG36" s="259"/>
      <c r="CH36" s="259"/>
      <c r="CI36" s="259"/>
      <c r="CJ36" s="259"/>
      <c r="CK36" s="259"/>
      <c r="CL36" s="259"/>
      <c r="CM36" s="259"/>
      <c r="CN36" s="259"/>
      <c r="CO36" s="259"/>
      <c r="CP36" s="259"/>
      <c r="CQ36" s="259"/>
      <c r="CR36" s="259"/>
      <c r="CS36" s="259"/>
      <c r="CT36" s="259"/>
      <c r="CU36" s="259"/>
      <c r="CV36" s="259"/>
      <c r="CW36" s="259"/>
      <c r="CX36" s="259"/>
      <c r="CY36" s="259"/>
      <c r="CZ36" s="259"/>
      <c r="DA36" s="259"/>
      <c r="DB36" s="259"/>
      <c r="DC36" s="259"/>
      <c r="DD36" s="259"/>
      <c r="DF36" s="259"/>
      <c r="DI36" s="259"/>
      <c r="DK36" s="259"/>
      <c r="DL36" s="259"/>
      <c r="DM36" s="259"/>
      <c r="DN36" s="259"/>
      <c r="DO36" s="259"/>
      <c r="DP36" s="259"/>
      <c r="DQ36" s="259"/>
      <c r="DR36" s="259"/>
      <c r="DS36" s="259"/>
      <c r="DT36" s="259"/>
      <c r="DU36" s="259"/>
    </row>
    <row r="37" spans="2:125" ht="13.2" x14ac:dyDescent="0.2">
      <c r="DU37" s="259"/>
    </row>
    <row r="38" spans="2:125" ht="13.2" x14ac:dyDescent="0.2">
      <c r="DT38" s="259"/>
      <c r="DU38" s="259"/>
    </row>
    <row r="39" spans="2:125" ht="13.2" x14ac:dyDescent="0.2"/>
    <row r="40" spans="2:125" ht="13.2" x14ac:dyDescent="0.2">
      <c r="DH40" s="259"/>
    </row>
    <row r="41" spans="2:125" ht="13.2" x14ac:dyDescent="0.2">
      <c r="DE41" s="259"/>
    </row>
    <row r="42" spans="2:125" ht="13.2" x14ac:dyDescent="0.2">
      <c r="DG42" s="259"/>
      <c r="DJ42" s="259"/>
    </row>
    <row r="43" spans="2:125" ht="13.2" x14ac:dyDescent="0.2">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F43" s="259"/>
      <c r="DI43" s="259"/>
      <c r="DK43" s="259"/>
      <c r="DL43" s="259"/>
      <c r="DM43" s="259"/>
      <c r="DN43" s="259"/>
      <c r="DO43" s="259"/>
      <c r="DP43" s="259"/>
      <c r="DQ43" s="259"/>
      <c r="DR43" s="259"/>
      <c r="DS43" s="259"/>
      <c r="DT43" s="259"/>
      <c r="DU43" s="259"/>
    </row>
    <row r="44" spans="2:125" ht="13.2" x14ac:dyDescent="0.2">
      <c r="DU44" s="259"/>
    </row>
    <row r="45" spans="2:125" ht="13.2" x14ac:dyDescent="0.2"/>
    <row r="46" spans="2:125" ht="13.2" x14ac:dyDescent="0.2"/>
    <row r="47" spans="2:125" ht="13.2" x14ac:dyDescent="0.2"/>
    <row r="48" spans="2:125" ht="13.2" x14ac:dyDescent="0.2">
      <c r="DT48" s="259"/>
      <c r="DU48" s="259"/>
    </row>
    <row r="49" spans="120:125" ht="13.2" x14ac:dyDescent="0.2">
      <c r="DU49" s="259"/>
    </row>
    <row r="50" spans="120:125" ht="13.2" x14ac:dyDescent="0.2">
      <c r="DU50" s="259"/>
    </row>
    <row r="51" spans="120:125" ht="13.2" x14ac:dyDescent="0.2">
      <c r="DP51" s="259"/>
      <c r="DQ51" s="259"/>
      <c r="DR51" s="259"/>
      <c r="DS51" s="259"/>
      <c r="DT51" s="259"/>
      <c r="DU51" s="259"/>
    </row>
    <row r="52" spans="120:125" ht="13.2" x14ac:dyDescent="0.2"/>
    <row r="53" spans="120:125" ht="13.2" x14ac:dyDescent="0.2"/>
    <row r="54" spans="120:125" ht="13.2" x14ac:dyDescent="0.2">
      <c r="DU54" s="259"/>
    </row>
    <row r="55" spans="120:125" ht="13.2" x14ac:dyDescent="0.2"/>
    <row r="56" spans="120:125" ht="13.2" x14ac:dyDescent="0.2"/>
    <row r="57" spans="120:125" ht="13.2" x14ac:dyDescent="0.2"/>
    <row r="58" spans="120:125" ht="13.2" x14ac:dyDescent="0.2">
      <c r="DU58" s="259"/>
    </row>
    <row r="59" spans="120:125" ht="13.2" x14ac:dyDescent="0.2"/>
    <row r="60" spans="120:125" ht="13.2" x14ac:dyDescent="0.2"/>
    <row r="61" spans="120:125" ht="13.2" x14ac:dyDescent="0.2"/>
    <row r="62" spans="120:125" ht="13.2" x14ac:dyDescent="0.2"/>
    <row r="63" spans="120:125" ht="13.2" x14ac:dyDescent="0.2">
      <c r="DU63" s="259"/>
    </row>
    <row r="64" spans="120:125" ht="13.2" x14ac:dyDescent="0.2">
      <c r="DT64" s="259"/>
      <c r="DU64" s="259"/>
    </row>
    <row r="65" spans="123:125" ht="13.2" x14ac:dyDescent="0.2"/>
    <row r="66" spans="123:125" ht="13.2" x14ac:dyDescent="0.2"/>
    <row r="67" spans="123:125" ht="13.2" x14ac:dyDescent="0.2"/>
    <row r="68" spans="123:125" ht="13.2" x14ac:dyDescent="0.2"/>
    <row r="69" spans="123:125" ht="13.2" x14ac:dyDescent="0.2">
      <c r="DS69" s="259"/>
      <c r="DT69" s="259"/>
      <c r="DU69" s="259"/>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59"/>
    </row>
    <row r="83" spans="116:125" ht="13.2" x14ac:dyDescent="0.2">
      <c r="DM83" s="259"/>
      <c r="DN83" s="259"/>
      <c r="DO83" s="259"/>
      <c r="DP83" s="259"/>
      <c r="DQ83" s="259"/>
      <c r="DR83" s="259"/>
      <c r="DS83" s="259"/>
      <c r="DT83" s="259"/>
      <c r="DU83" s="259"/>
    </row>
    <row r="84" spans="116:125" ht="13.2" x14ac:dyDescent="0.2"/>
    <row r="85" spans="116:125" ht="13.2" x14ac:dyDescent="0.2"/>
    <row r="86" spans="116:125" ht="13.2" x14ac:dyDescent="0.2"/>
    <row r="87" spans="116:125" ht="13.2" x14ac:dyDescent="0.2"/>
    <row r="88" spans="116:125" ht="13.2" x14ac:dyDescent="0.2">
      <c r="DU88" s="259"/>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59"/>
      <c r="DT94" s="259"/>
      <c r="DU94" s="259"/>
    </row>
    <row r="95" spans="116:125" ht="13.5" customHeight="1" x14ac:dyDescent="0.2">
      <c r="DU95" s="259"/>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59"/>
    </row>
    <row r="102" spans="124:125" ht="13.5" customHeight="1" x14ac:dyDescent="0.2"/>
    <row r="103" spans="124:125" ht="13.5" customHeight="1" x14ac:dyDescent="0.2"/>
    <row r="104" spans="124:125" ht="13.5" customHeight="1" x14ac:dyDescent="0.2">
      <c r="DT104" s="259"/>
      <c r="DU104" s="259"/>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59" t="s">
        <v>556</v>
      </c>
    </row>
    <row r="120" spans="125:125" ht="13.5" hidden="1" customHeight="1" x14ac:dyDescent="0.2"/>
    <row r="121" spans="125:125" ht="13.5" hidden="1" customHeight="1" x14ac:dyDescent="0.2">
      <c r="DU121" s="259"/>
    </row>
  </sheetData>
  <sheetProtection algorithmName="SHA-512" hashValue="/zYE3sEQRnNOqolQ8++pKKkWPFFjpmYpeO5tnY0713gws0eoufBUwbaFjnQvEdY9AgYXZXkpGjdxd0tnywetiA==" saltValue="9HmXglYHWAxjx6sjT/YQDQ=="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topLeftCell="A94" zoomScaleNormal="100" zoomScaleSheetLayoutView="55" workbookViewId="0"/>
  </sheetViews>
  <sheetFormatPr defaultColWidth="0" defaultRowHeight="13.5" customHeight="1" zeroHeight="1" x14ac:dyDescent="0.2"/>
  <cols>
    <col min="1" max="125" width="2.44140625" style="260" customWidth="1"/>
    <col min="126" max="142" width="0" style="259" hidden="1" customWidth="1"/>
    <col min="143" max="16384" width="9" style="259" hidden="1"/>
  </cols>
  <sheetData>
    <row r="1" spans="1:125" ht="13.5" customHeight="1" x14ac:dyDescent="0.2">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1:125" ht="13.2" x14ac:dyDescent="0.2">
      <c r="B2" s="259"/>
      <c r="T2" s="259"/>
    </row>
    <row r="3" spans="1:125" ht="13.2" x14ac:dyDescent="0.2">
      <c r="C3" s="259"/>
      <c r="D3" s="259"/>
      <c r="E3" s="259"/>
      <c r="F3" s="259"/>
      <c r="G3" s="259"/>
      <c r="H3" s="259"/>
      <c r="I3" s="259"/>
      <c r="J3" s="259"/>
      <c r="K3" s="259"/>
      <c r="L3" s="259"/>
      <c r="M3" s="259"/>
      <c r="N3" s="259"/>
      <c r="O3" s="259"/>
      <c r="P3" s="259"/>
      <c r="Q3" s="259"/>
      <c r="R3" s="259"/>
      <c r="S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G3" s="259"/>
      <c r="DH3" s="259"/>
      <c r="DI3" s="259"/>
      <c r="DJ3" s="259"/>
      <c r="DK3" s="259"/>
      <c r="DL3" s="259"/>
      <c r="DM3" s="259"/>
      <c r="DN3" s="259"/>
      <c r="DO3" s="259"/>
      <c r="DP3" s="259"/>
      <c r="DQ3" s="259"/>
      <c r="DR3" s="259"/>
      <c r="DS3" s="259"/>
      <c r="DT3" s="259"/>
      <c r="DU3" s="259"/>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59"/>
      <c r="G33" s="259"/>
      <c r="I33" s="259"/>
    </row>
    <row r="34" spans="2:125" ht="13.2" x14ac:dyDescent="0.2">
      <c r="C34" s="259"/>
      <c r="P34" s="259"/>
      <c r="R34" s="259"/>
      <c r="U34" s="259"/>
    </row>
    <row r="35" spans="2:125" ht="13.2" x14ac:dyDescent="0.2">
      <c r="D35" s="259"/>
      <c r="E35" s="259"/>
      <c r="T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59"/>
      <c r="BR35" s="259"/>
      <c r="BS35" s="259"/>
      <c r="BT35" s="259"/>
      <c r="BU35" s="259"/>
      <c r="BV35" s="259"/>
      <c r="BW35" s="259"/>
      <c r="BX35" s="259"/>
      <c r="BY35" s="259"/>
      <c r="BZ35" s="259"/>
      <c r="CA35" s="259"/>
      <c r="CB35" s="259"/>
      <c r="CC35" s="259"/>
      <c r="CD35" s="259"/>
      <c r="CE35" s="259"/>
      <c r="CF35" s="259"/>
      <c r="CG35" s="259"/>
      <c r="CH35" s="259"/>
      <c r="CI35" s="259"/>
      <c r="CJ35" s="259"/>
      <c r="CK35" s="259"/>
      <c r="CL35" s="259"/>
      <c r="CM35" s="259"/>
      <c r="CN35" s="259"/>
      <c r="CO35" s="259"/>
      <c r="CP35" s="259"/>
      <c r="CQ35" s="259"/>
      <c r="CR35" s="259"/>
      <c r="CS35" s="259"/>
      <c r="CT35" s="259"/>
      <c r="CU35" s="259"/>
      <c r="CV35" s="259"/>
      <c r="CW35" s="259"/>
      <c r="CX35" s="259"/>
      <c r="CY35" s="259"/>
      <c r="CZ35" s="259"/>
      <c r="DA35" s="259"/>
      <c r="DB35" s="259"/>
      <c r="DC35" s="259"/>
      <c r="DD35" s="259"/>
      <c r="DE35" s="259"/>
      <c r="DF35" s="259"/>
      <c r="DG35" s="259"/>
      <c r="DH35" s="259"/>
      <c r="DI35" s="259"/>
      <c r="DJ35" s="259"/>
      <c r="DK35" s="259"/>
      <c r="DL35" s="259"/>
      <c r="DM35" s="259"/>
      <c r="DN35" s="259"/>
      <c r="DO35" s="259"/>
      <c r="DP35" s="259"/>
      <c r="DQ35" s="259"/>
      <c r="DR35" s="259"/>
      <c r="DS35" s="259"/>
      <c r="DT35" s="259"/>
      <c r="DU35" s="259"/>
    </row>
    <row r="36" spans="2:125" ht="13.2" x14ac:dyDescent="0.2">
      <c r="F36" s="259"/>
      <c r="H36" s="259"/>
      <c r="J36" s="259"/>
      <c r="K36" s="259"/>
      <c r="L36" s="259"/>
      <c r="M36" s="259"/>
      <c r="N36" s="259"/>
      <c r="O36" s="259"/>
      <c r="Q36" s="259"/>
      <c r="S36" s="259"/>
      <c r="V36" s="259"/>
    </row>
    <row r="37" spans="2:125" ht="13.2" x14ac:dyDescent="0.2"/>
    <row r="38" spans="2:125" ht="13.2" x14ac:dyDescent="0.2"/>
    <row r="39" spans="2:125" ht="13.2" x14ac:dyDescent="0.2"/>
    <row r="40" spans="2:125" ht="13.2" x14ac:dyDescent="0.2">
      <c r="U40" s="259"/>
    </row>
    <row r="41" spans="2:125" ht="13.2" x14ac:dyDescent="0.2">
      <c r="R41" s="259"/>
    </row>
    <row r="42" spans="2:125" ht="13.2" x14ac:dyDescent="0.2">
      <c r="T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59"/>
      <c r="BR42" s="259"/>
      <c r="BS42" s="259"/>
      <c r="BT42" s="259"/>
      <c r="BU42" s="259"/>
      <c r="BV42" s="259"/>
      <c r="BW42" s="259"/>
      <c r="BX42" s="259"/>
      <c r="BY42" s="259"/>
      <c r="BZ42" s="259"/>
      <c r="CA42" s="259"/>
      <c r="CB42" s="259"/>
      <c r="CC42" s="259"/>
      <c r="CD42" s="259"/>
      <c r="CE42" s="259"/>
      <c r="CF42" s="259"/>
      <c r="CG42" s="259"/>
      <c r="CH42" s="259"/>
      <c r="CI42" s="259"/>
      <c r="CJ42" s="259"/>
      <c r="CK42" s="259"/>
      <c r="CL42" s="259"/>
      <c r="CM42" s="259"/>
      <c r="CN42" s="259"/>
      <c r="CO42" s="259"/>
      <c r="CP42" s="259"/>
      <c r="CQ42" s="259"/>
      <c r="CR42" s="259"/>
      <c r="CS42" s="259"/>
      <c r="CT42" s="259"/>
      <c r="CU42" s="259"/>
      <c r="CV42" s="259"/>
      <c r="CW42" s="259"/>
      <c r="CX42" s="259"/>
      <c r="CY42" s="259"/>
      <c r="CZ42" s="259"/>
      <c r="DA42" s="259"/>
      <c r="DB42" s="259"/>
      <c r="DC42" s="259"/>
      <c r="DD42" s="259"/>
      <c r="DE42" s="259"/>
      <c r="DF42" s="259"/>
      <c r="DG42" s="259"/>
      <c r="DH42" s="259"/>
      <c r="DI42" s="259"/>
      <c r="DJ42" s="259"/>
      <c r="DK42" s="259"/>
      <c r="DL42" s="259"/>
      <c r="DM42" s="259"/>
      <c r="DN42" s="259"/>
      <c r="DO42" s="259"/>
      <c r="DP42" s="259"/>
      <c r="DQ42" s="259"/>
      <c r="DR42" s="259"/>
      <c r="DS42" s="259"/>
      <c r="DT42" s="259"/>
      <c r="DU42" s="259"/>
    </row>
    <row r="43" spans="2:125" ht="13.2" x14ac:dyDescent="0.2">
      <c r="Q43" s="259"/>
      <c r="S43" s="259"/>
      <c r="V43" s="259"/>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60" t="s">
        <v>557</v>
      </c>
    </row>
  </sheetData>
  <sheetProtection algorithmName="SHA-512" hashValue="4plijTLFUkum34G1cbkXxZ6R5kVOLDm5IQ31CznQ9v00sWmulQJkWXtUd1DT/Kufgkk2AHAOtWrGnZoEBwCu3Q==" saltValue="t/vMn8INlFYx1FOMG2XrIA=="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25" zoomScaleNormal="25"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558</v>
      </c>
      <c r="G46" s="8" t="s">
        <v>559</v>
      </c>
      <c r="H46" s="8" t="s">
        <v>560</v>
      </c>
      <c r="I46" s="8" t="s">
        <v>561</v>
      </c>
      <c r="J46" s="9" t="s">
        <v>562</v>
      </c>
    </row>
    <row r="47" spans="2:10" ht="57.75" customHeight="1" x14ac:dyDescent="0.2">
      <c r="B47" s="10"/>
      <c r="C47" s="1139" t="s">
        <v>3</v>
      </c>
      <c r="D47" s="1139"/>
      <c r="E47" s="1140"/>
      <c r="F47" s="11">
        <v>30.89</v>
      </c>
      <c r="G47" s="12">
        <v>31.45</v>
      </c>
      <c r="H47" s="12">
        <v>32.35</v>
      </c>
      <c r="I47" s="12">
        <v>38.14</v>
      </c>
      <c r="J47" s="13">
        <v>48.84</v>
      </c>
    </row>
    <row r="48" spans="2:10" ht="57.75" customHeight="1" x14ac:dyDescent="0.2">
      <c r="B48" s="14"/>
      <c r="C48" s="1141" t="s">
        <v>4</v>
      </c>
      <c r="D48" s="1141"/>
      <c r="E48" s="1142"/>
      <c r="F48" s="15">
        <v>2.54</v>
      </c>
      <c r="G48" s="16">
        <v>3.7</v>
      </c>
      <c r="H48" s="16">
        <v>6.67</v>
      </c>
      <c r="I48" s="16">
        <v>15.32</v>
      </c>
      <c r="J48" s="17">
        <v>9.56</v>
      </c>
    </row>
    <row r="49" spans="2:10" ht="57.75" customHeight="1" thickBot="1" x14ac:dyDescent="0.25">
      <c r="B49" s="18"/>
      <c r="C49" s="1143" t="s">
        <v>5</v>
      </c>
      <c r="D49" s="1143"/>
      <c r="E49" s="1144"/>
      <c r="F49" s="19">
        <v>1.66</v>
      </c>
      <c r="G49" s="20">
        <v>2.4900000000000002</v>
      </c>
      <c r="H49" s="20">
        <v>4.74</v>
      </c>
      <c r="I49" s="20">
        <v>13.48</v>
      </c>
      <c r="J49" s="21">
        <v>7.95</v>
      </c>
    </row>
    <row r="50" spans="2:10" ht="13.2" x14ac:dyDescent="0.2"/>
  </sheetData>
  <sheetProtection algorithmName="SHA-512" hashValue="MSiegnV2tqdZFDFAqWPz6RjpqDiRxzRpbpzC/K+roBGrql/afDr8j8QLwzE/Jl/vRQL2wanTKxDZkBxFPq5XOQ==" saltValue="MkI0HTldkIktOxZeJzTZA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2024-03-14T03:21:15Z</dcterms:created>
  <dcterms:modified xsi:type="dcterms:W3CDTF">2024-03-19T08:42:28Z</dcterms:modified>
  <cp:category/>
</cp:coreProperties>
</file>