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mc:AlternateContent xmlns:mc="http://schemas.openxmlformats.org/markup-compatibility/2006">
    <mc:Choice Requires="x15">
      <x15ac:absPath xmlns:x15ac="http://schemas.microsoft.com/office/spreadsheetml/2010/11/ac" url="V:\財政係\26 財政状況資料集\令和元年度\11 HP掲載データ\"/>
    </mc:Choice>
  </mc:AlternateContent>
  <xr:revisionPtr revIDLastSave="0" documentId="8_{25197556-AFC7-4A49-A8F6-310162472294}" xr6:coauthVersionLast="36" xr6:coauthVersionMax="36" xr10:uidLastSave="{00000000-0000-0000-0000-000000000000}"/>
  <bookViews>
    <workbookView xWindow="0" yWindow="0" windowWidth="19200" windowHeight="103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C37" i="10"/>
  <c r="CO36" i="10"/>
  <c r="BE36" i="10"/>
  <c r="CO35" i="10"/>
  <c r="BE35" i="10"/>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l="1"/>
  <c r="U37" i="10" l="1"/>
  <c r="AM34" i="10"/>
  <c r="AM35" i="10" s="1"/>
  <c r="AM36" i="10" s="1"/>
  <c r="AM37" i="10" s="1"/>
  <c r="BE34" i="10" l="1"/>
  <c r="CO34" i="10" s="1"/>
  <c r="BW34" i="10"/>
  <c r="BW35" i="10" s="1"/>
  <c r="BW36" i="10" s="1"/>
  <c r="BW37" i="10" s="1"/>
  <c r="BW38" i="10" s="1"/>
  <c r="BW39" i="10" s="1"/>
  <c r="BW40" i="10" s="1"/>
  <c r="BW41" i="10" s="1"/>
  <c r="BW42" i="10" s="1"/>
</calcChain>
</file>

<file path=xl/sharedStrings.xml><?xml version="1.0" encoding="utf-8"?>
<sst xmlns="http://schemas.openxmlformats.org/spreadsheetml/2006/main" count="1112" uniqueCount="624">
  <si>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</si>
  <si>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</si>
  <si>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</si>
  <si>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</si>
  <si>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</si>
  <si>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</si>
  <si>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</si>
  <si>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</si>
  <si>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</si>
  <si>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</si>
  <si>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</si>
  <si>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</si>
  <si>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</si>
  <si>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</si>
  <si>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</si>
  <si>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</si>
  <si>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</si>
  <si>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</si>
  <si>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</si>
  <si>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</si>
  <si>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</si>
  <si>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</si>
  <si>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</si>
  <si>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</si>
  <si>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</si>
  <si>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</si>
  <si>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</si>
  <si>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</si>
  <si>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</si>
  <si>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</si>
  <si>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</si>
  <si>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</si>
  <si>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</si>
  <si>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</si>
  <si>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</si>
  <si>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</si>
  <si>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</si>
  <si>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</si>
  <si>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</si>
  <si>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</si>
  <si>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</si>
  <si>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</si>
  <si>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</si>
  <si>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</si>
  <si>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</si>
  <si>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</si>
  <si>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</si>
  <si>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</si>
  <si>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</si>
  <si>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</si>
  <si>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</si>
  <si>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</si>
  <si>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</si>
  <si>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</si>
  <si>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</si>
  <si>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</si>
  <si>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</si>
  <si>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</si>
  <si>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</si>
  <si>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</si>
  <si>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</si>
  <si>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</si>
  <si>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</si>
  <si>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</si>
  <si>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</si>
  <si>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</si>
  <si>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</si>
  <si>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</si>
  <si>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</si>
  <si>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</si>
  <si>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</si>
  <si>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</si>
  <si>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</si>
  <si>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</si>
  <si>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</si>
  <si>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</si>
  <si>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</si>
  <si>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</si>
  <si>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</si>
  <si>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</si>
  <si>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</si>
  <si>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</si>
  <si>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</si>
  <si>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</si>
  <si>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</si>
  <si>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Ⅲ－１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</si>
  <si>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</si>
  <si>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</si>
  <si>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</si>
  <si>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</si>
  <si>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</si>
  <si>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</si>
  <si>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</si>
  <si>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</si>
  <si>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</si>
  <si>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</si>
  <si>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</si>
  <si>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</si>
  <si>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新温泉町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</si>
  <si>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</si>
  <si>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</si>
  <si>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</si>
  <si>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</si>
  <si>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</si>
  <si>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</si>
  <si>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</si>
  <si>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</si>
  <si>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</si>
  <si>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</si>
  <si>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</si>
  <si>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</si>
  <si>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</si>
  <si>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</si>
  <si>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</si>
  <si>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</si>
  <si>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</si>
  <si>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</si>
  <si>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</si>
  <si>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</si>
  <si>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</si>
  <si>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</si>
  <si>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</si>
  <si>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</si>
  <si>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</si>
  <si>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</si>
  <si>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</si>
  <si>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</si>
  <si>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</si>
  <si>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</si>
  <si>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</si>
  <si>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</si>
  <si>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</si>
  <si>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</si>
  <si>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</si>
  <si>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</si>
  <si>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</si>
  <si>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</si>
  <si>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</si>
  <si>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</si>
  <si>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</si>
  <si>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</si>
  <si>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</si>
  <si>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</si>
  <si>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</si>
  <si>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</si>
  <si>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</si>
  <si>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</si>
  <si>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</si>
  <si>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</si>
  <si>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</si>
  <si>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</si>
  <si>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</si>
  <si>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</si>
  <si>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</si>
  <si>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</si>
  <si>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</si>
  <si>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</si>
  <si>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</si>
  <si>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</si>
  <si>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</si>
  <si>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</si>
  <si>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</si>
  <si>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</si>
  <si>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</si>
  <si>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</si>
  <si>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</si>
  <si>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</si>
  <si>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</si>
  <si>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</si>
  <si>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</si>
  <si>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</si>
  <si>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</si>
  <si>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</si>
  <si>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</si>
  <si>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</si>
  <si>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</si>
  <si>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</si>
  <si>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</si>
  <si>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</si>
  <si>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</si>
  <si>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</si>
  <si>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</si>
  <si>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</si>
  <si>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</si>
  <si>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</si>
  <si>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</si>
  <si>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</si>
  <si>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</si>
  <si>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</si>
  <si>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</si>
  <si>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</si>
  <si>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</si>
  <si>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</si>
  <si>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</si>
  <si>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</si>
  <si>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</si>
  <si>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</si>
  <si>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</si>
  <si>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</si>
  <si>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</si>
  <si>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</si>
  <si>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</si>
  <si>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</si>
  <si>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</si>
  <si>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</si>
  <si>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</si>
  <si>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</si>
  <si>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</si>
  <si>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</si>
  <si>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兵庫県新温泉町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</si>
  <si>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</si>
  <si>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</si>
  <si>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</si>
  <si>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</si>
  <si>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</si>
  <si>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</si>
  <si>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</si>
  <si>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</si>
  <si>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</si>
  <si>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</si>
  <si>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</si>
  <si>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</si>
  <si>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</si>
  <si>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</si>
  <si>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</si>
  <si>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</si>
  <si>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</si>
  <si>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</si>
  <si>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</si>
  <si>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</si>
  <si>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</si>
  <si>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</si>
  <si>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</si>
  <si>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</si>
  <si>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</si>
  <si>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</si>
  <si>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</si>
  <si>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</si>
  <si>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</si>
  <si>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</si>
  <si>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</si>
  <si>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</si>
  <si>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</si>
  <si>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</si>
  <si>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</si>
  <si>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</si>
  <si>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</si>
  <si>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</si>
  <si>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</si>
  <si>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</si>
  <si>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</si>
  <si>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</si>
  <si>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</si>
  <si>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</si>
  <si>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</si>
  <si>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</si>
  <si>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</si>
  <si>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</si>
  <si>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</si>
  <si>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</si>
  <si>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</si>
  <si>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</si>
  <si>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</si>
  <si>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</si>
  <si>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</si>
  <si>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</si>
  <si>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</si>
  <si>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</si>
  <si>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</si>
  <si>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</si>
  <si>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</si>
  <si>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</si>
  <si>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</si>
  <si>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</si>
  <si>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</si>
  <si>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</si>
  <si>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</si>
  <si>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</si>
  <si>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</si>
  <si>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</si>
  <si>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</si>
  <si>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</si>
  <si>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</si>
  <si>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</si>
  <si>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</si>
  <si>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</si>
  <si>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</si>
  <si>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</si>
  <si>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</si>
  <si>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</si>
  <si>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</si>
  <si>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</si>
  <si>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</si>
  <si>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</si>
  <si>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</si>
  <si>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</si>
  <si>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</si>
  <si>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</si>
  <si>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</si>
  <si>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</si>
  <si>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</si>
  <si>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</si>
  <si>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</si>
  <si>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</si>
  <si>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</si>
  <si>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</si>
  <si>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</si>
  <si>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</si>
  <si>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</si>
  <si>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</si>
  <si>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</si>
  <si>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</si>
  <si>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</si>
  <si>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</si>
  <si>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</si>
  <si>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</si>
  <si>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</si>
  <si>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</si>
  <si>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</si>
  <si>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</si>
  <si>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</si>
  <si>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</si>
  <si>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</si>
  <si>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</si>
  <si>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</si>
  <si>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</si>
  <si>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</si>
  <si>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</si>
  <si>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</si>
  <si>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</si>
  <si>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</si>
  <si>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</si>
  <si>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</si>
  <si>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</si>
  <si>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</si>
  <si>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</si>
  <si>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</si>
  <si>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</si>
  <si>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観光施設</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</si>
  <si>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</si>
  <si>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</si>
  <si>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</si>
  <si>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</si>
  <si>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</si>
  <si>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</si>
  <si>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</si>
  <si>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</si>
  <si>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</si>
  <si>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</si>
  <si>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</si>
  <si>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</si>
  <si>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</si>
  <si>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</si>
  <si>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</si>
  <si>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</si>
  <si>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</si>
  <si>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</si>
  <si>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</si>
  <si>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</si>
  <si>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</si>
  <si>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</si>
  <si>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</si>
  <si>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兵庫県新温泉町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</si>
  <si>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</si>
  <si>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</si>
  <si>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</si>
  <si>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</si>
  <si>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</si>
  <si>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</si>
  <si>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</si>
  <si>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</si>
  <si>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</si>
  <si>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</si>
  <si>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</si>
  <si>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</si>
  <si>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</si>
  <si>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</si>
  <si>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</si>
  <si>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</si>
  <si>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</si>
  <si>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</si>
  <si>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</si>
  <si>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</si>
  <si>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浜坂地区残土処分場事業特別会計</t>
    <phoneticPr fontId="5"/>
  </si>
  <si>
    <t>温泉地区残土処分場事業特別会計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</si>
  <si>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</si>
  <si>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</si>
  <si>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</si>
  <si>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</si>
  <si>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</si>
  <si>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</si>
  <si>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</si>
  <si>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</si>
  <si>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</si>
  <si>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</si>
  <si>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</si>
  <si>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</si>
  <si>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</si>
  <si>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</si>
  <si>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</si>
  <si>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国民健康保険事業特別会計（直診勘定）</t>
    <phoneticPr fontId="5"/>
  </si>
  <si>
    <t>介護保険事業特別会計（保険事業勘定）</t>
    <phoneticPr fontId="5"/>
  </si>
  <si>
    <t>後期高齢者医療特別会計</t>
    <phoneticPr fontId="5"/>
  </si>
  <si>
    <t>水道事業会計</t>
    <phoneticPr fontId="5"/>
  </si>
  <si>
    <t>法適用企業</t>
    <phoneticPr fontId="5"/>
  </si>
  <si>
    <t>下水道事業会計</t>
    <phoneticPr fontId="5"/>
  </si>
  <si>
    <t>法適用企業</t>
    <phoneticPr fontId="5"/>
  </si>
  <si>
    <t>公立浜坂病院事業会計</t>
    <phoneticPr fontId="5"/>
  </si>
  <si>
    <t>浜坂温泉配湯事業会計</t>
    <phoneticPr fontId="5"/>
  </si>
  <si>
    <t>七釜温泉配湯事業特別会計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</si>
  <si>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</si>
  <si>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</si>
  <si>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</si>
  <si>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</si>
  <si>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</si>
  <si>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</si>
  <si>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</si>
  <si>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</si>
  <si>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</si>
  <si>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</si>
  <si>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</si>
  <si>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</si>
  <si>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</si>
  <si>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</si>
  <si>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</si>
  <si>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</si>
  <si>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</si>
  <si>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</si>
  <si>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</si>
  <si>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</si>
  <si>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</si>
  <si>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</si>
  <si>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</si>
  <si>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</si>
  <si>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</si>
  <si>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</si>
  <si>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</si>
  <si>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</si>
  <si>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</si>
  <si>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</si>
  <si>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</si>
  <si>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</si>
  <si>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</si>
  <si>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</si>
  <si>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</si>
  <si>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</si>
  <si>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</si>
  <si>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</si>
  <si>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</si>
  <si>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</si>
  <si>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</si>
  <si>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</si>
  <si>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</si>
  <si>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</si>
  <si>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</si>
  <si>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</si>
  <si>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</si>
  <si>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</si>
  <si>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</si>
  <si>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</si>
  <si>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</si>
  <si>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</si>
  <si>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</si>
  <si>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</si>
  <si>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</si>
  <si>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</si>
  <si>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</si>
  <si>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</si>
  <si>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</si>
  <si>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t>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</si>
  <si>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</si>
  <si>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</si>
  <si>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</si>
  <si>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</si>
  <si>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</si>
  <si>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</si>
  <si>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</si>
  <si>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</si>
  <si>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</si>
  <si>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</si>
  <si>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</si>
  <si>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</si>
  <si>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公立浜坂病院事業会計</t>
    <phoneticPr fontId="5"/>
  </si>
  <si>
    <t>(Ｆ)</t>
    <phoneticPr fontId="5"/>
  </si>
  <si>
    <t>国民健康保険事業特別会計（直診勘定）</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</si>
  <si>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</si>
  <si>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</si>
  <si>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</si>
  <si>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</si>
  <si>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</si>
  <si>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</si>
  <si>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</si>
  <si>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</si>
  <si>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</si>
  <si>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</si>
  <si>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</si>
  <si>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</si>
  <si>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</si>
  <si>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</si>
  <si>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</si>
  <si>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</si>
  <si>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</si>
  <si>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</si>
  <si>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</si>
  <si>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</si>
  <si>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</si>
  <si>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</si>
  <si>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</si>
  <si>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</si>
  <si>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</si>
  <si>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</si>
  <si>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</si>
  <si>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</si>
  <si>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</si>
  <si>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</si>
  <si>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</si>
  <si>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</si>
  <si>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</si>
  <si>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</si>
  <si>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</si>
  <si>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</si>
  <si>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</si>
  <si>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</si>
  <si>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</si>
  <si>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</si>
  <si>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</si>
  <si>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</si>
  <si>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</si>
  <si>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</si>
  <si>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</si>
  <si>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</si>
  <si>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</si>
  <si>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</si>
  <si>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</si>
  <si>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</si>
  <si>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</si>
  <si>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</si>
  <si>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</si>
  <si>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</si>
  <si>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</si>
  <si>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</si>
  <si>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</si>
  <si>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</si>
  <si>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</si>
  <si>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</si>
  <si>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</si>
  <si>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</si>
  <si>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</si>
  <si>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</si>
  <si>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</si>
  <si>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</si>
  <si>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</si>
  <si>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</si>
  <si>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</si>
  <si>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</si>
  <si>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</si>
  <si>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</si>
  <si>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</si>
  <si>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</si>
  <si>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</si>
  <si>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</si>
  <si>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</si>
  <si>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</si>
  <si>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</si>
  <si>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</si>
  <si>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</si>
  <si>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</si>
  <si>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</si>
  <si>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</si>
  <si>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</si>
  <si>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</si>
  <si>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7.45</t>
  </si>
  <si>
    <t>▲ 10.41</t>
  </si>
  <si>
    <t>▲ 4.12</t>
  </si>
  <si>
    <t>浜坂地区残土処分場事業特別会計</t>
  </si>
  <si>
    <t>▲ 0.00</t>
  </si>
  <si>
    <t>▲ 1.29</t>
  </si>
  <si>
    <t>▲ 1.88</t>
  </si>
  <si>
    <t>▲ 5.11</t>
  </si>
  <si>
    <t>水道事業会計</t>
  </si>
  <si>
    <t>一般会計</t>
  </si>
  <si>
    <t>下水道事業会計</t>
  </si>
  <si>
    <t>公立浜坂病院事業会計</t>
  </si>
  <si>
    <t>▲ 2.68</t>
  </si>
  <si>
    <t>浜坂温泉配湯事業会計</t>
  </si>
  <si>
    <t>温泉地区残土処分場事業特別会計</t>
  </si>
  <si>
    <t>介護保険事業特別会計（保険事業勘定）</t>
  </si>
  <si>
    <t>その他会計（赤字）</t>
  </si>
  <si>
    <t>その他会計（黒字）</t>
  </si>
  <si>
    <t>（百万円）</t>
    <phoneticPr fontId="5"/>
  </si>
  <si>
    <t>H26末</t>
    <phoneticPr fontId="5"/>
  </si>
  <si>
    <t>H27末</t>
    <phoneticPr fontId="5"/>
  </si>
  <si>
    <t>H28末</t>
    <phoneticPr fontId="5"/>
  </si>
  <si>
    <t>H29末</t>
    <phoneticPr fontId="5"/>
  </si>
  <si>
    <t>H30末</t>
    <phoneticPr fontId="5"/>
  </si>
  <si>
    <t>地域振興基金</t>
    <phoneticPr fontId="2"/>
  </si>
  <si>
    <t>ふるさとづくり基金</t>
    <phoneticPr fontId="2"/>
  </si>
  <si>
    <t>十字谷残土処分場整備基金</t>
    <phoneticPr fontId="2"/>
  </si>
  <si>
    <t>下タ山公共建設残土処分場基金</t>
    <phoneticPr fontId="2"/>
  </si>
  <si>
    <t>ふるさと水と土対策基金</t>
    <phoneticPr fontId="2"/>
  </si>
  <si>
    <t>-</t>
    <phoneticPr fontId="2"/>
  </si>
  <si>
    <t>美方郡広域事務組合（一般会計）</t>
    <rPh sb="0" eb="3">
      <t>ミカタグン</t>
    </rPh>
    <rPh sb="3" eb="5">
      <t>コウイキ</t>
    </rPh>
    <rPh sb="5" eb="7">
      <t>ジム</t>
    </rPh>
    <rPh sb="7" eb="9">
      <t>クミアイ</t>
    </rPh>
    <rPh sb="10" eb="12">
      <t>イッパン</t>
    </rPh>
    <rPh sb="12" eb="14">
      <t>カイケイ</t>
    </rPh>
    <phoneticPr fontId="2"/>
  </si>
  <si>
    <t>美方郡広域事務組合（農業共済）</t>
    <rPh sb="10" eb="12">
      <t>ノウギョウ</t>
    </rPh>
    <rPh sb="12" eb="14">
      <t>キョウサイ</t>
    </rPh>
    <phoneticPr fontId="2"/>
  </si>
  <si>
    <t>但馬広域行政事務組合</t>
    <rPh sb="0" eb="2">
      <t>タジマ</t>
    </rPh>
    <rPh sb="2" eb="4">
      <t>コウイキ</t>
    </rPh>
    <rPh sb="4" eb="6">
      <t>ギョウセイ</t>
    </rPh>
    <rPh sb="6" eb="8">
      <t>ジム</t>
    </rPh>
    <rPh sb="8" eb="10">
      <t>クミアイ</t>
    </rPh>
    <phoneticPr fontId="2"/>
  </si>
  <si>
    <t>兵庫県市町村職員退職手当組合</t>
    <rPh sb="0" eb="3">
      <t>ヒョウゴケン</t>
    </rPh>
    <rPh sb="3" eb="5">
      <t>シチョウ</t>
    </rPh>
    <rPh sb="5" eb="6">
      <t>ソン</t>
    </rPh>
    <rPh sb="6" eb="8">
      <t>ショクイン</t>
    </rPh>
    <rPh sb="8" eb="10">
      <t>タイショク</t>
    </rPh>
    <rPh sb="10" eb="12">
      <t>テアテ</t>
    </rPh>
    <rPh sb="12" eb="14">
      <t>クミアイ</t>
    </rPh>
    <phoneticPr fontId="2"/>
  </si>
  <si>
    <t>兵庫県市町交通災害共済組合</t>
    <rPh sb="0" eb="3">
      <t>ヒョウゴケン</t>
    </rPh>
    <rPh sb="3" eb="5">
      <t>シチョウ</t>
    </rPh>
    <rPh sb="5" eb="7">
      <t>コウツウ</t>
    </rPh>
    <rPh sb="7" eb="9">
      <t>サイガイ</t>
    </rPh>
    <rPh sb="9" eb="11">
      <t>キョウサイ</t>
    </rPh>
    <rPh sb="11" eb="13">
      <t>クミアイ</t>
    </rPh>
    <phoneticPr fontId="2"/>
  </si>
  <si>
    <t>兵庫県町議会議員公務災害補償組合</t>
    <rPh sb="0" eb="3">
      <t>ヒョウゴケン</t>
    </rPh>
    <rPh sb="3" eb="4">
      <t>チョウ</t>
    </rPh>
    <rPh sb="4" eb="6">
      <t>ギカイ</t>
    </rPh>
    <rPh sb="6" eb="8">
      <t>ギイン</t>
    </rPh>
    <rPh sb="8" eb="10">
      <t>コウム</t>
    </rPh>
    <rPh sb="10" eb="12">
      <t>サイガイ</t>
    </rPh>
    <rPh sb="12" eb="14">
      <t>ホショウ</t>
    </rPh>
    <rPh sb="14" eb="16">
      <t>クミアイ</t>
    </rPh>
    <phoneticPr fontId="2"/>
  </si>
  <si>
    <t>北但行政事務組合</t>
    <rPh sb="0" eb="2">
      <t>ホクタン</t>
    </rPh>
    <rPh sb="2" eb="4">
      <t>ギョウセイ</t>
    </rPh>
    <rPh sb="4" eb="6">
      <t>ジム</t>
    </rPh>
    <rPh sb="6" eb="8">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</si>
  <si>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</si>
  <si>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15" eb="17">
      <t>トクベツ</t>
    </rPh>
    <rPh sb="17" eb="19">
      <t>カイケイ</t>
    </rPh>
    <phoneticPr fontId="2"/>
  </si>
  <si>
    <t>温泉町夢公社</t>
    <rPh sb="0" eb="3">
      <t>オンセンチョウ</t>
    </rPh>
    <rPh sb="3" eb="4">
      <t>ユメ</t>
    </rPh>
    <rPh sb="4" eb="6">
      <t>コウシャ</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</si>
  <si>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</si>
  <si>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</si>
  <si>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</si>
  <si>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</si>
  <si>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ここに入力</t>
    <rPh sb="3" eb="5">
      <t>ニュウリョク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</si>
  <si>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</si>
  <si>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</si>
  <si>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</si>
  <si>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</si>
  <si>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</si>
  <si>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</si>
  <si>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</si>
  <si>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将来負担比率、実質公債費比率は、いずれも近年減少傾向であったが、令和元年度決算では、新残土処分場整備等の大型事業の実施により、前年度と比較して上昇した。
　令和元年度の新温泉町の将来負担比率は84.6ポイントとなっており、類似団体の21.0ポイントを63.6ポイント上回っており、さらに、実質公債費比率は10.6ポイントとなっており、類似団体の9.2ポイントを1.4ポイント上回っており、将来負担比率、実質公債費比率ともに高い水準にある。
　今後も引き続き収支見通し（財政計画）に基づく計画的な地方債の発行、交付税算入率の高い地方債の発行に努める。</t>
    <rPh sb="33" eb="34">
      <t>レイ</t>
    </rPh>
    <rPh sb="34" eb="35">
      <t>ワ</t>
    </rPh>
    <rPh sb="35" eb="37">
      <t>ガンネン</t>
    </rPh>
    <rPh sb="37" eb="38">
      <t>ド</t>
    </rPh>
    <rPh sb="38" eb="40">
      <t>ケッサン</t>
    </rPh>
    <rPh sb="43" eb="44">
      <t>シン</t>
    </rPh>
    <rPh sb="44" eb="46">
      <t>ザンド</t>
    </rPh>
    <rPh sb="46" eb="49">
      <t>ショブンジョウ</t>
    </rPh>
    <rPh sb="49" eb="51">
      <t>セイビ</t>
    </rPh>
    <rPh sb="51" eb="52">
      <t>トウ</t>
    </rPh>
    <rPh sb="53" eb="55">
      <t>オオガタ</t>
    </rPh>
    <rPh sb="55" eb="57">
      <t>ジギョウ</t>
    </rPh>
    <rPh sb="58" eb="60">
      <t>ジッシ</t>
    </rPh>
    <rPh sb="64" eb="67">
      <t>ゼンネンド</t>
    </rPh>
    <rPh sb="68" eb="70">
      <t>ヒカク</t>
    </rPh>
    <rPh sb="72" eb="74">
      <t>ジョウショウ</t>
    </rPh>
    <rPh sb="79" eb="80">
      <t>レイ</t>
    </rPh>
    <rPh sb="80" eb="81">
      <t>ワ</t>
    </rPh>
    <rPh sb="229" eb="231">
      <t>シュウシ</t>
    </rPh>
    <rPh sb="271" eb="272">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</si>
</sst>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75972</c:v>
                </c:pt>
                <c:pt idx="1">
                  <c:v>78903</c:v>
                </c:pt>
                <c:pt idx="2">
                  <c:v>82993</c:v>
                </c:pt>
                <c:pt idx="3">
                  <c:v>108252</c:v>
                </c:pt>
                <c:pt idx="4">
                  <c:v>93492</c:v>
                </c:pt>
              </c:numCache>
            </c:numRef>
          </c:val>
          <c:smooth val="0"/>
          <c:extLst>
            <c:ext xmlns:c16="http://schemas.microsoft.com/office/drawing/2014/chart" uri="{C3380CC4-5D6E-409C-BE32-E72D297353CC}">
              <c16:uniqueId val="{00000000-14E1-465B-A74E-AD066471CD5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62837</c:v>
                </c:pt>
                <c:pt idx="1">
                  <c:v>62005</c:v>
                </c:pt>
                <c:pt idx="2">
                  <c:v>98742</c:v>
                </c:pt>
                <c:pt idx="3">
                  <c:v>66348</c:v>
                </c:pt>
                <c:pt idx="4">
                  <c:v>168600</c:v>
                </c:pt>
              </c:numCache>
            </c:numRef>
          </c:val>
          <c:smooth val="0"/>
          <c:extLst>
            <c:ext xmlns:c16="http://schemas.microsoft.com/office/drawing/2014/chart" uri="{C3380CC4-5D6E-409C-BE32-E72D297353CC}">
              <c16:uniqueId val="{00000001-14E1-465B-A74E-AD066471CD5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6.57</c:v>
                </c:pt>
                <c:pt idx="1">
                  <c:v>8.07</c:v>
                </c:pt>
                <c:pt idx="2">
                  <c:v>0.39</c:v>
                </c:pt>
                <c:pt idx="3">
                  <c:v>4.3899999999999997</c:v>
                </c:pt>
                <c:pt idx="4">
                  <c:v>2.25</c:v>
                </c:pt>
              </c:numCache>
            </c:numRef>
          </c:val>
          <c:extLst>
            <c:ext xmlns:c16="http://schemas.microsoft.com/office/drawing/2014/chart" uri="{C3380CC4-5D6E-409C-BE32-E72D297353CC}">
              <c16:uniqueId val="{00000000-DD45-4775-8404-2FC0AC326F5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34.369999999999997</c:v>
                </c:pt>
                <c:pt idx="1">
                  <c:v>33.1</c:v>
                </c:pt>
                <c:pt idx="2">
                  <c:v>35.36</c:v>
                </c:pt>
                <c:pt idx="3">
                  <c:v>32.700000000000003</c:v>
                </c:pt>
                <c:pt idx="4">
                  <c:v>32.17</c:v>
                </c:pt>
              </c:numCache>
            </c:numRef>
          </c:val>
          <c:extLst>
            <c:ext xmlns:c16="http://schemas.microsoft.com/office/drawing/2014/chart" uri="{C3380CC4-5D6E-409C-BE32-E72D297353CC}">
              <c16:uniqueId val="{00000001-DD45-4775-8404-2FC0AC326F5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6.1</c:v>
                </c:pt>
                <c:pt idx="1">
                  <c:v>-7.45</c:v>
                </c:pt>
                <c:pt idx="2">
                  <c:v>-10.41</c:v>
                </c:pt>
                <c:pt idx="3">
                  <c:v>0.91</c:v>
                </c:pt>
                <c:pt idx="4">
                  <c:v>-4.12</c:v>
                </c:pt>
              </c:numCache>
            </c:numRef>
          </c:val>
          <c:smooth val="0"/>
          <c:extLst>
            <c:ext xmlns:c16="http://schemas.microsoft.com/office/drawing/2014/chart" uri="{C3380CC4-5D6E-409C-BE32-E72D297353CC}">
              <c16:uniqueId val="{00000002-DD45-4775-8404-2FC0AC326F5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1.46</c:v>
                </c:pt>
                <c:pt idx="2">
                  <c:v>#N/A</c:v>
                </c:pt>
                <c:pt idx="3">
                  <c:v>1.1200000000000001</c:v>
                </c:pt>
                <c:pt idx="4">
                  <c:v>#N/A</c:v>
                </c:pt>
                <c:pt idx="5">
                  <c:v>1.95</c:v>
                </c:pt>
                <c:pt idx="6">
                  <c:v>#N/A</c:v>
                </c:pt>
                <c:pt idx="7">
                  <c:v>1.25</c:v>
                </c:pt>
                <c:pt idx="8">
                  <c:v>#N/A</c:v>
                </c:pt>
                <c:pt idx="9">
                  <c:v>0.19</c:v>
                </c:pt>
              </c:numCache>
            </c:numRef>
          </c:val>
          <c:extLst>
            <c:ext xmlns:c16="http://schemas.microsoft.com/office/drawing/2014/chart" uri="{C3380CC4-5D6E-409C-BE32-E72D297353CC}">
              <c16:uniqueId val="{00000000-ECC8-4858-B80C-52017DA9AC1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CC8-4858-B80C-52017DA9AC12}"/>
            </c:ext>
          </c:extLst>
        </c:ser>
        <c:ser>
          <c:idx val="2"/>
          <c:order val="2"/>
          <c:tx>
            <c:strRef>
              <c:f>データシート!$A$29</c:f>
              <c:strCache>
                <c:ptCount val="1"/>
                <c:pt idx="0">
                  <c:v>介護保険事業特別会計（保険事業勘定）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0.84</c:v>
                </c:pt>
                <c:pt idx="2">
                  <c:v>#N/A</c:v>
                </c:pt>
                <c:pt idx="3">
                  <c:v>0.66</c:v>
                </c:pt>
                <c:pt idx="4">
                  <c:v>#N/A</c:v>
                </c:pt>
                <c:pt idx="5">
                  <c:v>0.89</c:v>
                </c:pt>
                <c:pt idx="6">
                  <c:v>#N/A</c:v>
                </c:pt>
                <c:pt idx="7">
                  <c:v>0.65</c:v>
                </c:pt>
                <c:pt idx="8">
                  <c:v>#N/A</c:v>
                </c:pt>
                <c:pt idx="9">
                  <c:v>0.12</c:v>
                </c:pt>
              </c:numCache>
            </c:numRef>
          </c:val>
          <c:extLst>
            <c:ext xmlns:c16="http://schemas.microsoft.com/office/drawing/2014/chart" uri="{C3380CC4-5D6E-409C-BE32-E72D297353CC}">
              <c16:uniqueId val="{00000002-ECC8-4858-B80C-52017DA9AC12}"/>
            </c:ext>
          </c:extLst>
        </c:ser>
        <c:ser>
          <c:idx val="3"/>
          <c:order val="3"/>
          <c:tx>
            <c:strRef>
              <c:f>データシート!$A$30</c:f>
              <c:strCache>
                <c:ptCount val="1"/>
                <c:pt idx="0">
                  <c:v>温泉地区残土処分場事業特別会計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1.41</c:v>
                </c:pt>
                <c:pt idx="6">
                  <c:v>#N/A</c:v>
                </c:pt>
                <c:pt idx="7">
                  <c:v>0.35</c:v>
                </c:pt>
                <c:pt idx="8">
                  <c:v>#N/A</c:v>
                </c:pt>
                <c:pt idx="9">
                  <c:v>0.15</c:v>
                </c:pt>
              </c:numCache>
            </c:numRef>
          </c:val>
          <c:extLst>
            <c:ext xmlns:c16="http://schemas.microsoft.com/office/drawing/2014/chart" uri="{C3380CC4-5D6E-409C-BE32-E72D297353CC}">
              <c16:uniqueId val="{00000003-ECC8-4858-B80C-52017DA9AC12}"/>
            </c:ext>
          </c:extLst>
        </c:ser>
        <c:ser>
          <c:idx val="4"/>
          <c:order val="4"/>
          <c:tx>
            <c:strRef>
              <c:f>データシート!$A$31</c:f>
              <c:strCache>
                <c:ptCount val="1"/>
                <c:pt idx="0">
                  <c:v>浜坂温泉配湯事業会計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3.62</c:v>
                </c:pt>
                <c:pt idx="2">
                  <c:v>#N/A</c:v>
                </c:pt>
                <c:pt idx="3">
                  <c:v>3.43</c:v>
                </c:pt>
                <c:pt idx="4">
                  <c:v>#N/A</c:v>
                </c:pt>
                <c:pt idx="5">
                  <c:v>2.88</c:v>
                </c:pt>
                <c:pt idx="6">
                  <c:v>#N/A</c:v>
                </c:pt>
                <c:pt idx="7">
                  <c:v>1.48</c:v>
                </c:pt>
                <c:pt idx="8">
                  <c:v>#N/A</c:v>
                </c:pt>
                <c:pt idx="9">
                  <c:v>1.74</c:v>
                </c:pt>
              </c:numCache>
            </c:numRef>
          </c:val>
          <c:extLst>
            <c:ext xmlns:c16="http://schemas.microsoft.com/office/drawing/2014/chart" uri="{C3380CC4-5D6E-409C-BE32-E72D297353CC}">
              <c16:uniqueId val="{00000004-ECC8-4858-B80C-52017DA9AC12}"/>
            </c:ext>
          </c:extLst>
        </c:ser>
        <c:ser>
          <c:idx val="5"/>
          <c:order val="5"/>
          <c:tx>
            <c:strRef>
              <c:f>データシート!$A$32</c:f>
              <c:strCache>
                <c:ptCount val="1"/>
                <c:pt idx="0">
                  <c:v>公立浜坂病院事業会計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2.68</c:v>
                </c:pt>
                <c:pt idx="1">
                  <c:v>#N/A</c:v>
                </c:pt>
                <c:pt idx="2">
                  <c:v>#N/A</c:v>
                </c:pt>
                <c:pt idx="3">
                  <c:v>0.78</c:v>
                </c:pt>
                <c:pt idx="4">
                  <c:v>#N/A</c:v>
                </c:pt>
                <c:pt idx="5">
                  <c:v>0.8</c:v>
                </c:pt>
                <c:pt idx="6">
                  <c:v>#N/A</c:v>
                </c:pt>
                <c:pt idx="7">
                  <c:v>2.64</c:v>
                </c:pt>
                <c:pt idx="8">
                  <c:v>#N/A</c:v>
                </c:pt>
                <c:pt idx="9">
                  <c:v>3.05</c:v>
                </c:pt>
              </c:numCache>
            </c:numRef>
          </c:val>
          <c:extLst>
            <c:ext xmlns:c16="http://schemas.microsoft.com/office/drawing/2014/chart" uri="{C3380CC4-5D6E-409C-BE32-E72D297353CC}">
              <c16:uniqueId val="{00000005-ECC8-4858-B80C-52017DA9AC12}"/>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0</c:v>
                </c:pt>
                <c:pt idx="1">
                  <c:v>0</c:v>
                </c:pt>
                <c:pt idx="2">
                  <c:v>#N/A</c:v>
                </c:pt>
                <c:pt idx="3">
                  <c:v>2.12</c:v>
                </c:pt>
                <c:pt idx="4">
                  <c:v>#N/A</c:v>
                </c:pt>
                <c:pt idx="5">
                  <c:v>2.2999999999999998</c:v>
                </c:pt>
                <c:pt idx="6">
                  <c:v>#N/A</c:v>
                </c:pt>
                <c:pt idx="7">
                  <c:v>4.0199999999999996</c:v>
                </c:pt>
                <c:pt idx="8">
                  <c:v>#N/A</c:v>
                </c:pt>
                <c:pt idx="9">
                  <c:v>5.28</c:v>
                </c:pt>
              </c:numCache>
            </c:numRef>
          </c:val>
          <c:extLst>
            <c:ext xmlns:c16="http://schemas.microsoft.com/office/drawing/2014/chart" uri="{C3380CC4-5D6E-409C-BE32-E72D297353CC}">
              <c16:uniqueId val="{00000006-ECC8-4858-B80C-52017DA9AC12}"/>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6.51</c:v>
                </c:pt>
                <c:pt idx="2">
                  <c:v>#N/A</c:v>
                </c:pt>
                <c:pt idx="3">
                  <c:v>8.08</c:v>
                </c:pt>
                <c:pt idx="4">
                  <c:v>#N/A</c:v>
                </c:pt>
                <c:pt idx="5">
                  <c:v>0.26</c:v>
                </c:pt>
                <c:pt idx="6">
                  <c:v>#N/A</c:v>
                </c:pt>
                <c:pt idx="7">
                  <c:v>5.92</c:v>
                </c:pt>
                <c:pt idx="8">
                  <c:v>#N/A</c:v>
                </c:pt>
                <c:pt idx="9">
                  <c:v>7.21</c:v>
                </c:pt>
              </c:numCache>
            </c:numRef>
          </c:val>
          <c:extLst>
            <c:ext xmlns:c16="http://schemas.microsoft.com/office/drawing/2014/chart" uri="{C3380CC4-5D6E-409C-BE32-E72D297353CC}">
              <c16:uniqueId val="{00000007-ECC8-4858-B80C-52017DA9AC12}"/>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10.86</c:v>
                </c:pt>
                <c:pt idx="2">
                  <c:v>#N/A</c:v>
                </c:pt>
                <c:pt idx="3">
                  <c:v>11.15</c:v>
                </c:pt>
                <c:pt idx="4">
                  <c:v>#N/A</c:v>
                </c:pt>
                <c:pt idx="5">
                  <c:v>4.2300000000000004</c:v>
                </c:pt>
                <c:pt idx="6">
                  <c:v>#N/A</c:v>
                </c:pt>
                <c:pt idx="7">
                  <c:v>11.6</c:v>
                </c:pt>
                <c:pt idx="8">
                  <c:v>#N/A</c:v>
                </c:pt>
                <c:pt idx="9">
                  <c:v>12.25</c:v>
                </c:pt>
              </c:numCache>
            </c:numRef>
          </c:val>
          <c:extLst>
            <c:ext xmlns:c16="http://schemas.microsoft.com/office/drawing/2014/chart" uri="{C3380CC4-5D6E-409C-BE32-E72D297353CC}">
              <c16:uniqueId val="{00000008-ECC8-4858-B80C-52017DA9AC12}"/>
            </c:ext>
          </c:extLst>
        </c:ser>
        <c:ser>
          <c:idx val="9"/>
          <c:order val="9"/>
          <c:tx>
            <c:strRef>
              <c:f>データシート!$A$36</c:f>
              <c:strCache>
                <c:ptCount val="1"/>
                <c:pt idx="0">
                  <c:v>浜坂地区残土処分場事業特別会計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0</c:v>
                </c:pt>
                <c:pt idx="2">
                  <c:v>#N/A</c:v>
                </c:pt>
                <c:pt idx="3">
                  <c:v>0</c:v>
                </c:pt>
                <c:pt idx="4">
                  <c:v>1.29</c:v>
                </c:pt>
                <c:pt idx="5">
                  <c:v>#N/A</c:v>
                </c:pt>
                <c:pt idx="6">
                  <c:v>1.88</c:v>
                </c:pt>
                <c:pt idx="7">
                  <c:v>#N/A</c:v>
                </c:pt>
                <c:pt idx="8">
                  <c:v>5.1100000000000003</c:v>
                </c:pt>
                <c:pt idx="9">
                  <c:v>#N/A</c:v>
                </c:pt>
              </c:numCache>
            </c:numRef>
          </c:val>
          <c:extLst>
            <c:ext xmlns:c16="http://schemas.microsoft.com/office/drawing/2014/chart" uri="{C3380CC4-5D6E-409C-BE32-E72D297353CC}">
              <c16:uniqueId val="{00000009-ECC8-4858-B80C-52017DA9AC1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1532</c:v>
                </c:pt>
                <c:pt idx="5">
                  <c:v>1439</c:v>
                </c:pt>
                <c:pt idx="8">
                  <c:v>1441</c:v>
                </c:pt>
                <c:pt idx="11">
                  <c:v>1379</c:v>
                </c:pt>
                <c:pt idx="14">
                  <c:v>1383</c:v>
                </c:pt>
              </c:numCache>
            </c:numRef>
          </c:val>
          <c:extLst>
            <c:ext xmlns:c16="http://schemas.microsoft.com/office/drawing/2014/chart" uri="{C3380CC4-5D6E-409C-BE32-E72D297353CC}">
              <c16:uniqueId val="{00000000-9659-48C6-9E11-72EB2D3F423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659-48C6-9E11-72EB2D3F423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c:v>
                </c:pt>
                <c:pt idx="3">
                  <c:v>1</c:v>
                </c:pt>
                <c:pt idx="6">
                  <c:v>1</c:v>
                </c:pt>
                <c:pt idx="9">
                  <c:v>0</c:v>
                </c:pt>
                <c:pt idx="12">
                  <c:v>0</c:v>
                </c:pt>
              </c:numCache>
            </c:numRef>
          </c:val>
          <c:extLst>
            <c:ext xmlns:c16="http://schemas.microsoft.com/office/drawing/2014/chart" uri="{C3380CC4-5D6E-409C-BE32-E72D297353CC}">
              <c16:uniqueId val="{00000002-9659-48C6-9E11-72EB2D3F423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3</c:v>
                </c:pt>
                <c:pt idx="3">
                  <c:v>1</c:v>
                </c:pt>
                <c:pt idx="6">
                  <c:v>0</c:v>
                </c:pt>
                <c:pt idx="9">
                  <c:v>0</c:v>
                </c:pt>
                <c:pt idx="12">
                  <c:v>0</c:v>
                </c:pt>
              </c:numCache>
            </c:numRef>
          </c:val>
          <c:extLst>
            <c:ext xmlns:c16="http://schemas.microsoft.com/office/drawing/2014/chart" uri="{C3380CC4-5D6E-409C-BE32-E72D297353CC}">
              <c16:uniqueId val="{00000003-9659-48C6-9E11-72EB2D3F423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616</c:v>
                </c:pt>
                <c:pt idx="3">
                  <c:v>514</c:v>
                </c:pt>
                <c:pt idx="6">
                  <c:v>501</c:v>
                </c:pt>
                <c:pt idx="9">
                  <c:v>506</c:v>
                </c:pt>
                <c:pt idx="12">
                  <c:v>500</c:v>
                </c:pt>
              </c:numCache>
            </c:numRef>
          </c:val>
          <c:extLst>
            <c:ext xmlns:c16="http://schemas.microsoft.com/office/drawing/2014/chart" uri="{C3380CC4-5D6E-409C-BE32-E72D297353CC}">
              <c16:uniqueId val="{00000004-9659-48C6-9E11-72EB2D3F423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659-48C6-9E11-72EB2D3F423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659-48C6-9E11-72EB2D3F423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1539</c:v>
                </c:pt>
                <c:pt idx="3">
                  <c:v>1436</c:v>
                </c:pt>
                <c:pt idx="6">
                  <c:v>1433</c:v>
                </c:pt>
                <c:pt idx="9">
                  <c:v>1389</c:v>
                </c:pt>
                <c:pt idx="12">
                  <c:v>1437</c:v>
                </c:pt>
              </c:numCache>
            </c:numRef>
          </c:val>
          <c:extLst>
            <c:ext xmlns:c16="http://schemas.microsoft.com/office/drawing/2014/chart" uri="{C3380CC4-5D6E-409C-BE32-E72D297353CC}">
              <c16:uniqueId val="{00000007-9659-48C6-9E11-72EB2D3F423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627</c:v>
                </c:pt>
                <c:pt idx="2">
                  <c:v>#N/A</c:v>
                </c:pt>
                <c:pt idx="3">
                  <c:v>#N/A</c:v>
                </c:pt>
                <c:pt idx="4">
                  <c:v>513</c:v>
                </c:pt>
                <c:pt idx="5">
                  <c:v>#N/A</c:v>
                </c:pt>
                <c:pt idx="6">
                  <c:v>#N/A</c:v>
                </c:pt>
                <c:pt idx="7">
                  <c:v>494</c:v>
                </c:pt>
                <c:pt idx="8">
                  <c:v>#N/A</c:v>
                </c:pt>
                <c:pt idx="9">
                  <c:v>#N/A</c:v>
                </c:pt>
                <c:pt idx="10">
                  <c:v>516</c:v>
                </c:pt>
                <c:pt idx="11">
                  <c:v>#N/A</c:v>
                </c:pt>
                <c:pt idx="12">
                  <c:v>#N/A</c:v>
                </c:pt>
                <c:pt idx="13">
                  <c:v>554</c:v>
                </c:pt>
                <c:pt idx="14">
                  <c:v>#N/A</c:v>
                </c:pt>
              </c:numCache>
            </c:numRef>
          </c:val>
          <c:smooth val="0"/>
          <c:extLst>
            <c:ext xmlns:c16="http://schemas.microsoft.com/office/drawing/2014/chart" uri="{C3380CC4-5D6E-409C-BE32-E72D297353CC}">
              <c16:uniqueId val="{00000008-9659-48C6-9E11-72EB2D3F423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13220</c:v>
                </c:pt>
                <c:pt idx="5">
                  <c:v>13270</c:v>
                </c:pt>
                <c:pt idx="8">
                  <c:v>13321</c:v>
                </c:pt>
                <c:pt idx="11">
                  <c:v>12985</c:v>
                </c:pt>
                <c:pt idx="14">
                  <c:v>12649</c:v>
                </c:pt>
              </c:numCache>
            </c:numRef>
          </c:val>
          <c:extLst>
            <c:ext xmlns:c16="http://schemas.microsoft.com/office/drawing/2014/chart" uri="{C3380CC4-5D6E-409C-BE32-E72D297353CC}">
              <c16:uniqueId val="{00000000-D73E-4C5E-AD3A-EB7C92AF358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222</c:v>
                </c:pt>
                <c:pt idx="5">
                  <c:v>260</c:v>
                </c:pt>
                <c:pt idx="8">
                  <c:v>251</c:v>
                </c:pt>
                <c:pt idx="11">
                  <c:v>237</c:v>
                </c:pt>
                <c:pt idx="14">
                  <c:v>192</c:v>
                </c:pt>
              </c:numCache>
            </c:numRef>
          </c:val>
          <c:extLst>
            <c:ext xmlns:c16="http://schemas.microsoft.com/office/drawing/2014/chart" uri="{C3380CC4-5D6E-409C-BE32-E72D297353CC}">
              <c16:uniqueId val="{00000001-D73E-4C5E-AD3A-EB7C92AF358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2791</c:v>
                </c:pt>
                <c:pt idx="5">
                  <c:v>2728</c:v>
                </c:pt>
                <c:pt idx="8">
                  <c:v>3034</c:v>
                </c:pt>
                <c:pt idx="11">
                  <c:v>3040</c:v>
                </c:pt>
                <c:pt idx="14">
                  <c:v>3294</c:v>
                </c:pt>
              </c:numCache>
            </c:numRef>
          </c:val>
          <c:extLst>
            <c:ext xmlns:c16="http://schemas.microsoft.com/office/drawing/2014/chart" uri="{C3380CC4-5D6E-409C-BE32-E72D297353CC}">
              <c16:uniqueId val="{00000002-D73E-4C5E-AD3A-EB7C92AF358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73E-4C5E-AD3A-EB7C92AF358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73E-4C5E-AD3A-EB7C92AF358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73E-4C5E-AD3A-EB7C92AF358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1714</c:v>
                </c:pt>
                <c:pt idx="3">
                  <c:v>1531</c:v>
                </c:pt>
                <c:pt idx="6">
                  <c:v>1523</c:v>
                </c:pt>
                <c:pt idx="9">
                  <c:v>1496</c:v>
                </c:pt>
                <c:pt idx="12">
                  <c:v>1429</c:v>
                </c:pt>
              </c:numCache>
            </c:numRef>
          </c:val>
          <c:extLst>
            <c:ext xmlns:c16="http://schemas.microsoft.com/office/drawing/2014/chart" uri="{C3380CC4-5D6E-409C-BE32-E72D297353CC}">
              <c16:uniqueId val="{00000006-D73E-4C5E-AD3A-EB7C92AF358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5</c:v>
                </c:pt>
                <c:pt idx="3">
                  <c:v>8</c:v>
                </c:pt>
                <c:pt idx="6">
                  <c:v>3</c:v>
                </c:pt>
                <c:pt idx="9">
                  <c:v>3</c:v>
                </c:pt>
                <c:pt idx="12">
                  <c:v>2</c:v>
                </c:pt>
              </c:numCache>
            </c:numRef>
          </c:val>
          <c:extLst>
            <c:ext xmlns:c16="http://schemas.microsoft.com/office/drawing/2014/chart" uri="{C3380CC4-5D6E-409C-BE32-E72D297353CC}">
              <c16:uniqueId val="{00000007-D73E-4C5E-AD3A-EB7C92AF358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6381</c:v>
                </c:pt>
                <c:pt idx="3">
                  <c:v>5773</c:v>
                </c:pt>
                <c:pt idx="6">
                  <c:v>5077</c:v>
                </c:pt>
                <c:pt idx="9">
                  <c:v>4613</c:v>
                </c:pt>
                <c:pt idx="12">
                  <c:v>4423</c:v>
                </c:pt>
              </c:numCache>
            </c:numRef>
          </c:val>
          <c:extLst>
            <c:ext xmlns:c16="http://schemas.microsoft.com/office/drawing/2014/chart" uri="{C3380CC4-5D6E-409C-BE32-E72D297353CC}">
              <c16:uniqueId val="{00000008-D73E-4C5E-AD3A-EB7C92AF358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4</c:v>
                </c:pt>
                <c:pt idx="3">
                  <c:v>3</c:v>
                </c:pt>
                <c:pt idx="6">
                  <c:v>3</c:v>
                </c:pt>
                <c:pt idx="9">
                  <c:v>2</c:v>
                </c:pt>
                <c:pt idx="12">
                  <c:v>2</c:v>
                </c:pt>
              </c:numCache>
            </c:numRef>
          </c:val>
          <c:extLst>
            <c:ext xmlns:c16="http://schemas.microsoft.com/office/drawing/2014/chart" uri="{C3380CC4-5D6E-409C-BE32-E72D297353CC}">
              <c16:uniqueId val="{00000009-D73E-4C5E-AD3A-EB7C92AF358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13555</c:v>
                </c:pt>
                <c:pt idx="3">
                  <c:v>13708</c:v>
                </c:pt>
                <c:pt idx="6">
                  <c:v>13762</c:v>
                </c:pt>
                <c:pt idx="9">
                  <c:v>13695</c:v>
                </c:pt>
                <c:pt idx="12">
                  <c:v>14464</c:v>
                </c:pt>
              </c:numCache>
            </c:numRef>
          </c:val>
          <c:extLst>
            <c:ext xmlns:c16="http://schemas.microsoft.com/office/drawing/2014/chart" uri="{C3380CC4-5D6E-409C-BE32-E72D297353CC}">
              <c16:uniqueId val="{0000000A-D73E-4C5E-AD3A-EB7C92AF358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5426</c:v>
                </c:pt>
                <c:pt idx="2">
                  <c:v>#N/A</c:v>
                </c:pt>
                <c:pt idx="3">
                  <c:v>#N/A</c:v>
                </c:pt>
                <c:pt idx="4">
                  <c:v>4766</c:v>
                </c:pt>
                <c:pt idx="5">
                  <c:v>#N/A</c:v>
                </c:pt>
                <c:pt idx="6">
                  <c:v>#N/A</c:v>
                </c:pt>
                <c:pt idx="7">
                  <c:v>3762</c:v>
                </c:pt>
                <c:pt idx="8">
                  <c:v>#N/A</c:v>
                </c:pt>
                <c:pt idx="9">
                  <c:v>#N/A</c:v>
                </c:pt>
                <c:pt idx="10">
                  <c:v>3546</c:v>
                </c:pt>
                <c:pt idx="11">
                  <c:v>#N/A</c:v>
                </c:pt>
                <c:pt idx="12">
                  <c:v>#N/A</c:v>
                </c:pt>
                <c:pt idx="13">
                  <c:v>4185</c:v>
                </c:pt>
                <c:pt idx="14">
                  <c:v>#N/A</c:v>
                </c:pt>
              </c:numCache>
            </c:numRef>
          </c:val>
          <c:smooth val="0"/>
          <c:extLst>
            <c:ext xmlns:c16="http://schemas.microsoft.com/office/drawing/2014/chart" uri="{C3380CC4-5D6E-409C-BE32-E72D297353CC}">
              <c16:uniqueId val="{0000000B-D73E-4C5E-AD3A-EB7C92AF358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2218</c:v>
                </c:pt>
                <c:pt idx="1">
                  <c:v>2028</c:v>
                </c:pt>
                <c:pt idx="2">
                  <c:v>2021</c:v>
                </c:pt>
              </c:numCache>
            </c:numRef>
          </c:val>
          <c:extLst>
            <c:ext xmlns:c16="http://schemas.microsoft.com/office/drawing/2014/chart" uri="{C3380CC4-5D6E-409C-BE32-E72D297353CC}">
              <c16:uniqueId val="{00000000-1A8B-4B6F-9061-63A8F19CDD1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265</c:v>
                </c:pt>
                <c:pt idx="1">
                  <c:v>265</c:v>
                </c:pt>
                <c:pt idx="2">
                  <c:v>384</c:v>
                </c:pt>
              </c:numCache>
            </c:numRef>
          </c:val>
          <c:extLst>
            <c:ext xmlns:c16="http://schemas.microsoft.com/office/drawing/2014/chart" uri="{C3380CC4-5D6E-409C-BE32-E72D297353CC}">
              <c16:uniqueId val="{00000001-1A8B-4B6F-9061-63A8F19CDD1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847</c:v>
                </c:pt>
                <c:pt idx="1">
                  <c:v>1110</c:v>
                </c:pt>
                <c:pt idx="2">
                  <c:v>1185</c:v>
                </c:pt>
              </c:numCache>
            </c:numRef>
          </c:val>
          <c:extLst>
            <c:ext xmlns:c16="http://schemas.microsoft.com/office/drawing/2014/chart" uri="{C3380CC4-5D6E-409C-BE32-E72D297353CC}">
              <c16:uniqueId val="{00000002-1A8B-4B6F-9061-63A8F19CDD1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{E9976A65-F433-445F-A9DD-07132C0A7893}</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9A5C-411C-BC10-27342B3E4FA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{53B6D26A-ED6B-4003-AD2D-9EAFEF2EEAD7}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A5C-411C-BC10-27342B3E4FA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{40E4C8A9-D058-4FBA-9139-3BBBAE159424}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A5C-411C-BC10-27342B3E4FA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{E2A6A812-18BF-4F20-8B1E-814E7F836F1D}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A5C-411C-BC10-27342B3E4FA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{D5A62B77-7966-44DB-B264-C2D9AA85DBD7}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A5C-411C-BC10-27342B3E4FAB}"/>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{D105D67F-5354-4C86-AA1E-B42020464385}</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9A5C-411C-BC10-27342B3E4FAB}"/>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{1A90E968-86B1-43C9-8A50-674053610AE7}</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9A5C-411C-BC10-27342B3E4FAB}"/>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{A93FA5DB-5DEF-4B9A-854B-DF57B4AA2EAF}</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9A5C-411C-BC10-27342B3E4FAB}"/>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{C91456C0-AE08-4A1B-BAC3-4E82A40E61D9}</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9A5C-411C-BC10-27342B3E4FA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A5C-411C-BC10-27342B3E4FA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{234EA6E3-4904-4626-A613-5E4B2F6C6F02}</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9A5C-411C-BC10-27342B3E4FA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{F2F00EF8-0684-452C-882A-40A1B742B9F4}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A5C-411C-BC10-27342B3E4FA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{55B5B34C-DD6F-4FD8-97C5-E0DF720044DE}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A5C-411C-BC10-27342B3E4FA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{792E2050-D992-4B78-AD9E-1F4706FBDC1B}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A5C-411C-BC10-27342B3E4FA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{0864D18C-0B9A-4661-83C2-6C3A3CA6141A}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A5C-411C-BC10-27342B3E4FAB}"/>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{C537528B-4021-4B98-B9A0-DE6C156EAF70}</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9A5C-411C-BC10-27342B3E4FAB}"/>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{89DCD53C-4444-4660-9945-52C25B8E1C16}</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9A5C-411C-BC10-27342B3E4FAB}"/>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{1257C832-7C43-4BBD-91C8-09677B0B1F54}</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9A5C-411C-BC10-27342B3E4FAB}"/>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{32DC395F-0906-4286-BB3C-5AF7C0BF2320}</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9A5C-411C-BC10-27342B3E4FA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c:ext xmlns:c16="http://schemas.microsoft.com/office/drawing/2014/chart" uri="{C3380CC4-5D6E-409C-BE32-E72D297353CC}">
              <c16:uniqueId val="{00000013-9A5C-411C-BC10-27342B3E4FAB}"/>
            </c:ext>
          </c:extLst>
        </c:ser>
        <c:dLbls>
          <c:showLegendKey val="0"/>
          <c:showVal val="1"/>
          <c:showCatName val="0"/>
          <c:showSerName val="0"/>
          <c:showPercent val="0"/>
          <c:showBubbleSize val="0"/>
        </c:dLbls>
        <c:axId val="46179840"/>
        <c:axId val="46181760"/>
      </c:scatterChart>
      <c:valAx>
        <c:axId val="4617984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{F0F97D78-AC8F-4129-A689-F2AE1CC7F615}</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3832-47EF-8FC9-461E599D37A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{FDF18999-AAD6-4DAB-890E-BF6E470E8000}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832-47EF-8FC9-461E599D37A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{71E150B5-732F-4FA3-A288-116E649EEB26}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832-47EF-8FC9-461E599D37A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{33603FD0-BBD8-4879-A391-96E9910E01DB}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832-47EF-8FC9-461E599D37A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{8DB97C11-B3AF-49BE-851B-0CECA9A63093}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832-47EF-8FC9-461E599D37AD}"/>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{D04B15B6-3506-4970-88CD-06E911B3D54B}</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3832-47EF-8FC9-461E599D37AD}"/>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{1410CF26-CB13-4537-B02C-1C039F8EA32A}</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3832-47EF-8FC9-461E599D37AD}"/>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{49160094-4C6D-484F-A253-F6B7F07DFEA0}</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3832-47EF-8FC9-461E599D37AD}"/>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{49BDF941-C428-45B0-94BF-75BACFED62D4}</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3832-47EF-8FC9-461E599D37A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13.6</c:v>
                </c:pt>
                <c:pt idx="8">
                  <c:v>11.8</c:v>
                </c:pt>
                <c:pt idx="16">
                  <c:v>10.8</c:v>
                </c:pt>
                <c:pt idx="24">
                  <c:v>10.199999999999999</c:v>
                </c:pt>
                <c:pt idx="32">
                  <c:v>10.6</c:v>
                </c:pt>
              </c:numCache>
            </c:numRef>
          </c:xVal>
          <c:yVal>
            <c:numRef>
              <c:f>公会計指標分析・財政指標組合せ分析表!$BP$73:$DC$73</c:f>
              <c:numCache>
                <c:formatCode>#,##0.0;"▲ "#,##0.0</c:formatCode>
                <c:ptCount val="40"/>
                <c:pt idx="0">
                  <c:v>105.8</c:v>
                </c:pt>
                <c:pt idx="8">
                  <c:v>94.4</c:v>
                </c:pt>
                <c:pt idx="16">
                  <c:v>76.8</c:v>
                </c:pt>
                <c:pt idx="24">
                  <c:v>72.599999999999994</c:v>
                </c:pt>
                <c:pt idx="32">
                  <c:v>84.6</c:v>
                </c:pt>
              </c:numCache>
            </c:numRef>
          </c:yVal>
          <c:smooth val="0"/>
          <c:extLst>
            <c:ext xmlns:c16="http://schemas.microsoft.com/office/drawing/2014/chart" uri="{C3380CC4-5D6E-409C-BE32-E72D297353CC}">
              <c16:uniqueId val="{00000009-3832-47EF-8FC9-461E599D37A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{56F52612-10A1-459B-9E8E-0C5DFE705DFB}</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3832-47EF-8FC9-461E599D37A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{F7332723-F520-4CD6-9433-D1383F0AE47D}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832-47EF-8FC9-461E599D37A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{409E60E5-6FC6-4708-BC0D-3D51BCBD2097}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832-47EF-8FC9-461E599D37A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{A81B7D8B-26EB-41CB-82B8-36704ABDC734}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832-47EF-8FC9-461E599D37A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{76471061-2711-4958-8468-744295009531}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832-47EF-8FC9-461E599D37AD}"/>
                </c:ext>
              </c:extLst>
            </c:dLbl>
            <c:dLbl>
              <c:idx val="8"/>
              <c:layout>
                <c:manualLayout>
                  <c:x val="0"/>
                  <c:y val="-4.1612239683760677E-4"/>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{0549C740-C27F-428D-A7F3-C80C36289864}</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3832-47EF-8FC9-461E599D37AD}"/>
                </c:ext>
              </c:extLst>
            </c:dLbl>
            <c:dLbl>
              <c:idx val="16"/>
              <c:layout>
                <c:manualLayout>
                  <c:x val="0"/>
                  <c:y val="4.1612239683752703E-4"/>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{A3EDB9D2-708C-4770-AAD7-8AEAAF9ABC1D}</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3832-47EF-8FC9-461E599D37AD}"/>
                </c:ext>
              </c:extLst>
            </c:dLbl>
            <c:dLbl>
              <c:idx val="24"/>
              <c:layout>
                <c:manualLayout>
                  <c:x val="0"/>
                  <c:y val="1.8596047556453939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{DE5C7564-6255-41CB-BD36-82CC4508AC61}</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3832-47EF-8FC9-461E599D37AD}"/>
                </c:ext>
              </c:extLst>
            </c:dLbl>
            <c:dLbl>
              <c:idx val="32"/>
              <c:layout>
                <c:manualLayout>
                  <c:x val="0"/>
                  <c:y val="-1.8596047556454019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{A20656E3-748A-422E-AF34-1A0D9BB8C8A6}</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3832-47EF-8FC9-461E599D37A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8.9</c:v>
                </c:pt>
                <c:pt idx="8">
                  <c:v>9.1999999999999993</c:v>
                </c:pt>
                <c:pt idx="16">
                  <c:v>9.1</c:v>
                </c:pt>
                <c:pt idx="24">
                  <c:v>9.1</c:v>
                </c:pt>
                <c:pt idx="32">
                  <c:v>9.1999999999999993</c:v>
                </c:pt>
              </c:numCache>
            </c:numRef>
          </c:xVal>
          <c:yVal>
            <c:numRef>
              <c:f>公会計指標分析・財政指標組合せ分析表!$BP$77:$DC$77</c:f>
              <c:numCache>
                <c:formatCode>#,##0.0;"▲ "#,##0.0</c:formatCode>
                <c:ptCount val="40"/>
                <c:pt idx="0">
                  <c:v>13.1</c:v>
                </c:pt>
                <c:pt idx="8">
                  <c:v>38.5</c:v>
                </c:pt>
                <c:pt idx="16">
                  <c:v>32.799999999999997</c:v>
                </c:pt>
                <c:pt idx="24">
                  <c:v>20.9</c:v>
                </c:pt>
                <c:pt idx="32">
                  <c:v>21</c:v>
                </c:pt>
              </c:numCache>
            </c:numRef>
          </c:yVal>
          <c:smooth val="0"/>
          <c:extLst>
            <c:ext xmlns:c16="http://schemas.microsoft.com/office/drawing/2014/chart" uri="{C3380CC4-5D6E-409C-BE32-E72D297353CC}">
              <c16:uniqueId val="{00000013-3832-47EF-8FC9-461E599D37AD}"/>
            </c:ext>
          </c:extLst>
        </c:ser>
        <c:dLbls>
          <c:showLegendKey val="0"/>
          <c:showVal val="1"/>
          <c:showCatName val="0"/>
          <c:showSerName val="0"/>
          <c:showPercent val="0"/>
          <c:showBubbleSize val="0"/>
        </c:dLbls>
        <c:axId val="84219776"/>
        <c:axId val="84234240"/>
      </c:scatterChart>
      <c:valAx>
        <c:axId val="84219776"/>
        <c:scaling>
          <c:orientation val="minMax"/>
          <c:max val="14"/>
          <c:min val="8.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22"/>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兵庫県新温泉町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実質公債費比率（分子）の大半を占める元利償還は、地方債の発行額と連動している。地方債の元利償還は、平成</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年度に行なった大型事業の元金償還開始等により令和元年度は増加した。</a:t>
          </a:r>
        </a:p>
        <a:p>
          <a:r>
            <a:rPr kumimoji="1" lang="ja-JP" altLang="en-US" sz="1200">
              <a:latin typeface="ＭＳ ゴシック" pitchFamily="49" charset="-128"/>
              <a:ea typeface="ＭＳ ゴシック" pitchFamily="49" charset="-128"/>
            </a:rPr>
            <a:t>　公営企業債の元利償還金対する繰入額は、下水道事業に係る元利償還金が減少したため令和元年度は若干の減少。</a:t>
          </a:r>
        </a:p>
        <a:p>
          <a:r>
            <a:rPr kumimoji="1" lang="ja-JP" altLang="en-US" sz="1200">
              <a:latin typeface="ＭＳ ゴシック" pitchFamily="49" charset="-128"/>
              <a:ea typeface="ＭＳ ゴシック" pitchFamily="49" charset="-128"/>
            </a:rPr>
            <a:t>　また、算入公債費は増加しているが、元利償還金の増加の方が大きく実質公債費比率の分子は増加している。さらに、今後は平成</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年度以降の大型事業の元金償還が始まり、元利償還の額は増高する見込みであるため、実質公債費比率の分子も増加すると考えられる。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満期一括償還地方債は発行していない。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兵庫県新温泉町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ゴシック" pitchFamily="49" charset="-128"/>
              <a:ea typeface="ＭＳ ゴシック" pitchFamily="49" charset="-128"/>
            </a:rPr>
            <a:t>　一般会計等に係る地方債の現在高は、平成</a:t>
          </a:r>
          <a:r>
            <a:rPr kumimoji="1" lang="en-US" altLang="ja-JP" sz="900">
              <a:latin typeface="ＭＳ ゴシック" pitchFamily="49" charset="-128"/>
              <a:ea typeface="ＭＳ ゴシック" pitchFamily="49" charset="-128"/>
            </a:rPr>
            <a:t>20</a:t>
          </a:r>
          <a:r>
            <a:rPr kumimoji="1" lang="ja-JP" altLang="en-US" sz="900">
              <a:latin typeface="ＭＳ ゴシック" pitchFamily="49" charset="-128"/>
              <a:ea typeface="ＭＳ ゴシック" pitchFamily="49" charset="-128"/>
            </a:rPr>
            <a:t>年度から平成</a:t>
          </a:r>
          <a:r>
            <a:rPr kumimoji="1" lang="en-US" altLang="ja-JP" sz="900">
              <a:latin typeface="ＭＳ ゴシック" pitchFamily="49" charset="-128"/>
              <a:ea typeface="ＭＳ ゴシック" pitchFamily="49" charset="-128"/>
            </a:rPr>
            <a:t>26</a:t>
          </a:r>
          <a:r>
            <a:rPr kumimoji="1" lang="ja-JP" altLang="en-US" sz="900">
              <a:latin typeface="ＭＳ ゴシック" pitchFamily="49" charset="-128"/>
              <a:ea typeface="ＭＳ ゴシック" pitchFamily="49" charset="-128"/>
            </a:rPr>
            <a:t>年度まで、新発債発行額の抑制により年々減少し、平成</a:t>
          </a:r>
          <a:r>
            <a:rPr kumimoji="1" lang="en-US" altLang="ja-JP" sz="900">
              <a:latin typeface="ＭＳ ゴシック" pitchFamily="49" charset="-128"/>
              <a:ea typeface="ＭＳ ゴシック" pitchFamily="49" charset="-128"/>
            </a:rPr>
            <a:t>26</a:t>
          </a:r>
          <a:r>
            <a:rPr kumimoji="1" lang="ja-JP" altLang="en-US" sz="900">
              <a:latin typeface="ＭＳ ゴシック" pitchFamily="49" charset="-128"/>
              <a:ea typeface="ＭＳ ゴシック" pitchFamily="49" charset="-128"/>
            </a:rPr>
            <a:t>年度末は</a:t>
          </a:r>
          <a:r>
            <a:rPr kumimoji="1" lang="en-US" altLang="ja-JP" sz="900">
              <a:latin typeface="ＭＳ ゴシック" pitchFamily="49" charset="-128"/>
              <a:ea typeface="ＭＳ ゴシック" pitchFamily="49" charset="-128"/>
            </a:rPr>
            <a:t>13,243</a:t>
          </a:r>
          <a:r>
            <a:rPr kumimoji="1" lang="ja-JP" altLang="en-US" sz="900">
              <a:latin typeface="ＭＳ ゴシック" pitchFamily="49" charset="-128"/>
              <a:ea typeface="ＭＳ ゴシック" pitchFamily="49" charset="-128"/>
            </a:rPr>
            <a:t>百万円（前年度対比▲</a:t>
          </a:r>
          <a:r>
            <a:rPr kumimoji="1" lang="en-US" altLang="ja-JP" sz="900">
              <a:latin typeface="ＭＳ ゴシック" pitchFamily="49" charset="-128"/>
              <a:ea typeface="ＭＳ ゴシック" pitchFamily="49" charset="-128"/>
            </a:rPr>
            <a:t>376</a:t>
          </a:r>
          <a:r>
            <a:rPr kumimoji="1" lang="ja-JP" altLang="en-US" sz="900">
              <a:latin typeface="ＭＳ ゴシック" pitchFamily="49" charset="-128"/>
              <a:ea typeface="ＭＳ ゴシック" pitchFamily="49" charset="-128"/>
            </a:rPr>
            <a:t>百万円）となった。しかし、平成</a:t>
          </a:r>
          <a:r>
            <a:rPr kumimoji="1" lang="en-US" altLang="ja-JP" sz="900">
              <a:latin typeface="ＭＳ ゴシック" pitchFamily="49" charset="-128"/>
              <a:ea typeface="ＭＳ ゴシック" pitchFamily="49" charset="-128"/>
            </a:rPr>
            <a:t>27</a:t>
          </a:r>
          <a:r>
            <a:rPr kumimoji="1" lang="ja-JP" altLang="en-US" sz="900">
              <a:latin typeface="ＭＳ ゴシック" pitchFamily="49" charset="-128"/>
              <a:ea typeface="ＭＳ ゴシック" pitchFamily="49" charset="-128"/>
            </a:rPr>
            <a:t>年度中は北但広域ごみ処理施設建設事業の本格化に伴い多額の地方債を発行することとなり、平成</a:t>
          </a:r>
          <a:r>
            <a:rPr kumimoji="1" lang="en-US" altLang="ja-JP" sz="900">
              <a:latin typeface="ＭＳ ゴシック" pitchFamily="49" charset="-128"/>
              <a:ea typeface="ＭＳ ゴシック" pitchFamily="49" charset="-128"/>
            </a:rPr>
            <a:t>27</a:t>
          </a:r>
          <a:r>
            <a:rPr kumimoji="1" lang="ja-JP" altLang="en-US" sz="900">
              <a:latin typeface="ＭＳ ゴシック" pitchFamily="49" charset="-128"/>
              <a:ea typeface="ＭＳ ゴシック" pitchFamily="49" charset="-128"/>
            </a:rPr>
            <a:t>年度末は</a:t>
          </a:r>
          <a:r>
            <a:rPr kumimoji="1" lang="en-US" altLang="ja-JP" sz="900">
              <a:latin typeface="ＭＳ ゴシック" pitchFamily="49" charset="-128"/>
              <a:ea typeface="ＭＳ ゴシック" pitchFamily="49" charset="-128"/>
            </a:rPr>
            <a:t>13,555</a:t>
          </a:r>
          <a:r>
            <a:rPr kumimoji="1" lang="ja-JP" altLang="en-US" sz="900">
              <a:latin typeface="ＭＳ ゴシック" pitchFamily="49" charset="-128"/>
              <a:ea typeface="ＭＳ ゴシック" pitchFamily="49" charset="-128"/>
            </a:rPr>
            <a:t>百万円（前年度対比</a:t>
          </a:r>
          <a:r>
            <a:rPr kumimoji="1" lang="en-US" altLang="ja-JP" sz="900">
              <a:latin typeface="ＭＳ ゴシック" pitchFamily="49" charset="-128"/>
              <a:ea typeface="ＭＳ ゴシック" pitchFamily="49" charset="-128"/>
            </a:rPr>
            <a:t>312</a:t>
          </a:r>
          <a:r>
            <a:rPr kumimoji="1" lang="ja-JP" altLang="en-US" sz="900">
              <a:latin typeface="ＭＳ ゴシック" pitchFamily="49" charset="-128"/>
              <a:ea typeface="ＭＳ ゴシック" pitchFamily="49" charset="-128"/>
            </a:rPr>
            <a:t>百万円増）となっている。</a:t>
          </a:r>
        </a:p>
        <a:p>
          <a:r>
            <a:rPr kumimoji="1" lang="ja-JP" altLang="en-US" sz="900">
              <a:latin typeface="ＭＳ ゴシック" pitchFamily="49" charset="-128"/>
              <a:ea typeface="ＭＳ ゴシック" pitchFamily="49" charset="-128"/>
            </a:rPr>
            <a:t>　平成</a:t>
          </a:r>
          <a:r>
            <a:rPr kumimoji="1" lang="en-US" altLang="ja-JP" sz="900">
              <a:latin typeface="ＭＳ ゴシック" pitchFamily="49" charset="-128"/>
              <a:ea typeface="ＭＳ ゴシック" pitchFamily="49" charset="-128"/>
            </a:rPr>
            <a:t>28</a:t>
          </a:r>
          <a:r>
            <a:rPr kumimoji="1" lang="ja-JP" altLang="en-US" sz="900">
              <a:latin typeface="ＭＳ ゴシック" pitchFamily="49" charset="-128"/>
              <a:ea typeface="ＭＳ ゴシック" pitchFamily="49" charset="-128"/>
            </a:rPr>
            <a:t>年度、</a:t>
          </a:r>
          <a:r>
            <a:rPr kumimoji="1" lang="en-US" altLang="ja-JP" sz="900">
              <a:latin typeface="ＭＳ ゴシック" pitchFamily="49" charset="-128"/>
              <a:ea typeface="ＭＳ ゴシック" pitchFamily="49" charset="-128"/>
            </a:rPr>
            <a:t>29</a:t>
          </a:r>
          <a:r>
            <a:rPr kumimoji="1" lang="ja-JP" altLang="en-US" sz="900">
              <a:latin typeface="ＭＳ ゴシック" pitchFamily="49" charset="-128"/>
              <a:ea typeface="ＭＳ ゴシック" pitchFamily="49" charset="-128"/>
            </a:rPr>
            <a:t>年度も北但広域ごみ処理施設建設事業の最終年と同時に、道の駅整備事業により地方債の発行額が増高していたが、また平成</a:t>
          </a:r>
          <a:r>
            <a:rPr kumimoji="1" lang="en-US" altLang="ja-JP" sz="900">
              <a:latin typeface="ＭＳ ゴシック" pitchFamily="49" charset="-128"/>
              <a:ea typeface="ＭＳ ゴシック" pitchFamily="49" charset="-128"/>
            </a:rPr>
            <a:t>30</a:t>
          </a:r>
          <a:r>
            <a:rPr kumimoji="1" lang="ja-JP" altLang="en-US" sz="900">
              <a:latin typeface="ＭＳ ゴシック" pitchFamily="49" charset="-128"/>
              <a:ea typeface="ＭＳ ゴシック" pitchFamily="49" charset="-128"/>
            </a:rPr>
            <a:t>年度は大型の新規事業が無かったため減少していたが、令和元年度は新残土処分場整備事業等により大幅に増加した。</a:t>
          </a:r>
        </a:p>
        <a:p>
          <a:r>
            <a:rPr kumimoji="1" lang="ja-JP" altLang="en-US" sz="900">
              <a:latin typeface="ＭＳ ゴシック" pitchFamily="49" charset="-128"/>
              <a:ea typeface="ＭＳ ゴシック" pitchFamily="49" charset="-128"/>
            </a:rPr>
            <a:t>　公営企業債等繰入見込額（公営企業債等償還に係る一般会計負担見込額）は、平成</a:t>
          </a:r>
          <a:r>
            <a:rPr kumimoji="1" lang="en-US" altLang="ja-JP" sz="900">
              <a:latin typeface="ＭＳ ゴシック" pitchFamily="49" charset="-128"/>
              <a:ea typeface="ＭＳ ゴシック" pitchFamily="49" charset="-128"/>
            </a:rPr>
            <a:t>22</a:t>
          </a:r>
          <a:r>
            <a:rPr kumimoji="1" lang="ja-JP" altLang="en-US" sz="900">
              <a:latin typeface="ＭＳ ゴシック" pitchFamily="49" charset="-128"/>
              <a:ea typeface="ＭＳ ゴシック" pitchFamily="49" charset="-128"/>
            </a:rPr>
            <a:t>年度をピークに減少している。</a:t>
          </a:r>
        </a:p>
        <a:p>
          <a:r>
            <a:rPr kumimoji="1" lang="ja-JP" altLang="en-US" sz="900">
              <a:latin typeface="ＭＳ ゴシック" pitchFamily="49" charset="-128"/>
              <a:ea typeface="ＭＳ ゴシック" pitchFamily="49" charset="-128"/>
            </a:rPr>
            <a:t>　さらに、退職者の補充抑制による職員数削減に伴う退職手当負担見込額も年々減少している。</a:t>
          </a:r>
        </a:p>
        <a:p>
          <a:r>
            <a:rPr kumimoji="1" lang="ja-JP" altLang="en-US" sz="900">
              <a:latin typeface="ＭＳ ゴシック" pitchFamily="49" charset="-128"/>
              <a:ea typeface="ＭＳ ゴシック" pitchFamily="49" charset="-128"/>
            </a:rPr>
            <a:t>　また、将来負担比率算定上の分子から控除（マイナス）される充当可能基金現在高は、減債基金等の計画的な積立により増加傾向となっている。</a:t>
          </a:r>
        </a:p>
        <a:p>
          <a:r>
            <a:rPr kumimoji="1" lang="ja-JP" altLang="en-US" sz="900">
              <a:latin typeface="ＭＳ ゴシック" pitchFamily="49" charset="-128"/>
              <a:ea typeface="ＭＳ ゴシック" pitchFamily="49" charset="-128"/>
            </a:rPr>
            <a:t>　総括すると、将来負担比率の分子は、公営企業債等繰入見込額（公営企業債等償還に係る一般会計負担見込額）は減少、また退職者の補充抑制による職員数削減に伴う退職手当負担見込額も減少しているが、一般会計等の地方債残高が大きく増加したことにより、分子が増加している。</a:t>
          </a:r>
        </a:p>
        <a:p>
          <a:r>
            <a:rPr kumimoji="1" lang="ja-JP" altLang="en-US" sz="900">
              <a:latin typeface="ＭＳ ゴシック" pitchFamily="49" charset="-128"/>
              <a:ea typeface="ＭＳ ゴシック" pitchFamily="49" charset="-128"/>
            </a:rPr>
            <a:t>　将来負担比率の分子が増加したことにより、将来負担比率が前年度と比較し悪化している。</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兵庫県新温泉町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令和元</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年度は新残土処分場建設事業に伴う財源不足を補うため、財政調整基金から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千円、その他特定目的基金の下タ山公共建設残土処分場基金から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33,163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千円の取崩しを行っている。一方で、減債基金に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119,195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千円の積立を行い、またふるさと納税を原資としたふるさとづくり基金に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133,568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千円の積立を行った。結果、基金全体として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基金の使途の明確化を図りつつ、前年度剰余金を活用し、財政調整基金や減債基金等に積み立てていくことを予定している。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しかしながら、今後は普通交付税の合併算定替による特例措置の適用期限終了や、人口減による歳入不足により基金全体として縮小する恐れがある。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地域振興基金は合併特例債を活用して基金積立を行い、将来、町で行う大型事業に対して充当を行う。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下タ山、十字谷残土処分場整備基金は、残土処分場使用料を財源として、次の残土処分場整備等に充当を行う。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ふるさとづくり基金はふるさと納税を財源として、納税の際指定された使途に応じて、各事業に充当する。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下タ山残土処分場整備基金は、新残土処分場整備のために取崩しを行っている。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ふるさとづくり基金はふるさと納税の拡充に伴い、納税額と伴に基金残高も増高している。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合併特例債の発行期限である令和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は、基金積立可能額の範囲内で地域振興基金は増高、残土処分場基金も残土受入れ開始と同時に、次の整備費確保のために基金増高が考えられる。さらに、ふるさと納税拡充によりふるさとづくり基金も増高が見込まれる。そのような状況を注視しつつ、適切な時期での事業執行と基金の取崩し時期を見極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新残土処分場建設事業費に対する繰出が大きく、財源不足を補うため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普通交付税の合併算定替による特例措置の適用期限終了や、人口減による歳入不足を見越し、今後も剰余金を活用して財政調整基金の積立を行っていく。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令和元年度は、公債費等の増加に備えるため、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119,195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千円減債基金へ積立を行った。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大型事業に伴う公債費や地方債残高の大幅な増が見込まれるため、剰余金を活用しながら減債基金の積立を計画的に行う。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兵庫県新温泉町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14,298
14,155
241.01
11,755,194
11,493,186
141,415
6,282,950
14,463,722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84.6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ここに入力</a:t>
          </a: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57" name="正方形/長方形 56">
          <a:extLst>
            <a:ext uri="{FF2B5EF4-FFF2-40B4-BE49-F238E27FC236}">
              <a16:creationId xmlns:a16="http://schemas.microsoft.com/office/drawing/2014/main" id="{00000000-0008-0000-0D00-000039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58" name="正方形/長方形 57">
          <a:extLst>
            <a:ext uri="{FF2B5EF4-FFF2-40B4-BE49-F238E27FC236}">
              <a16:creationId xmlns:a16="http://schemas.microsoft.com/office/drawing/2014/main" id="{00000000-0008-0000-0D00-00003A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59" name="正方形/長方形 58">
          <a:extLst>
            <a:ext uri="{FF2B5EF4-FFF2-40B4-BE49-F238E27FC236}">
              <a16:creationId xmlns:a16="http://schemas.microsoft.com/office/drawing/2014/main" id="{00000000-0008-0000-0D00-00003B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60" name="正方形/長方形 59">
          <a:extLst>
            <a:ext uri="{FF2B5EF4-FFF2-40B4-BE49-F238E27FC236}">
              <a16:creationId xmlns:a16="http://schemas.microsoft.com/office/drawing/2014/main" id="{00000000-0008-0000-0D00-00003C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1" name="正方形/長方形 60">
          <a:extLst>
            <a:ext uri="{FF2B5EF4-FFF2-40B4-BE49-F238E27FC236}">
              <a16:creationId xmlns:a16="http://schemas.microsoft.com/office/drawing/2014/main" id="{00000000-0008-0000-0D00-00003D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2" name="テキスト ボックス 61">
          <a:extLst>
            <a:ext uri="{FF2B5EF4-FFF2-40B4-BE49-F238E27FC236}">
              <a16:creationId xmlns:a16="http://schemas.microsoft.com/office/drawing/2014/main" id="{00000000-0008-0000-0D00-00003E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債務償還比率は、実質公債費比率や将来負担比率にも表れているように、近年の大型事業実施等により、類似団体と比較して</a:t>
          </a:r>
          <a:r>
            <a:rPr kumimoji="1" lang="en-US" altLang="ja-JP" sz="1100">
              <a:latin typeface="ＭＳ Ｐゴシック" panose="020B0600070205080204" pitchFamily="50" charset="-128"/>
              <a:ea typeface="ＭＳ Ｐゴシック" panose="020B0600070205080204" pitchFamily="50" charset="-128"/>
            </a:rPr>
            <a:t>102.2</a:t>
          </a:r>
          <a:r>
            <a:rPr kumimoji="1" lang="ja-JP" altLang="en-US" sz="1100">
              <a:latin typeface="ＭＳ Ｐゴシック" panose="020B0600070205080204" pitchFamily="50" charset="-128"/>
              <a:ea typeface="ＭＳ Ｐゴシック" panose="020B0600070205080204" pitchFamily="50" charset="-128"/>
            </a:rPr>
            <a:t>ポイント上回っている。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74" name="直線コネクタ 73">
          <a:extLst>
            <a:ext uri="{FF2B5EF4-FFF2-40B4-BE49-F238E27FC236}">
              <a16:creationId xmlns:a16="http://schemas.microsoft.com/office/drawing/2014/main" id="{00000000-0008-0000-0D00-00004A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75" name="テキスト ボックス 74">
          <a:extLst>
            <a:ext uri="{FF2B5EF4-FFF2-40B4-BE49-F238E27FC236}">
              <a16:creationId xmlns:a16="http://schemas.microsoft.com/office/drawing/2014/main" id="{00000000-0008-0000-0D00-00004B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76" name="直線コネクタ 75">
          <a:extLst>
            <a:ext uri="{FF2B5EF4-FFF2-40B4-BE49-F238E27FC236}">
              <a16:creationId xmlns:a16="http://schemas.microsoft.com/office/drawing/2014/main" id="{00000000-0008-0000-0D00-00004C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78" name="直線コネクタ 77">
          <a:extLst>
            <a:ext uri="{FF2B5EF4-FFF2-40B4-BE49-F238E27FC236}">
              <a16:creationId xmlns:a16="http://schemas.microsoft.com/office/drawing/2014/main" id="{00000000-0008-0000-0D00-00004E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79" name="債務償還比率グラフ枠">
          <a:extLst>
            <a:ext uri="{FF2B5EF4-FFF2-40B4-BE49-F238E27FC236}">
              <a16:creationId xmlns:a16="http://schemas.microsoft.com/office/drawing/2014/main" id="{00000000-0008-0000-0D00-00004F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139364</xdr:rowOff>
    </xdr:to>
    <xdr:cxnSp macro="">
      <xdr:nvCxnSpPr>
        <xdr:cNvPr id="80" name="直線コネクタ 79">
          <a:extLst>
            <a:ext uri="{FF2B5EF4-FFF2-40B4-BE49-F238E27FC236}">
              <a16:creationId xmlns:a16="http://schemas.microsoft.com/office/drawing/2014/main" id="{00000000-0008-0000-0D00-000050000000}"/>
            </a:ext>
          </a:extLst>
        </xdr:cNvPr>
        <xdr:cNvCxnSpPr/>
      </xdr:nvCxnSpPr>
      <xdr:spPr>
        <a:xfrm flipV="1">
          <a:off x="14793595" y="5261428"/>
          <a:ext cx="1269" cy="147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143191</xdr:rowOff>
    </xdr:from>
    <xdr:ext cx="469744" cy="259045"/>
    <xdr:sp macro="" textlink="">
      <xdr:nvSpPr>
        <xdr:cNvPr id="81" name="債務償還比率最小値テキスト">
          <a:extLst>
            <a:ext uri="{FF2B5EF4-FFF2-40B4-BE49-F238E27FC236}">
              <a16:creationId xmlns:a16="http://schemas.microsoft.com/office/drawing/2014/main" id="{00000000-0008-0000-0D00-000051000000}"/>
            </a:ext>
          </a:extLst>
        </xdr:cNvPr>
        <xdr:cNvSpPr txBox="1"/>
      </xdr:nvSpPr>
      <xdr:spPr>
        <a:xfrm>
          <a:off x="14846300" y="6744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139364</xdr:rowOff>
    </xdr:from>
    <xdr:to>
      <xdr:col>76</xdr:col>
      <xdr:colOff>111125</xdr:colOff>
      <xdr:row>34</xdr:row>
      <xdr:rowOff>139364</xdr:rowOff>
    </xdr:to>
    <xdr:cxnSp macro="">
      <xdr:nvCxnSpPr>
        <xdr:cNvPr id="82" name="直線コネクタ 81">
          <a:extLst>
            <a:ext uri="{FF2B5EF4-FFF2-40B4-BE49-F238E27FC236}">
              <a16:creationId xmlns:a16="http://schemas.microsoft.com/office/drawing/2014/main" id="{00000000-0008-0000-0D00-000052000000}"/>
            </a:ext>
          </a:extLst>
        </xdr:cNvPr>
        <xdr:cNvCxnSpPr/>
      </xdr:nvCxnSpPr>
      <xdr:spPr>
        <a:xfrm>
          <a:off x="14706600" y="674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83" name="債務償還比率最大値テキスト">
          <a:extLst>
            <a:ext uri="{FF2B5EF4-FFF2-40B4-BE49-F238E27FC236}">
              <a16:creationId xmlns:a16="http://schemas.microsoft.com/office/drawing/2014/main" id="{00000000-0008-0000-0D00-000053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113764</xdr:rowOff>
    </xdr:from>
    <xdr:ext cx="469744" cy="259045"/>
    <xdr:sp macro="" textlink="">
      <xdr:nvSpPr>
        <xdr:cNvPr id="85" name="債務償還比率平均値テキスト">
          <a:extLst>
            <a:ext uri="{FF2B5EF4-FFF2-40B4-BE49-F238E27FC236}">
              <a16:creationId xmlns:a16="http://schemas.microsoft.com/office/drawing/2014/main" id="{00000000-0008-0000-0D00-000055000000}"/>
            </a:ext>
          </a:extLst>
        </xdr:cNvPr>
        <xdr:cNvSpPr txBox="1"/>
      </xdr:nvSpPr>
      <xdr:spPr>
        <a:xfrm>
          <a:off x="14846300" y="58573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90887</xdr:rowOff>
    </xdr:from>
    <xdr:to>
      <xdr:col>76</xdr:col>
      <xdr:colOff>73025</xdr:colOff>
      <xdr:row>31</xdr:row>
      <xdr:rowOff>21037</xdr:rowOff>
    </xdr:to>
    <xdr:sp macro="" textlink="">
      <xdr:nvSpPr>
        <xdr:cNvPr id="86" name="フローチャート: 判断 85">
          <a:extLst>
            <a:ext uri="{FF2B5EF4-FFF2-40B4-BE49-F238E27FC236}">
              <a16:creationId xmlns:a16="http://schemas.microsoft.com/office/drawing/2014/main" id="{00000000-0008-0000-0D00-000056000000}"/>
            </a:ext>
          </a:extLst>
        </xdr:cNvPr>
        <xdr:cNvSpPr/>
      </xdr:nvSpPr>
      <xdr:spPr>
        <a:xfrm>
          <a:off x="14744700" y="600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96747</xdr:rowOff>
    </xdr:from>
    <xdr:to>
      <xdr:col>72</xdr:col>
      <xdr:colOff>123825</xdr:colOff>
      <xdr:row>31</xdr:row>
      <xdr:rowOff>26897</xdr:rowOff>
    </xdr:to>
    <xdr:sp macro="" textlink="">
      <xdr:nvSpPr>
        <xdr:cNvPr id="87" name="フローチャート: 判断 86">
          <a:extLst>
            <a:ext uri="{FF2B5EF4-FFF2-40B4-BE49-F238E27FC236}">
              <a16:creationId xmlns:a16="http://schemas.microsoft.com/office/drawing/2014/main" id="{00000000-0008-0000-0D00-000057000000}"/>
            </a:ext>
          </a:extLst>
        </xdr:cNvPr>
        <xdr:cNvSpPr/>
      </xdr:nvSpPr>
      <xdr:spPr>
        <a:xfrm>
          <a:off x="14033500" y="601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120804</xdr:rowOff>
    </xdr:from>
    <xdr:to>
      <xdr:col>68</xdr:col>
      <xdr:colOff>123825</xdr:colOff>
      <xdr:row>31</xdr:row>
      <xdr:rowOff>50954</xdr:rowOff>
    </xdr:to>
    <xdr:sp macro="" textlink="">
      <xdr:nvSpPr>
        <xdr:cNvPr id="88" name="フローチャート: 判断 87">
          <a:extLst>
            <a:ext uri="{FF2B5EF4-FFF2-40B4-BE49-F238E27FC236}">
              <a16:creationId xmlns:a16="http://schemas.microsoft.com/office/drawing/2014/main" id="{00000000-0008-0000-0D00-000058000000}"/>
            </a:ext>
          </a:extLst>
        </xdr:cNvPr>
        <xdr:cNvSpPr/>
      </xdr:nvSpPr>
      <xdr:spPr>
        <a:xfrm>
          <a:off x="13271500" y="6035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137459</xdr:rowOff>
    </xdr:from>
    <xdr:to>
      <xdr:col>64</xdr:col>
      <xdr:colOff>123825</xdr:colOff>
      <xdr:row>31</xdr:row>
      <xdr:rowOff>67609</xdr:rowOff>
    </xdr:to>
    <xdr:sp macro="" textlink="">
      <xdr:nvSpPr>
        <xdr:cNvPr id="89" name="フローチャート: 判断 88">
          <a:extLst>
            <a:ext uri="{FF2B5EF4-FFF2-40B4-BE49-F238E27FC236}">
              <a16:creationId xmlns:a16="http://schemas.microsoft.com/office/drawing/2014/main" id="{00000000-0008-0000-0D00-000059000000}"/>
            </a:ext>
          </a:extLst>
        </xdr:cNvPr>
        <xdr:cNvSpPr/>
      </xdr:nvSpPr>
      <xdr:spPr>
        <a:xfrm>
          <a:off x="12509500" y="605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13625</xdr:rowOff>
    </xdr:from>
    <xdr:to>
      <xdr:col>60</xdr:col>
      <xdr:colOff>123825</xdr:colOff>
      <xdr:row>30</xdr:row>
      <xdr:rowOff>115225</xdr:rowOff>
    </xdr:to>
    <xdr:sp macro="" textlink="">
      <xdr:nvSpPr>
        <xdr:cNvPr id="90" name="フローチャート: 判断 89">
          <a:extLst>
            <a:ext uri="{FF2B5EF4-FFF2-40B4-BE49-F238E27FC236}">
              <a16:creationId xmlns:a16="http://schemas.microsoft.com/office/drawing/2014/main" id="{00000000-0008-0000-0D00-00005A000000}"/>
            </a:ext>
          </a:extLst>
        </xdr:cNvPr>
        <xdr:cNvSpPr/>
      </xdr:nvSpPr>
      <xdr:spPr>
        <a:xfrm>
          <a:off x="11747500" y="592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00000000-0008-0000-0D00-00005B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00000000-0008-0000-0D00-00005C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93" name="テキスト ボックス 92">
          <a:extLst>
            <a:ext uri="{FF2B5EF4-FFF2-40B4-BE49-F238E27FC236}">
              <a16:creationId xmlns:a16="http://schemas.microsoft.com/office/drawing/2014/main" id="{00000000-0008-0000-0D00-00005D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94" name="テキスト ボックス 93">
          <a:extLst>
            <a:ext uri="{FF2B5EF4-FFF2-40B4-BE49-F238E27FC236}">
              <a16:creationId xmlns:a16="http://schemas.microsoft.com/office/drawing/2014/main" id="{00000000-0008-0000-0D00-00005E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95" name="テキスト ボックス 94">
          <a:extLst>
            <a:ext uri="{FF2B5EF4-FFF2-40B4-BE49-F238E27FC236}">
              <a16:creationId xmlns:a16="http://schemas.microsoft.com/office/drawing/2014/main" id="{00000000-0008-0000-0D00-00005F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77044</xdr:rowOff>
    </xdr:from>
    <xdr:to>
      <xdr:col>76</xdr:col>
      <xdr:colOff>73025</xdr:colOff>
      <xdr:row>32</xdr:row>
      <xdr:rowOff>7194</xdr:rowOff>
    </xdr:to>
    <xdr:sp macro="" textlink="">
      <xdr:nvSpPr>
        <xdr:cNvPr id="96" name="楕円 95">
          <a:extLst>
            <a:ext uri="{FF2B5EF4-FFF2-40B4-BE49-F238E27FC236}">
              <a16:creationId xmlns:a16="http://schemas.microsoft.com/office/drawing/2014/main" id="{00000000-0008-0000-0D00-000060000000}"/>
            </a:ext>
          </a:extLst>
        </xdr:cNvPr>
        <xdr:cNvSpPr/>
      </xdr:nvSpPr>
      <xdr:spPr>
        <a:xfrm>
          <a:off x="14744700" y="616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55471</xdr:rowOff>
    </xdr:from>
    <xdr:ext cx="469744" cy="259045"/>
    <xdr:sp macro="" textlink="">
      <xdr:nvSpPr>
        <xdr:cNvPr id="97" name="債務償還比率該当値テキスト">
          <a:extLst>
            <a:ext uri="{FF2B5EF4-FFF2-40B4-BE49-F238E27FC236}">
              <a16:creationId xmlns:a16="http://schemas.microsoft.com/office/drawing/2014/main" id="{00000000-0008-0000-0D00-000061000000}"/>
            </a:ext>
          </a:extLst>
        </xdr:cNvPr>
        <xdr:cNvSpPr txBox="1"/>
      </xdr:nvSpPr>
      <xdr:spPr>
        <a:xfrm>
          <a:off x="14846300" y="6141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81207</xdr:rowOff>
    </xdr:from>
    <xdr:to>
      <xdr:col>72</xdr:col>
      <xdr:colOff>123825</xdr:colOff>
      <xdr:row>32</xdr:row>
      <xdr:rowOff>11357</xdr:rowOff>
    </xdr:to>
    <xdr:sp macro="" textlink="">
      <xdr:nvSpPr>
        <xdr:cNvPr id="98" name="楕円 97">
          <a:extLst>
            <a:ext uri="{FF2B5EF4-FFF2-40B4-BE49-F238E27FC236}">
              <a16:creationId xmlns:a16="http://schemas.microsoft.com/office/drawing/2014/main" id="{00000000-0008-0000-0D00-000062000000}"/>
            </a:ext>
          </a:extLst>
        </xdr:cNvPr>
        <xdr:cNvSpPr/>
      </xdr:nvSpPr>
      <xdr:spPr>
        <a:xfrm>
          <a:off x="14033500" y="616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127844</xdr:rowOff>
    </xdr:from>
    <xdr:to>
      <xdr:col>76</xdr:col>
      <xdr:colOff>22225</xdr:colOff>
      <xdr:row>31</xdr:row>
      <xdr:rowOff>132007</xdr:rowOff>
    </xdr:to>
    <xdr:cxnSp macro="">
      <xdr:nvCxnSpPr>
        <xdr:cNvPr id="99" name="直線コネクタ 98">
          <a:extLst>
            <a:ext uri="{FF2B5EF4-FFF2-40B4-BE49-F238E27FC236}">
              <a16:creationId xmlns:a16="http://schemas.microsoft.com/office/drawing/2014/main" id="{00000000-0008-0000-0D00-000063000000}"/>
            </a:ext>
          </a:extLst>
        </xdr:cNvPr>
        <xdr:cNvCxnSpPr/>
      </xdr:nvCxnSpPr>
      <xdr:spPr>
        <a:xfrm flipV="1">
          <a:off x="14084300" y="6214319"/>
          <a:ext cx="711200" cy="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67945</xdr:rowOff>
    </xdr:from>
    <xdr:to>
      <xdr:col>68</xdr:col>
      <xdr:colOff>123825</xdr:colOff>
      <xdr:row>31</xdr:row>
      <xdr:rowOff>169545</xdr:rowOff>
    </xdr:to>
    <xdr:sp macro="" textlink="">
      <xdr:nvSpPr>
        <xdr:cNvPr id="100" name="楕円 99">
          <a:extLst>
            <a:ext uri="{FF2B5EF4-FFF2-40B4-BE49-F238E27FC236}">
              <a16:creationId xmlns:a16="http://schemas.microsoft.com/office/drawing/2014/main" id="{00000000-0008-0000-0D00-000064000000}"/>
            </a:ext>
          </a:extLst>
        </xdr:cNvPr>
        <xdr:cNvSpPr/>
      </xdr:nvSpPr>
      <xdr:spPr>
        <a:xfrm>
          <a:off x="132715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118745</xdr:rowOff>
    </xdr:from>
    <xdr:to>
      <xdr:col>72</xdr:col>
      <xdr:colOff>73025</xdr:colOff>
      <xdr:row>31</xdr:row>
      <xdr:rowOff>132007</xdr:rowOff>
    </xdr:to>
    <xdr:cxnSp macro="">
      <xdr:nvCxnSpPr>
        <xdr:cNvPr id="101" name="直線コネクタ 100">
          <a:extLst>
            <a:ext uri="{FF2B5EF4-FFF2-40B4-BE49-F238E27FC236}">
              <a16:creationId xmlns:a16="http://schemas.microsoft.com/office/drawing/2014/main" id="{00000000-0008-0000-0D00-000065000000}"/>
            </a:ext>
          </a:extLst>
        </xdr:cNvPr>
        <xdr:cNvCxnSpPr/>
      </xdr:nvCxnSpPr>
      <xdr:spPr>
        <a:xfrm>
          <a:off x="13322300" y="6205220"/>
          <a:ext cx="762000" cy="13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127626</xdr:rowOff>
    </xdr:from>
    <xdr:to>
      <xdr:col>64</xdr:col>
      <xdr:colOff>123825</xdr:colOff>
      <xdr:row>32</xdr:row>
      <xdr:rowOff>57776</xdr:rowOff>
    </xdr:to>
    <xdr:sp macro="" textlink="">
      <xdr:nvSpPr>
        <xdr:cNvPr id="102" name="楕円 101">
          <a:extLst>
            <a:ext uri="{FF2B5EF4-FFF2-40B4-BE49-F238E27FC236}">
              <a16:creationId xmlns:a16="http://schemas.microsoft.com/office/drawing/2014/main" id="{00000000-0008-0000-0D00-000066000000}"/>
            </a:ext>
          </a:extLst>
        </xdr:cNvPr>
        <xdr:cNvSpPr/>
      </xdr:nvSpPr>
      <xdr:spPr>
        <a:xfrm>
          <a:off x="12509500" y="621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118745</xdr:rowOff>
    </xdr:from>
    <xdr:to>
      <xdr:col>68</xdr:col>
      <xdr:colOff>73025</xdr:colOff>
      <xdr:row>32</xdr:row>
      <xdr:rowOff>6976</xdr:rowOff>
    </xdr:to>
    <xdr:cxnSp macro="">
      <xdr:nvCxnSpPr>
        <xdr:cNvPr id="103" name="直線コネクタ 102">
          <a:extLst>
            <a:ext uri="{FF2B5EF4-FFF2-40B4-BE49-F238E27FC236}">
              <a16:creationId xmlns:a16="http://schemas.microsoft.com/office/drawing/2014/main" id="{00000000-0008-0000-0D00-000067000000}"/>
            </a:ext>
          </a:extLst>
        </xdr:cNvPr>
        <xdr:cNvCxnSpPr/>
      </xdr:nvCxnSpPr>
      <xdr:spPr>
        <a:xfrm flipV="1">
          <a:off x="12560300" y="6205220"/>
          <a:ext cx="762000" cy="59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95241</xdr:rowOff>
    </xdr:from>
    <xdr:to>
      <xdr:col>60</xdr:col>
      <xdr:colOff>123825</xdr:colOff>
      <xdr:row>32</xdr:row>
      <xdr:rowOff>25391</xdr:rowOff>
    </xdr:to>
    <xdr:sp macro="" textlink="">
      <xdr:nvSpPr>
        <xdr:cNvPr id="104" name="楕円 103">
          <a:extLst>
            <a:ext uri="{FF2B5EF4-FFF2-40B4-BE49-F238E27FC236}">
              <a16:creationId xmlns:a16="http://schemas.microsoft.com/office/drawing/2014/main" id="{00000000-0008-0000-0D00-000068000000}"/>
            </a:ext>
          </a:extLst>
        </xdr:cNvPr>
        <xdr:cNvSpPr/>
      </xdr:nvSpPr>
      <xdr:spPr>
        <a:xfrm>
          <a:off x="11747500" y="618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146041</xdr:rowOff>
    </xdr:from>
    <xdr:to>
      <xdr:col>64</xdr:col>
      <xdr:colOff>73025</xdr:colOff>
      <xdr:row>32</xdr:row>
      <xdr:rowOff>6976</xdr:rowOff>
    </xdr:to>
    <xdr:cxnSp macro="">
      <xdr:nvCxnSpPr>
        <xdr:cNvPr id="105" name="直線コネクタ 104">
          <a:extLst>
            <a:ext uri="{FF2B5EF4-FFF2-40B4-BE49-F238E27FC236}">
              <a16:creationId xmlns:a16="http://schemas.microsoft.com/office/drawing/2014/main" id="{00000000-0008-0000-0D00-000069000000}"/>
            </a:ext>
          </a:extLst>
        </xdr:cNvPr>
        <xdr:cNvCxnSpPr/>
      </xdr:nvCxnSpPr>
      <xdr:spPr>
        <a:xfrm>
          <a:off x="11798300" y="6232516"/>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43424</xdr:rowOff>
    </xdr:from>
    <xdr:ext cx="469744" cy="259045"/>
    <xdr:sp macro="" textlink="">
      <xdr:nvSpPr>
        <xdr:cNvPr id="106" name="n_1aveValue債務償還比率">
          <a:extLst>
            <a:ext uri="{FF2B5EF4-FFF2-40B4-BE49-F238E27FC236}">
              <a16:creationId xmlns:a16="http://schemas.microsoft.com/office/drawing/2014/main" id="{00000000-0008-0000-0D00-00006A000000}"/>
            </a:ext>
          </a:extLst>
        </xdr:cNvPr>
        <xdr:cNvSpPr txBox="1"/>
      </xdr:nvSpPr>
      <xdr:spPr>
        <a:xfrm>
          <a:off x="13836727" y="578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67481</xdr:rowOff>
    </xdr:from>
    <xdr:ext cx="469744" cy="259045"/>
    <xdr:sp macro="" textlink="">
      <xdr:nvSpPr>
        <xdr:cNvPr id="107" name="n_2aveValue債務償還比率">
          <a:extLst>
            <a:ext uri="{FF2B5EF4-FFF2-40B4-BE49-F238E27FC236}">
              <a16:creationId xmlns:a16="http://schemas.microsoft.com/office/drawing/2014/main" id="{00000000-0008-0000-0D00-00006B000000}"/>
            </a:ext>
          </a:extLst>
        </xdr:cNvPr>
        <xdr:cNvSpPr txBox="1"/>
      </xdr:nvSpPr>
      <xdr:spPr>
        <a:xfrm>
          <a:off x="13087427" y="581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84136</xdr:rowOff>
    </xdr:from>
    <xdr:ext cx="469744" cy="259045"/>
    <xdr:sp macro="" textlink="">
      <xdr:nvSpPr>
        <xdr:cNvPr id="108" name="n_3aveValue債務償還比率">
          <a:extLst>
            <a:ext uri="{FF2B5EF4-FFF2-40B4-BE49-F238E27FC236}">
              <a16:creationId xmlns:a16="http://schemas.microsoft.com/office/drawing/2014/main" id="{00000000-0008-0000-0D00-00006C000000}"/>
            </a:ext>
          </a:extLst>
        </xdr:cNvPr>
        <xdr:cNvSpPr txBox="1"/>
      </xdr:nvSpPr>
      <xdr:spPr>
        <a:xfrm>
          <a:off x="12325427" y="5827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131752</xdr:rowOff>
    </xdr:from>
    <xdr:ext cx="469744" cy="259045"/>
    <xdr:sp macro="" textlink="">
      <xdr:nvSpPr>
        <xdr:cNvPr id="109" name="n_4aveValue債務償還比率">
          <a:extLst>
            <a:ext uri="{FF2B5EF4-FFF2-40B4-BE49-F238E27FC236}">
              <a16:creationId xmlns:a16="http://schemas.microsoft.com/office/drawing/2014/main" id="{00000000-0008-0000-0D00-00006D000000}"/>
            </a:ext>
          </a:extLst>
        </xdr:cNvPr>
        <xdr:cNvSpPr txBox="1"/>
      </xdr:nvSpPr>
      <xdr:spPr>
        <a:xfrm>
          <a:off x="11563427" y="570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2484</xdr:rowOff>
    </xdr:from>
    <xdr:ext cx="469744" cy="259045"/>
    <xdr:sp macro="" textlink="">
      <xdr:nvSpPr>
        <xdr:cNvPr id="110" name="n_1mainValue債務償還比率">
          <a:extLst>
            <a:ext uri="{FF2B5EF4-FFF2-40B4-BE49-F238E27FC236}">
              <a16:creationId xmlns:a16="http://schemas.microsoft.com/office/drawing/2014/main" id="{00000000-0008-0000-0D00-00006E000000}"/>
            </a:ext>
          </a:extLst>
        </xdr:cNvPr>
        <xdr:cNvSpPr txBox="1"/>
      </xdr:nvSpPr>
      <xdr:spPr>
        <a:xfrm>
          <a:off x="13836727" y="6260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160672</xdr:rowOff>
    </xdr:from>
    <xdr:ext cx="469744" cy="259045"/>
    <xdr:sp macro="" textlink="">
      <xdr:nvSpPr>
        <xdr:cNvPr id="111" name="n_2mainValue債務償還比率">
          <a:extLst>
            <a:ext uri="{FF2B5EF4-FFF2-40B4-BE49-F238E27FC236}">
              <a16:creationId xmlns:a16="http://schemas.microsoft.com/office/drawing/2014/main" id="{00000000-0008-0000-0D00-00006F000000}"/>
            </a:ext>
          </a:extLst>
        </xdr:cNvPr>
        <xdr:cNvSpPr txBox="1"/>
      </xdr:nvSpPr>
      <xdr:spPr>
        <a:xfrm>
          <a:off x="13087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48903</xdr:rowOff>
    </xdr:from>
    <xdr:ext cx="469744" cy="259045"/>
    <xdr:sp macro="" textlink="">
      <xdr:nvSpPr>
        <xdr:cNvPr id="112" name="n_3mainValue債務償還比率">
          <a:extLst>
            <a:ext uri="{FF2B5EF4-FFF2-40B4-BE49-F238E27FC236}">
              <a16:creationId xmlns:a16="http://schemas.microsoft.com/office/drawing/2014/main" id="{00000000-0008-0000-0D00-000070000000}"/>
            </a:ext>
          </a:extLst>
        </xdr:cNvPr>
        <xdr:cNvSpPr txBox="1"/>
      </xdr:nvSpPr>
      <xdr:spPr>
        <a:xfrm>
          <a:off x="12325427" y="6306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16518</xdr:rowOff>
    </xdr:from>
    <xdr:ext cx="469744" cy="259045"/>
    <xdr:sp macro="" textlink="">
      <xdr:nvSpPr>
        <xdr:cNvPr id="113" name="n_4mainValue債務償還比率">
          <a:extLst>
            <a:ext uri="{FF2B5EF4-FFF2-40B4-BE49-F238E27FC236}">
              <a16:creationId xmlns:a16="http://schemas.microsoft.com/office/drawing/2014/main" id="{00000000-0008-0000-0D00-000071000000}"/>
            </a:ext>
          </a:extLst>
        </xdr:cNvPr>
        <xdr:cNvSpPr txBox="1"/>
      </xdr:nvSpPr>
      <xdr:spPr>
        <a:xfrm>
          <a:off x="11563427" y="6274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19" name="テキスト ボックス 118">
          <a:extLst>
            <a:ext uri="{FF2B5EF4-FFF2-40B4-BE49-F238E27FC236}">
              <a16:creationId xmlns:a16="http://schemas.microsoft.com/office/drawing/2014/main" id="{00000000-0008-0000-0D00-000077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兵庫県新温泉町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14,298
14,155
241.01
11,755,194
11,493,186
141,415
6,282,950
14,463,722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84.6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oneCellAnchor>
    <xdr:from>
      <xdr:col>3</xdr:col>
      <xdr:colOff>127000</xdr:colOff>
      <xdr:row>16</xdr:row>
      <xdr:rowOff>50800</xdr:rowOff>
    </xdr:from>
    <xdr:ext cx="8896666" cy="259045"/>
    <xdr:sp macro="" textlink="">
      <xdr:nvSpPr>
        <xdr:cNvPr id="18" name="テキスト ボックス 17">
          <a:extLst>
            <a:ext uri="{FF2B5EF4-FFF2-40B4-BE49-F238E27FC236}">
              <a16:creationId xmlns:a16="http://schemas.microsoft.com/office/drawing/2014/main" id="{00000000-0008-0000-0E00-000012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a:extLst>
            <a:ext uri="{FF2B5EF4-FFF2-40B4-BE49-F238E27FC236}">
              <a16:creationId xmlns:a16="http://schemas.microsoft.com/office/drawing/2014/main" id="{00000000-0008-0000-0E00-000013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20" name="テキスト ボックス 19">
          <a:extLst>
            <a:ext uri="{FF2B5EF4-FFF2-40B4-BE49-F238E27FC236}">
              <a16:creationId xmlns:a16="http://schemas.microsoft.com/office/drawing/2014/main" id="{00000000-0008-0000-0E00-000014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a:extLst>
            <a:ext uri="{FF2B5EF4-FFF2-40B4-BE49-F238E27FC236}">
              <a16:creationId xmlns:a16="http://schemas.microsoft.com/office/drawing/2014/main" id="{00000000-0008-0000-0E00-000015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a:extLst>
            <a:ext uri="{FF2B5EF4-FFF2-40B4-BE49-F238E27FC236}">
              <a16:creationId xmlns:a16="http://schemas.microsoft.com/office/drawing/2014/main" id="{00000000-0008-0000-0E00-000016000000}"/>
            </a:ext>
          </a:extLst>
        </xdr:cNvPr>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a:extLst>
            <a:ext uri="{FF2B5EF4-FFF2-40B4-BE49-F238E27FC236}">
              <a16:creationId xmlns:a16="http://schemas.microsoft.com/office/drawing/2014/main" id="{00000000-0008-0000-0E00-00001700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a:extLst>
            <a:ext uri="{FF2B5EF4-FFF2-40B4-BE49-F238E27FC236}">
              <a16:creationId xmlns:a16="http://schemas.microsoft.com/office/drawing/2014/main" id="{00000000-0008-0000-0E00-00001800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a:extLst>
            <a:ext uri="{FF2B5EF4-FFF2-40B4-BE49-F238E27FC236}">
              <a16:creationId xmlns:a16="http://schemas.microsoft.com/office/drawing/2014/main" id="{00000000-0008-0000-0E00-00001900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兵庫県新温泉町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14,298
14,155
241.01
11,755,194
11,493,186
141,415
6,282,950
14,463,722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84.6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oneCellAnchor>
    <xdr:from>
      <xdr:col>3</xdr:col>
      <xdr:colOff>127000</xdr:colOff>
      <xdr:row>16</xdr:row>
      <xdr:rowOff>50800</xdr:rowOff>
    </xdr:from>
    <xdr:ext cx="8896666" cy="259045"/>
    <xdr:sp macro="" textlink="">
      <xdr:nvSpPr>
        <xdr:cNvPr id="18" name="テキスト ボックス 17">
          <a:extLst>
            <a:ext uri="{FF2B5EF4-FFF2-40B4-BE49-F238E27FC236}">
              <a16:creationId xmlns:a16="http://schemas.microsoft.com/office/drawing/2014/main" id="{00000000-0008-0000-0F00-000012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a:extLst>
            <a:ext uri="{FF2B5EF4-FFF2-40B4-BE49-F238E27FC236}">
              <a16:creationId xmlns:a16="http://schemas.microsoft.com/office/drawing/2014/main" id="{00000000-0008-0000-0F00-000013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20" name="テキスト ボックス 19">
          <a:extLst>
            <a:ext uri="{FF2B5EF4-FFF2-40B4-BE49-F238E27FC236}">
              <a16:creationId xmlns:a16="http://schemas.microsoft.com/office/drawing/2014/main" id="{00000000-0008-0000-0F00-000014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a:extLst>
            <a:ext uri="{FF2B5EF4-FFF2-40B4-BE49-F238E27FC236}">
              <a16:creationId xmlns:a16="http://schemas.microsoft.com/office/drawing/2014/main" id="{00000000-0008-0000-0F00-000015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a:extLst>
            <a:ext uri="{FF2B5EF4-FFF2-40B4-BE49-F238E27FC236}">
              <a16:creationId xmlns:a16="http://schemas.microsoft.com/office/drawing/2014/main" id="{00000000-0008-0000-0F00-000016000000}"/>
            </a:ext>
          </a:extLst>
        </xdr:cNvPr>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a:extLst>
            <a:ext uri="{FF2B5EF4-FFF2-40B4-BE49-F238E27FC236}">
              <a16:creationId xmlns:a16="http://schemas.microsoft.com/office/drawing/2014/main" id="{00000000-0008-0000-0F00-00001700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a:extLst>
            <a:ext uri="{FF2B5EF4-FFF2-40B4-BE49-F238E27FC236}">
              <a16:creationId xmlns:a16="http://schemas.microsoft.com/office/drawing/2014/main" id="{00000000-0008-0000-0F00-00001800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a:extLst>
            <a:ext uri="{FF2B5EF4-FFF2-40B4-BE49-F238E27FC236}">
              <a16:creationId xmlns:a16="http://schemas.microsoft.com/office/drawing/2014/main" id="{00000000-0008-0000-0F00-00001900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兵庫県新温泉町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14,298
14,155
241.01
11,755,194
11,493,186
141,415
6,282,950
14,463,722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84.6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単年度財政力指数の推移は、平成</a:t>
          </a:r>
          <a:r>
            <a:rPr kumimoji="1" lang="en-US" altLang="ja-JP" sz="1000">
              <a:latin typeface="ＭＳ Ｐゴシック" panose="020B0600070205080204" pitchFamily="50" charset="-128"/>
              <a:ea typeface="ＭＳ Ｐゴシック" panose="020B0600070205080204" pitchFamily="50" charset="-128"/>
            </a:rPr>
            <a:t>27</a:t>
          </a:r>
          <a:r>
            <a:rPr kumimoji="1" lang="ja-JP" altLang="en-US" sz="1000">
              <a:latin typeface="ＭＳ Ｐゴシック" panose="020B0600070205080204" pitchFamily="50" charset="-128"/>
              <a:ea typeface="ＭＳ Ｐゴシック" panose="020B0600070205080204" pitchFamily="50" charset="-128"/>
            </a:rPr>
            <a:t>年度</a:t>
          </a:r>
          <a:r>
            <a:rPr kumimoji="1" lang="en-US" altLang="ja-JP" sz="1000">
              <a:latin typeface="ＭＳ Ｐゴシック" panose="020B0600070205080204" pitchFamily="50" charset="-128"/>
              <a:ea typeface="ＭＳ Ｐゴシック" panose="020B0600070205080204" pitchFamily="50" charset="-128"/>
            </a:rPr>
            <a:t>0.260</a:t>
          </a:r>
          <a:r>
            <a:rPr kumimoji="1" lang="ja-JP" altLang="en-US" sz="1000">
              <a:latin typeface="ＭＳ Ｐゴシック" panose="020B0600070205080204" pitchFamily="50" charset="-128"/>
              <a:ea typeface="ＭＳ Ｐゴシック" panose="020B0600070205080204" pitchFamily="50" charset="-128"/>
            </a:rPr>
            <a:t>、平成</a:t>
          </a:r>
          <a:r>
            <a:rPr kumimoji="1" lang="en-US" altLang="ja-JP" sz="1000">
              <a:latin typeface="ＭＳ Ｐゴシック" panose="020B0600070205080204" pitchFamily="50" charset="-128"/>
              <a:ea typeface="ＭＳ Ｐゴシック" panose="020B0600070205080204" pitchFamily="50" charset="-128"/>
            </a:rPr>
            <a:t>28</a:t>
          </a:r>
          <a:r>
            <a:rPr kumimoji="1" lang="ja-JP" altLang="en-US" sz="1000">
              <a:latin typeface="ＭＳ Ｐゴシック" panose="020B0600070205080204" pitchFamily="50" charset="-128"/>
              <a:ea typeface="ＭＳ Ｐゴシック" panose="020B0600070205080204" pitchFamily="50" charset="-128"/>
            </a:rPr>
            <a:t>年度</a:t>
          </a:r>
          <a:r>
            <a:rPr kumimoji="1" lang="en-US" altLang="ja-JP" sz="1000">
              <a:latin typeface="ＭＳ Ｐゴシック" panose="020B0600070205080204" pitchFamily="50" charset="-128"/>
              <a:ea typeface="ＭＳ Ｐゴシック" panose="020B0600070205080204" pitchFamily="50" charset="-128"/>
            </a:rPr>
            <a:t>0.258</a:t>
          </a:r>
          <a:r>
            <a:rPr kumimoji="1" lang="ja-JP" altLang="en-US" sz="1000">
              <a:latin typeface="ＭＳ Ｐゴシック" panose="020B0600070205080204" pitchFamily="50" charset="-128"/>
              <a:ea typeface="ＭＳ Ｐゴシック" panose="020B0600070205080204" pitchFamily="50" charset="-128"/>
            </a:rPr>
            <a:t>、平成</a:t>
          </a:r>
          <a:r>
            <a:rPr kumimoji="1" lang="en-US" altLang="ja-JP" sz="1000">
              <a:latin typeface="ＭＳ Ｐゴシック" panose="020B0600070205080204" pitchFamily="50" charset="-128"/>
              <a:ea typeface="ＭＳ Ｐゴシック" panose="020B0600070205080204" pitchFamily="50" charset="-128"/>
            </a:rPr>
            <a:t>29</a:t>
          </a:r>
          <a:r>
            <a:rPr kumimoji="1" lang="ja-JP" altLang="en-US" sz="1000">
              <a:latin typeface="ＭＳ Ｐゴシック" panose="020B0600070205080204" pitchFamily="50" charset="-128"/>
              <a:ea typeface="ＭＳ Ｐゴシック" panose="020B0600070205080204" pitchFamily="50" charset="-128"/>
            </a:rPr>
            <a:t>年度</a:t>
          </a:r>
          <a:r>
            <a:rPr kumimoji="1" lang="en-US" altLang="ja-JP" sz="1000">
              <a:latin typeface="ＭＳ Ｐゴシック" panose="020B0600070205080204" pitchFamily="50" charset="-128"/>
              <a:ea typeface="ＭＳ Ｐゴシック" panose="020B0600070205080204" pitchFamily="50" charset="-128"/>
            </a:rPr>
            <a:t>0.251</a:t>
          </a:r>
          <a:r>
            <a:rPr kumimoji="1" lang="ja-JP" altLang="en-US" sz="1000">
              <a:latin typeface="ＭＳ Ｐゴシック" panose="020B0600070205080204" pitchFamily="50" charset="-128"/>
              <a:ea typeface="ＭＳ Ｐゴシック" panose="020B0600070205080204" pitchFamily="50" charset="-128"/>
            </a:rPr>
            <a:t>、平成</a:t>
          </a:r>
          <a:r>
            <a:rPr kumimoji="1" lang="en-US" altLang="ja-JP" sz="1000">
              <a:latin typeface="ＭＳ Ｐゴシック" panose="020B0600070205080204" pitchFamily="50" charset="-128"/>
              <a:ea typeface="ＭＳ Ｐゴシック" panose="020B0600070205080204" pitchFamily="50" charset="-128"/>
            </a:rPr>
            <a:t>30</a:t>
          </a:r>
          <a:r>
            <a:rPr kumimoji="1" lang="ja-JP" altLang="en-US" sz="1000">
              <a:latin typeface="ＭＳ Ｐゴシック" panose="020B0600070205080204" pitchFamily="50" charset="-128"/>
              <a:ea typeface="ＭＳ Ｐゴシック" panose="020B0600070205080204" pitchFamily="50" charset="-128"/>
            </a:rPr>
            <a:t>年度</a:t>
          </a:r>
          <a:r>
            <a:rPr kumimoji="1" lang="en-US" altLang="ja-JP" sz="1000">
              <a:latin typeface="ＭＳ Ｐゴシック" panose="020B0600070205080204" pitchFamily="50" charset="-128"/>
              <a:ea typeface="ＭＳ Ｐゴシック" panose="020B0600070205080204" pitchFamily="50" charset="-128"/>
            </a:rPr>
            <a:t>0.254</a:t>
          </a:r>
          <a:r>
            <a:rPr kumimoji="1" lang="ja-JP" altLang="en-US" sz="1000">
              <a:latin typeface="ＭＳ Ｐゴシック" panose="020B0600070205080204" pitchFamily="50" charset="-128"/>
              <a:ea typeface="ＭＳ Ｐゴシック" panose="020B0600070205080204" pitchFamily="50" charset="-128"/>
            </a:rPr>
            <a:t>、令和元年度</a:t>
          </a:r>
          <a:r>
            <a:rPr kumimoji="1" lang="en-US" altLang="ja-JP" sz="1000">
              <a:latin typeface="ＭＳ Ｐゴシック" panose="020B0600070205080204" pitchFamily="50" charset="-128"/>
              <a:ea typeface="ＭＳ Ｐゴシック" panose="020B0600070205080204" pitchFamily="50" charset="-128"/>
            </a:rPr>
            <a:t>0.246</a:t>
          </a:r>
          <a:r>
            <a:rPr kumimoji="1" lang="ja-JP" altLang="en-US" sz="1000">
              <a:latin typeface="ＭＳ Ｐゴシック" panose="020B0600070205080204" pitchFamily="50" charset="-128"/>
              <a:ea typeface="ＭＳ Ｐゴシック" panose="020B0600070205080204" pitchFamily="50" charset="-128"/>
            </a:rPr>
            <a:t>となっている。</a:t>
          </a:r>
        </a:p>
        <a:p>
          <a:r>
            <a:rPr kumimoji="1" lang="ja-JP" altLang="en-US" sz="1000">
              <a:latin typeface="ＭＳ Ｐゴシック" panose="020B0600070205080204" pitchFamily="50" charset="-128"/>
              <a:ea typeface="ＭＳ Ｐゴシック" panose="020B0600070205080204" pitchFamily="50" charset="-128"/>
            </a:rPr>
            <a:t>　財政力指数は、当該年度以前</a:t>
          </a:r>
          <a:r>
            <a:rPr kumimoji="1" lang="en-US" altLang="ja-JP" sz="1000">
              <a:latin typeface="ＭＳ Ｐゴシック" panose="020B0600070205080204" pitchFamily="50" charset="-128"/>
              <a:ea typeface="ＭＳ Ｐゴシック" panose="020B0600070205080204" pitchFamily="50" charset="-128"/>
            </a:rPr>
            <a:t>3</a:t>
          </a:r>
          <a:r>
            <a:rPr kumimoji="1" lang="ja-JP" altLang="en-US" sz="1000">
              <a:latin typeface="ＭＳ Ｐゴシック" panose="020B0600070205080204" pitchFamily="50" charset="-128"/>
              <a:ea typeface="ＭＳ Ｐゴシック" panose="020B0600070205080204" pitchFamily="50" charset="-128"/>
            </a:rPr>
            <a:t>カ年の平均値となっており、平成</a:t>
          </a:r>
          <a:r>
            <a:rPr kumimoji="1" lang="en-US" altLang="ja-JP" sz="1000">
              <a:latin typeface="ＭＳ Ｐゴシック" panose="020B0600070205080204" pitchFamily="50" charset="-128"/>
              <a:ea typeface="ＭＳ Ｐゴシック" panose="020B0600070205080204" pitchFamily="50" charset="-128"/>
            </a:rPr>
            <a:t>28</a:t>
          </a:r>
          <a:r>
            <a:rPr kumimoji="1" lang="ja-JP" altLang="en-US" sz="1000">
              <a:latin typeface="ＭＳ Ｐゴシック" panose="020B0600070205080204" pitchFamily="50" charset="-128"/>
              <a:ea typeface="ＭＳ Ｐゴシック" panose="020B0600070205080204" pitchFamily="50" charset="-128"/>
            </a:rPr>
            <a:t>年度と令和元年度の単年度財政力指数の相殺により、平成</a:t>
          </a:r>
          <a:r>
            <a:rPr kumimoji="1" lang="en-US" altLang="ja-JP" sz="1000">
              <a:latin typeface="ＭＳ Ｐゴシック" panose="020B0600070205080204" pitchFamily="50" charset="-128"/>
              <a:ea typeface="ＭＳ Ｐゴシック" panose="020B0600070205080204" pitchFamily="50" charset="-128"/>
            </a:rPr>
            <a:t>30</a:t>
          </a:r>
          <a:r>
            <a:rPr kumimoji="1" lang="ja-JP" altLang="en-US" sz="1000">
              <a:latin typeface="ＭＳ Ｐゴシック" panose="020B0600070205080204" pitchFamily="50" charset="-128"/>
              <a:ea typeface="ＭＳ Ｐゴシック" panose="020B0600070205080204" pitchFamily="50" charset="-128"/>
            </a:rPr>
            <a:t>年度</a:t>
          </a:r>
          <a:r>
            <a:rPr kumimoji="1" lang="en-US" altLang="ja-JP" sz="1000">
              <a:latin typeface="ＭＳ Ｐゴシック" panose="020B0600070205080204" pitchFamily="50" charset="-128"/>
              <a:ea typeface="ＭＳ Ｐゴシック" panose="020B0600070205080204" pitchFamily="50" charset="-128"/>
            </a:rPr>
            <a:t>0.254</a:t>
          </a:r>
          <a:r>
            <a:rPr kumimoji="1" lang="ja-JP" altLang="en-US" sz="1000">
              <a:latin typeface="ＭＳ Ｐゴシック" panose="020B0600070205080204" pitchFamily="50" charset="-128"/>
              <a:ea typeface="ＭＳ Ｐゴシック" panose="020B0600070205080204" pitchFamily="50" charset="-128"/>
            </a:rPr>
            <a:t>から令和元年度</a:t>
          </a:r>
          <a:r>
            <a:rPr kumimoji="1" lang="en-US" altLang="ja-JP" sz="1000">
              <a:latin typeface="ＭＳ Ｐゴシック" panose="020B0600070205080204" pitchFamily="50" charset="-128"/>
              <a:ea typeface="ＭＳ Ｐゴシック" panose="020B0600070205080204" pitchFamily="50" charset="-128"/>
            </a:rPr>
            <a:t>0.250</a:t>
          </a:r>
          <a:r>
            <a:rPr kumimoji="1" lang="ja-JP" altLang="en-US" sz="1000">
              <a:latin typeface="ＭＳ Ｐゴシック" panose="020B0600070205080204" pitchFamily="50" charset="-128"/>
              <a:ea typeface="ＭＳ Ｐゴシック" panose="020B0600070205080204" pitchFamily="50" charset="-128"/>
            </a:rPr>
            <a:t>へ</a:t>
          </a:r>
          <a:r>
            <a:rPr kumimoji="1" lang="en-US" altLang="ja-JP" sz="1000">
              <a:latin typeface="ＭＳ Ｐゴシック" panose="020B0600070205080204" pitchFamily="50" charset="-128"/>
              <a:ea typeface="ＭＳ Ｐゴシック" panose="020B0600070205080204" pitchFamily="50" charset="-128"/>
            </a:rPr>
            <a:t>0.004</a:t>
          </a:r>
          <a:r>
            <a:rPr kumimoji="1" lang="ja-JP" altLang="en-US" sz="1000">
              <a:latin typeface="ＭＳ Ｐゴシック" panose="020B0600070205080204" pitchFamily="50" charset="-128"/>
              <a:ea typeface="ＭＳ Ｐゴシック" panose="020B0600070205080204" pitchFamily="50" charset="-128"/>
            </a:rPr>
            <a:t>％悪化した。</a:t>
          </a:r>
        </a:p>
        <a:p>
          <a:r>
            <a:rPr kumimoji="1" lang="ja-JP" altLang="en-US" sz="1000">
              <a:latin typeface="ＭＳ Ｐゴシック" panose="020B0600070205080204" pitchFamily="50" charset="-128"/>
              <a:ea typeface="ＭＳ Ｐゴシック" panose="020B0600070205080204" pitchFamily="50" charset="-128"/>
            </a:rPr>
            <a:t>　人口の減少や全国平均を上回る高齢化率に加え、長引く景気低迷による個人・法人税の減収、地価の下落に伴う固定資産税の減収等により、税収増が見込めず財政基盤が弱い状況となっており、財政力指数は、類似団体平均を下回っている。今後も経常的経費の抑制をはじめとした歳出削減、町税の徴収強化などの取組みを通じて、財政基盤の強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161290</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333490"/>
          <a:ext cx="0" cy="12949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76217</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161290</xdr:rowOff>
    </xdr:from>
    <xdr:to>
      <xdr:col>24</xdr:col>
      <xdr:colOff>12700</xdr:colOff>
      <xdr:row>36</xdr:row>
      <xdr:rowOff>161290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44450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8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168081</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1975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151554</xdr:rowOff>
    </xdr:from>
    <xdr:to>
      <xdr:col>23</xdr:col>
      <xdr:colOff>184150</xdr:colOff>
      <xdr:row>43</xdr:row>
      <xdr:rowOff>81704</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5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36406</xdr:rowOff>
    </xdr:from>
    <xdr:to>
      <xdr:col>19</xdr:col>
      <xdr:colOff>133350</xdr:colOff>
      <xdr:row>44</xdr:row>
      <xdr:rowOff>44450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8020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159596</xdr:rowOff>
    </xdr:from>
    <xdr:to>
      <xdr:col>19</xdr:col>
      <xdr:colOff>184150</xdr:colOff>
      <xdr:row>43</xdr:row>
      <xdr:rowOff>89746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99923</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29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36406</xdr:rowOff>
    </xdr:from>
    <xdr:to>
      <xdr:col>15</xdr:col>
      <xdr:colOff>82550</xdr:colOff>
      <xdr:row>44</xdr:row>
      <xdr:rowOff>36406</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802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159596</xdr:rowOff>
    </xdr:from>
    <xdr:to>
      <xdr:col>15</xdr:col>
      <xdr:colOff>133350</xdr:colOff>
      <xdr:row>43</xdr:row>
      <xdr:rowOff>89746</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99923</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2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36406</xdr:rowOff>
    </xdr:from>
    <xdr:to>
      <xdr:col>11</xdr:col>
      <xdr:colOff>31750</xdr:colOff>
      <xdr:row>44</xdr:row>
      <xdr:rowOff>36406</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802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167640</xdr:rowOff>
    </xdr:from>
    <xdr:to>
      <xdr:col>11</xdr:col>
      <xdr:colOff>82550</xdr:colOff>
      <xdr:row>43</xdr:row>
      <xdr:rowOff>97790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107967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167640</xdr:rowOff>
    </xdr:from>
    <xdr:to>
      <xdr:col>7</xdr:col>
      <xdr:colOff>31750</xdr:colOff>
      <xdr:row>43</xdr:row>
      <xdr:rowOff>97790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107967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60977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3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157056</xdr:rowOff>
    </xdr:from>
    <xdr:to>
      <xdr:col>15</xdr:col>
      <xdr:colOff>133350</xdr:colOff>
      <xdr:row>44</xdr:row>
      <xdr:rowOff>87206</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2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71983</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1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157056</xdr:rowOff>
    </xdr:from>
    <xdr:to>
      <xdr:col>11</xdr:col>
      <xdr:colOff>82550</xdr:colOff>
      <xdr:row>44</xdr:row>
      <xdr:rowOff>87206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2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71983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61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157056</xdr:rowOff>
    </xdr:from>
    <xdr:to>
      <xdr:col>7</xdr:col>
      <xdr:colOff>31750</xdr:colOff>
      <xdr:row>44</xdr:row>
      <xdr:rowOff>87206</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2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71983</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61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a:t>
          </a:r>
          <a:r>
            <a:rPr kumimoji="1" lang="ja-JP" altLang="en-US" sz="900">
              <a:latin typeface="ＭＳ Ｐゴシック" panose="020B0600070205080204" pitchFamily="50" charset="-128"/>
              <a:ea typeface="ＭＳ Ｐゴシック" panose="020B0600070205080204" pitchFamily="50" charset="-128"/>
            </a:rPr>
            <a:t>経常収支比率算定上の分母となる経常一般財源は、地方税、株式等譲渡所得割交付金、地方消費税交付金等が減となったものの、地方譲与税、配当割交付金、普通交付税が増額となり、</a:t>
          </a:r>
          <a:r>
            <a:rPr kumimoji="1" lang="en-US" altLang="ja-JP" sz="900">
              <a:latin typeface="ＭＳ Ｐゴシック" panose="020B0600070205080204" pitchFamily="50" charset="-128"/>
              <a:ea typeface="ＭＳ Ｐゴシック" panose="020B0600070205080204" pitchFamily="50" charset="-128"/>
            </a:rPr>
            <a:t>6,133,265</a:t>
          </a:r>
          <a:r>
            <a:rPr kumimoji="1" lang="ja-JP" altLang="en-US" sz="900">
              <a:latin typeface="ＭＳ Ｐゴシック" panose="020B0600070205080204" pitchFamily="50" charset="-128"/>
              <a:ea typeface="ＭＳ Ｐゴシック" panose="020B0600070205080204" pitchFamily="50" charset="-128"/>
            </a:rPr>
            <a:t>千円（前年度比</a:t>
          </a:r>
          <a:r>
            <a:rPr kumimoji="1" lang="en-US" altLang="ja-JP" sz="900">
              <a:latin typeface="ＭＳ Ｐゴシック" panose="020B0600070205080204" pitchFamily="50" charset="-128"/>
              <a:ea typeface="ＭＳ Ｐゴシック" panose="020B0600070205080204" pitchFamily="50" charset="-128"/>
            </a:rPr>
            <a:t>121,550</a:t>
          </a:r>
          <a:r>
            <a:rPr kumimoji="1" lang="ja-JP" altLang="en-US" sz="900">
              <a:latin typeface="ＭＳ Ｐゴシック" panose="020B0600070205080204" pitchFamily="50" charset="-128"/>
              <a:ea typeface="ＭＳ Ｐゴシック" panose="020B0600070205080204" pitchFamily="50" charset="-128"/>
            </a:rPr>
            <a:t>千円増、</a:t>
          </a:r>
          <a:r>
            <a:rPr kumimoji="1" lang="en-US" altLang="ja-JP" sz="900">
              <a:latin typeface="ＭＳ Ｐゴシック" panose="020B0600070205080204" pitchFamily="50" charset="-128"/>
              <a:ea typeface="ＭＳ Ｐゴシック" panose="020B0600070205080204" pitchFamily="50" charset="-128"/>
            </a:rPr>
            <a:t>2.0</a:t>
          </a:r>
          <a:r>
            <a:rPr kumimoji="1" lang="ja-JP" altLang="en-US" sz="900">
              <a:latin typeface="ＭＳ Ｐゴシック" panose="020B0600070205080204" pitchFamily="50" charset="-128"/>
              <a:ea typeface="ＭＳ Ｐゴシック" panose="020B0600070205080204" pitchFamily="50" charset="-128"/>
            </a:rPr>
            <a:t>％増）となった。また、臨時財政対策債は、臨時財政対策債は、</a:t>
          </a:r>
          <a:r>
            <a:rPr kumimoji="1" lang="en-US" altLang="ja-JP" sz="900">
              <a:latin typeface="ＭＳ Ｐゴシック" panose="020B0600070205080204" pitchFamily="50" charset="-128"/>
              <a:ea typeface="ＭＳ Ｐゴシック" panose="020B0600070205080204" pitchFamily="50" charset="-128"/>
            </a:rPr>
            <a:t>194,792</a:t>
          </a:r>
          <a:r>
            <a:rPr kumimoji="1" lang="ja-JP" altLang="en-US" sz="900">
              <a:latin typeface="ＭＳ Ｐゴシック" panose="020B0600070205080204" pitchFamily="50" charset="-128"/>
              <a:ea typeface="ＭＳ Ｐゴシック" panose="020B0600070205080204" pitchFamily="50" charset="-128"/>
            </a:rPr>
            <a:t>千円（前年度比</a:t>
          </a:r>
          <a:r>
            <a:rPr kumimoji="1" lang="en-US" altLang="ja-JP" sz="900">
              <a:latin typeface="ＭＳ Ｐゴシック" panose="020B0600070205080204" pitchFamily="50" charset="-128"/>
              <a:ea typeface="ＭＳ Ｐゴシック" panose="020B0600070205080204" pitchFamily="50" charset="-128"/>
            </a:rPr>
            <a:t>61,070</a:t>
          </a:r>
          <a:r>
            <a:rPr kumimoji="1" lang="ja-JP" altLang="en-US" sz="900">
              <a:latin typeface="ＭＳ Ｐゴシック" panose="020B0600070205080204" pitchFamily="50" charset="-128"/>
              <a:ea typeface="ＭＳ Ｐゴシック" panose="020B0600070205080204" pitchFamily="50" charset="-128"/>
            </a:rPr>
            <a:t>千円減、</a:t>
          </a:r>
          <a:r>
            <a:rPr kumimoji="1" lang="en-US" altLang="ja-JP" sz="900">
              <a:latin typeface="ＭＳ Ｐゴシック" panose="020B0600070205080204" pitchFamily="50" charset="-128"/>
              <a:ea typeface="ＭＳ Ｐゴシック" panose="020B0600070205080204" pitchFamily="50" charset="-128"/>
            </a:rPr>
            <a:t>23.9</a:t>
          </a:r>
          <a:r>
            <a:rPr kumimoji="1" lang="ja-JP" altLang="en-US" sz="900">
              <a:latin typeface="ＭＳ Ｐゴシック" panose="020B0600070205080204" pitchFamily="50" charset="-128"/>
              <a:ea typeface="ＭＳ Ｐゴシック" panose="020B0600070205080204" pitchFamily="50" charset="-128"/>
            </a:rPr>
            <a:t>％減）となった。</a:t>
          </a:r>
        </a:p>
        <a:p>
          <a:r>
            <a:rPr kumimoji="1" lang="ja-JP" altLang="en-US" sz="900">
              <a:latin typeface="ＭＳ Ｐゴシック" panose="020B0600070205080204" pitchFamily="50" charset="-128"/>
              <a:ea typeface="ＭＳ Ｐゴシック" panose="020B0600070205080204" pitchFamily="50" charset="-128"/>
            </a:rPr>
            <a:t>　分子となる経常的一般財源は、人件費や補助費等の経常一般財源が減となったものの物件費、扶助費の増、Ｈ</a:t>
          </a:r>
          <a:r>
            <a:rPr kumimoji="1" lang="en-US" altLang="ja-JP" sz="900">
              <a:latin typeface="ＭＳ Ｐゴシック" panose="020B0600070205080204" pitchFamily="50" charset="-128"/>
              <a:ea typeface="ＭＳ Ｐゴシック" panose="020B0600070205080204" pitchFamily="50" charset="-128"/>
            </a:rPr>
            <a:t>27</a:t>
          </a:r>
          <a:r>
            <a:rPr kumimoji="1" lang="ja-JP" altLang="en-US" sz="900">
              <a:latin typeface="ＭＳ Ｐゴシック" panose="020B0600070205080204" pitchFamily="50" charset="-128"/>
              <a:ea typeface="ＭＳ Ｐゴシック" panose="020B0600070205080204" pitchFamily="50" charset="-128"/>
            </a:rPr>
            <a:t>北但ごみ処理施設整備事業等の大型事業の元金償還開始に伴う公債費の増などにより、経常一般財源は増となり、経常経費充当一般財源総額では</a:t>
          </a:r>
          <a:r>
            <a:rPr kumimoji="1" lang="en-US" altLang="ja-JP" sz="900">
              <a:latin typeface="ＭＳ Ｐゴシック" panose="020B0600070205080204" pitchFamily="50" charset="-128"/>
              <a:ea typeface="ＭＳ Ｐゴシック" panose="020B0600070205080204" pitchFamily="50" charset="-128"/>
            </a:rPr>
            <a:t>5,416,278</a:t>
          </a:r>
          <a:r>
            <a:rPr kumimoji="1" lang="ja-JP" altLang="en-US" sz="900">
              <a:latin typeface="ＭＳ Ｐゴシック" panose="020B0600070205080204" pitchFamily="50" charset="-128"/>
              <a:ea typeface="ＭＳ Ｐゴシック" panose="020B0600070205080204" pitchFamily="50" charset="-128"/>
            </a:rPr>
            <a:t>千円（前年度比</a:t>
          </a:r>
          <a:r>
            <a:rPr kumimoji="1" lang="en-US" altLang="ja-JP" sz="900">
              <a:latin typeface="ＭＳ Ｐゴシック" panose="020B0600070205080204" pitchFamily="50" charset="-128"/>
              <a:ea typeface="ＭＳ Ｐゴシック" panose="020B0600070205080204" pitchFamily="50" charset="-128"/>
            </a:rPr>
            <a:t>68,657</a:t>
          </a:r>
          <a:r>
            <a:rPr kumimoji="1" lang="ja-JP" altLang="en-US" sz="900">
              <a:latin typeface="ＭＳ Ｐゴシック" panose="020B0600070205080204" pitchFamily="50" charset="-128"/>
              <a:ea typeface="ＭＳ Ｐゴシック" panose="020B0600070205080204" pitchFamily="50" charset="-128"/>
            </a:rPr>
            <a:t>千円増、</a:t>
          </a:r>
          <a:r>
            <a:rPr kumimoji="1" lang="en-US" altLang="ja-JP" sz="900">
              <a:latin typeface="ＭＳ Ｐゴシック" panose="020B0600070205080204" pitchFamily="50" charset="-128"/>
              <a:ea typeface="ＭＳ Ｐゴシック" panose="020B0600070205080204" pitchFamily="50" charset="-128"/>
            </a:rPr>
            <a:t>1.3</a:t>
          </a:r>
          <a:r>
            <a:rPr kumimoji="1" lang="ja-JP" altLang="en-US" sz="900">
              <a:latin typeface="ＭＳ Ｐゴシック" panose="020B0600070205080204" pitchFamily="50" charset="-128"/>
              <a:ea typeface="ＭＳ Ｐゴシック" panose="020B0600070205080204" pitchFamily="50" charset="-128"/>
            </a:rPr>
            <a:t>％増）となった。</a:t>
          </a:r>
        </a:p>
        <a:p>
          <a:r>
            <a:rPr kumimoji="1" lang="ja-JP" altLang="en-US" sz="900">
              <a:latin typeface="ＭＳ Ｐゴシック" panose="020B0600070205080204" pitchFamily="50" charset="-128"/>
              <a:ea typeface="ＭＳ Ｐゴシック" panose="020B0600070205080204" pitchFamily="50" charset="-128"/>
            </a:rPr>
            <a:t>　結果分子、分母ともに増となったものの、分子の増加率がわずかに上回ったため経常収支比率は上昇し、</a:t>
          </a:r>
          <a:r>
            <a:rPr kumimoji="1" lang="en-US" altLang="ja-JP" sz="900">
              <a:latin typeface="ＭＳ Ｐゴシック" panose="020B0600070205080204" pitchFamily="50" charset="-128"/>
              <a:ea typeface="ＭＳ Ｐゴシック" panose="020B0600070205080204" pitchFamily="50" charset="-128"/>
            </a:rPr>
            <a:t>85.6</a:t>
          </a:r>
          <a:r>
            <a:rPr kumimoji="1" lang="ja-JP" altLang="en-US" sz="900">
              <a:latin typeface="ＭＳ Ｐゴシック" panose="020B0600070205080204" pitchFamily="50" charset="-128"/>
              <a:ea typeface="ＭＳ Ｐゴシック" panose="020B0600070205080204" pitchFamily="50" charset="-128"/>
            </a:rPr>
            <a:t>％（前年度比</a:t>
          </a:r>
          <a:r>
            <a:rPr kumimoji="1" lang="en-US" altLang="ja-JP" sz="900">
              <a:latin typeface="ＭＳ Ｐゴシック" panose="020B0600070205080204" pitchFamily="50" charset="-128"/>
              <a:ea typeface="ＭＳ Ｐゴシック" panose="020B0600070205080204" pitchFamily="50" charset="-128"/>
            </a:rPr>
            <a:t>0.3</a:t>
          </a:r>
          <a:r>
            <a:rPr kumimoji="1" lang="ja-JP" altLang="en-US" sz="900">
              <a:latin typeface="ＭＳ Ｐゴシック" panose="020B0600070205080204" pitchFamily="50" charset="-128"/>
              <a:ea typeface="ＭＳ Ｐゴシック" panose="020B0600070205080204" pitchFamily="50" charset="-128"/>
            </a:rPr>
            <a:t>％増）となった。　経常収支比率は、類似団体と比較し</a:t>
          </a:r>
          <a:r>
            <a:rPr kumimoji="1" lang="en-US" altLang="ja-JP" sz="900">
              <a:latin typeface="ＭＳ Ｐゴシック" panose="020B0600070205080204" pitchFamily="50" charset="-128"/>
              <a:ea typeface="ＭＳ Ｐゴシック" panose="020B0600070205080204" pitchFamily="50" charset="-128"/>
            </a:rPr>
            <a:t>3.0</a:t>
          </a:r>
          <a:r>
            <a:rPr kumimoji="1" lang="ja-JP" altLang="en-US" sz="900">
              <a:latin typeface="ＭＳ Ｐゴシック" panose="020B0600070205080204" pitchFamily="50" charset="-128"/>
              <a:ea typeface="ＭＳ Ｐゴシック" panose="020B0600070205080204" pitchFamily="50" charset="-128"/>
            </a:rPr>
            <a:t>％下回ったものの、今後も経常的経費の抑制に努め、経常収支比率の改善を目指す</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66</xdr:row>
      <xdr:rowOff>58420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2284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30497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34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58420</xdr:rowOff>
    </xdr:from>
    <xdr:to>
      <xdr:col>24</xdr:col>
      <xdr:colOff>12700</xdr:colOff>
      <xdr:row>66</xdr:row>
      <xdr:rowOff>58420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37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129963</xdr:rowOff>
    </xdr:from>
    <xdr:to>
      <xdr:col>23</xdr:col>
      <xdr:colOff>133350</xdr:colOff>
      <xdr:row>60</xdr:row>
      <xdr:rowOff>154094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416963"/>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145221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6036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1694</xdr:rowOff>
    </xdr:from>
    <xdr:to>
      <xdr:col>23</xdr:col>
      <xdr:colOff>184150</xdr:colOff>
      <xdr:row>62</xdr:row>
      <xdr:rowOff>103294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9313</xdr:rowOff>
    </xdr:from>
    <xdr:to>
      <xdr:col>19</xdr:col>
      <xdr:colOff>133350</xdr:colOff>
      <xdr:row>60</xdr:row>
      <xdr:rowOff>129963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29631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1694</xdr:rowOff>
    </xdr:from>
    <xdr:to>
      <xdr:col>19</xdr:col>
      <xdr:colOff>184150</xdr:colOff>
      <xdr:row>62</xdr:row>
      <xdr:rowOff>103294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88071</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17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9313</xdr:rowOff>
    </xdr:from>
    <xdr:to>
      <xdr:col>15</xdr:col>
      <xdr:colOff>82550</xdr:colOff>
      <xdr:row>60</xdr:row>
      <xdr:rowOff>25400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29631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108796</xdr:rowOff>
    </xdr:from>
    <xdr:to>
      <xdr:col>15</xdr:col>
      <xdr:colOff>133350</xdr:colOff>
      <xdr:row>62</xdr:row>
      <xdr:rowOff>38946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5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23723</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25400</xdr:rowOff>
    </xdr:from>
    <xdr:to>
      <xdr:col>11</xdr:col>
      <xdr:colOff>31750</xdr:colOff>
      <xdr:row>60</xdr:row>
      <xdr:rowOff>41487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31240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20320</xdr:rowOff>
    </xdr:from>
    <xdr:to>
      <xdr:col>11</xdr:col>
      <xdr:colOff>82550</xdr:colOff>
      <xdr:row>61</xdr:row>
      <xdr:rowOff>121920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106697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151554</xdr:rowOff>
    </xdr:from>
    <xdr:to>
      <xdr:col>7</xdr:col>
      <xdr:colOff>31750</xdr:colOff>
      <xdr:row>61</xdr:row>
      <xdr:rowOff>81704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43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66481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524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103294</xdr:rowOff>
    </xdr:from>
    <xdr:to>
      <xdr:col>23</xdr:col>
      <xdr:colOff>184150</xdr:colOff>
      <xdr:row>61</xdr:row>
      <xdr:rowOff>33444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3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119821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235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79163</xdr:rowOff>
    </xdr:from>
    <xdr:to>
      <xdr:col>19</xdr:col>
      <xdr:colOff>184150</xdr:colOff>
      <xdr:row>61</xdr:row>
      <xdr:rowOff>9313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19490</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135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129963</xdr:rowOff>
    </xdr:from>
    <xdr:to>
      <xdr:col>15</xdr:col>
      <xdr:colOff>133350</xdr:colOff>
      <xdr:row>60</xdr:row>
      <xdr:rowOff>60113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2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70290</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01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146050</xdr:rowOff>
    </xdr:from>
    <xdr:to>
      <xdr:col>11</xdr:col>
      <xdr:colOff>82550</xdr:colOff>
      <xdr:row>60</xdr:row>
      <xdr:rowOff>76200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86377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162137</xdr:rowOff>
    </xdr:from>
    <xdr:to>
      <xdr:col>7</xdr:col>
      <xdr:colOff>31750</xdr:colOff>
      <xdr:row>60</xdr:row>
      <xdr:rowOff>92287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27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102464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04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[217,520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人件費は、前年度末の退職者増による職員給・給料、期末勤勉手当の減により減、　一方で、物件費は、昨年度に比べ全体的に委託料が増となっている。</a:t>
          </a:r>
        </a:p>
        <a:p>
          <a:r>
            <a:rPr kumimoji="1" lang="ja-JP" altLang="en-US" sz="1300">
              <a:latin typeface="ＭＳ Ｐゴシック" panose="020B0600070205080204" pitchFamily="50" charset="-128"/>
              <a:ea typeface="ＭＳ Ｐゴシック" panose="020B0600070205080204" pitchFamily="50" charset="-128"/>
            </a:rPr>
            <a:t>　人口一人あたり人件費・物件費等の状況は、類似団体平均より依然として高い。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職員の節約意識の向上、コスト意識の高揚等により経費削減を図る。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117182</xdr:rowOff>
    </xdr:from>
    <xdr:to>
      <xdr:col>23</xdr:col>
      <xdr:colOff>133350</xdr:colOff>
      <xdr:row>89</xdr:row>
      <xdr:rowOff>48583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833182"/>
          <a:ext cx="0" cy="14744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20660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27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48583</xdr:rowOff>
    </xdr:from>
    <xdr:to>
      <xdr:col>24</xdr:col>
      <xdr:colOff>12700</xdr:colOff>
      <xdr:row>89</xdr:row>
      <xdr:rowOff>48583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07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32109</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576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117182</xdr:rowOff>
    </xdr:from>
    <xdr:to>
      <xdr:col>24</xdr:col>
      <xdr:colOff>12700</xdr:colOff>
      <xdr:row>80</xdr:row>
      <xdr:rowOff>117182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833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5417</xdr:rowOff>
    </xdr:from>
    <xdr:to>
      <xdr:col>23</xdr:col>
      <xdr:colOff>133350</xdr:colOff>
      <xdr:row>83</xdr:row>
      <xdr:rowOff>42943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235767"/>
          <a:ext cx="838200" cy="3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59599</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3947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43072</xdr:rowOff>
    </xdr:from>
    <xdr:to>
      <xdr:col>23</xdr:col>
      <xdr:colOff>184150</xdr:colOff>
      <xdr:row>82</xdr:row>
      <xdr:rowOff>144672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1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5417</xdr:rowOff>
    </xdr:from>
    <xdr:to>
      <xdr:col>19</xdr:col>
      <xdr:colOff>133350</xdr:colOff>
      <xdr:row>83</xdr:row>
      <xdr:rowOff>28311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3225800" y="14235767"/>
          <a:ext cx="889000" cy="22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160623</xdr:rowOff>
    </xdr:from>
    <xdr:to>
      <xdr:col>19</xdr:col>
      <xdr:colOff>184150</xdr:colOff>
      <xdr:row>82</xdr:row>
      <xdr:rowOff>90773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04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100950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3816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167396</xdr:rowOff>
    </xdr:from>
    <xdr:to>
      <xdr:col>15</xdr:col>
      <xdr:colOff>82550</xdr:colOff>
      <xdr:row>83</xdr:row>
      <xdr:rowOff>28311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226296"/>
          <a:ext cx="889000" cy="32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161745</xdr:rowOff>
    </xdr:from>
    <xdr:to>
      <xdr:col>15</xdr:col>
      <xdr:colOff>133350</xdr:colOff>
      <xdr:row>82</xdr:row>
      <xdr:rowOff>91895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04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102072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381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163057</xdr:rowOff>
    </xdr:from>
    <xdr:to>
      <xdr:col>11</xdr:col>
      <xdr:colOff>31750</xdr:colOff>
      <xdr:row>82</xdr:row>
      <xdr:rowOff>167396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221957"/>
          <a:ext cx="889000" cy="4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157514</xdr:rowOff>
    </xdr:from>
    <xdr:to>
      <xdr:col>11</xdr:col>
      <xdr:colOff>82550</xdr:colOff>
      <xdr:row>82</xdr:row>
      <xdr:rowOff>87664</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04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97841</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813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126012</xdr:rowOff>
    </xdr:from>
    <xdr:to>
      <xdr:col>7</xdr:col>
      <xdr:colOff>31750</xdr:colOff>
      <xdr:row>82</xdr:row>
      <xdr:rowOff>56162</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013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66339</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782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163593</xdr:rowOff>
    </xdr:from>
    <xdr:to>
      <xdr:col>23</xdr:col>
      <xdr:colOff>184150</xdr:colOff>
      <xdr:row>83</xdr:row>
      <xdr:rowOff>93743</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22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135670</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194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126067</xdr:rowOff>
    </xdr:from>
    <xdr:to>
      <xdr:col>19</xdr:col>
      <xdr:colOff>184150</xdr:colOff>
      <xdr:row>83</xdr:row>
      <xdr:rowOff>56217</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18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40994</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27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148961</xdr:rowOff>
    </xdr:from>
    <xdr:to>
      <xdr:col>15</xdr:col>
      <xdr:colOff>133350</xdr:colOff>
      <xdr:row>83</xdr:row>
      <xdr:rowOff>79111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20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63888</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29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116596</xdr:rowOff>
    </xdr:from>
    <xdr:to>
      <xdr:col>11</xdr:col>
      <xdr:colOff>82550</xdr:colOff>
      <xdr:row>83</xdr:row>
      <xdr:rowOff>46746</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17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31523</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26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112257</xdr:rowOff>
    </xdr:from>
    <xdr:to>
      <xdr:col>7</xdr:col>
      <xdr:colOff>31750</xdr:colOff>
      <xdr:row>83</xdr:row>
      <xdr:rowOff>42407</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17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27184</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25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職員年代構成の変動により、本町のラスパイレス指数は</a:t>
          </a:r>
          <a:r>
            <a:rPr kumimoji="1" lang="en-US" altLang="ja-JP" sz="1300">
              <a:latin typeface="ＭＳ Ｐゴシック" panose="020B0600070205080204" pitchFamily="50" charset="-128"/>
              <a:ea typeface="ＭＳ Ｐゴシック" panose="020B0600070205080204" pitchFamily="50" charset="-128"/>
            </a:rPr>
            <a:t>96.7</a:t>
          </a:r>
          <a:r>
            <a:rPr kumimoji="1" lang="ja-JP" altLang="en-US" sz="1300">
              <a:latin typeface="ＭＳ Ｐゴシック" panose="020B0600070205080204" pitchFamily="50" charset="-128"/>
              <a:ea typeface="ＭＳ Ｐゴシック" panose="020B0600070205080204" pitchFamily="50" charset="-128"/>
            </a:rPr>
            <a:t>％となり、類似団体との比較でも、</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％上回っている。</a:t>
          </a:r>
        </a:p>
        <a:p>
          <a:r>
            <a:rPr kumimoji="1" lang="ja-JP" altLang="en-US" sz="1300">
              <a:latin typeface="ＭＳ Ｐゴシック" panose="020B0600070205080204" pitchFamily="50" charset="-128"/>
              <a:ea typeface="ＭＳ Ｐゴシック" panose="020B0600070205080204" pitchFamily="50" charset="-128"/>
            </a:rPr>
            <a:t>　今後も、計画的な職員採用に努め、職員構成の改善を図りつつ、ラスパイレス指数の増高抑制に努める。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35379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15571"/>
          <a:ext cx="0" cy="1378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9677</xdr:rowOff>
    </xdr:from>
    <xdr:to>
      <xdr:col>81</xdr:col>
      <xdr:colOff>44450</xdr:colOff>
      <xdr:row>86</xdr:row>
      <xdr:rowOff>113091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754377"/>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55836</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629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39309</xdr:rowOff>
    </xdr:from>
    <xdr:to>
      <xdr:col>81</xdr:col>
      <xdr:colOff>95250</xdr:colOff>
      <xdr:row>86</xdr:row>
      <xdr:rowOff>140909</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9677</xdr:rowOff>
    </xdr:from>
    <xdr:to>
      <xdr:col>77</xdr:col>
      <xdr:colOff>44450</xdr:colOff>
      <xdr:row>86</xdr:row>
      <xdr:rowOff>32657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754377"/>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32657</xdr:rowOff>
    </xdr:from>
    <xdr:to>
      <xdr:col>72</xdr:col>
      <xdr:colOff>203200</xdr:colOff>
      <xdr:row>86</xdr:row>
      <xdr:rowOff>55638</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77735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39309</xdr:rowOff>
    </xdr:from>
    <xdr:to>
      <xdr:col>73</xdr:col>
      <xdr:colOff>44450</xdr:colOff>
      <xdr:row>86</xdr:row>
      <xdr:rowOff>140909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125686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87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21166</xdr:rowOff>
    </xdr:from>
    <xdr:to>
      <xdr:col>68</xdr:col>
      <xdr:colOff>152400</xdr:colOff>
      <xdr:row>86</xdr:row>
      <xdr:rowOff>55638</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765866"/>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27818</xdr:rowOff>
    </xdr:from>
    <xdr:to>
      <xdr:col>68</xdr:col>
      <xdr:colOff>203200</xdr:colOff>
      <xdr:row>86</xdr:row>
      <xdr:rowOff>129418</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114195</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85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62291</xdr:rowOff>
    </xdr:from>
    <xdr:to>
      <xdr:col>81</xdr:col>
      <xdr:colOff>95250</xdr:colOff>
      <xdr:row>86</xdr:row>
      <xdr:rowOff>163891</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80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34368</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779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130327</xdr:rowOff>
    </xdr:from>
    <xdr:to>
      <xdr:col>77</xdr:col>
      <xdr:colOff>95250</xdr:colOff>
      <xdr:row>86</xdr:row>
      <xdr:rowOff>60477</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70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70654</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472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153307</xdr:rowOff>
    </xdr:from>
    <xdr:to>
      <xdr:col>73</xdr:col>
      <xdr:colOff>44450</xdr:colOff>
      <xdr:row>86</xdr:row>
      <xdr:rowOff>83457</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93634</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4838</xdr:rowOff>
    </xdr:from>
    <xdr:to>
      <xdr:col>68</xdr:col>
      <xdr:colOff>203200</xdr:colOff>
      <xdr:row>86</xdr:row>
      <xdr:rowOff>106438</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74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116615</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人あたり職員数は、ほぼ類似団体内の平均値になっている。</a:t>
          </a:r>
        </a:p>
        <a:p>
          <a:r>
            <a:rPr kumimoji="1" lang="ja-JP" altLang="en-US" sz="1300">
              <a:latin typeface="ＭＳ Ｐゴシック" panose="020B0600070205080204" pitchFamily="50" charset="-128"/>
              <a:ea typeface="ＭＳ Ｐゴシック" panose="020B0600070205080204" pitchFamily="50" charset="-128"/>
            </a:rPr>
            <a:t>　ただし、人口減少等により普通交付税が減少しており、より効率的な行財政運営が求められているため、今後も令和２年度から令和６年度を計画期間とする第３次新温泉町定員適正化計画に基づき、計画的な職員採用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133434</xdr:rowOff>
    </xdr:from>
    <xdr:to>
      <xdr:col>81</xdr:col>
      <xdr:colOff>44450</xdr:colOff>
      <xdr:row>67</xdr:row>
      <xdr:rowOff>164465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077534"/>
          <a:ext cx="0" cy="1574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136542</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62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164465</xdr:rowOff>
    </xdr:from>
    <xdr:to>
      <xdr:col>81</xdr:col>
      <xdr:colOff>133350</xdr:colOff>
      <xdr:row>67</xdr:row>
      <xdr:rowOff>164465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65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48361</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133434</xdr:rowOff>
    </xdr:from>
    <xdr:to>
      <xdr:col>81</xdr:col>
      <xdr:colOff>133350</xdr:colOff>
      <xdr:row>58</xdr:row>
      <xdr:rowOff>133434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0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122724</xdr:rowOff>
    </xdr:from>
    <xdr:to>
      <xdr:col>81</xdr:col>
      <xdr:colOff>44450</xdr:colOff>
      <xdr:row>60</xdr:row>
      <xdr:rowOff>167767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409724"/>
          <a:ext cx="838200" cy="45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119016</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2345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102489</xdr:rowOff>
    </xdr:from>
    <xdr:to>
      <xdr:col>81</xdr:col>
      <xdr:colOff>95250</xdr:colOff>
      <xdr:row>61</xdr:row>
      <xdr:rowOff>32639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38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107442</xdr:rowOff>
    </xdr:from>
    <xdr:to>
      <xdr:col>77</xdr:col>
      <xdr:colOff>44450</xdr:colOff>
      <xdr:row>60</xdr:row>
      <xdr:rowOff>122724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394442"/>
          <a:ext cx="889000" cy="1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85598</xdr:rowOff>
    </xdr:from>
    <xdr:to>
      <xdr:col>77</xdr:col>
      <xdr:colOff>95250</xdr:colOff>
      <xdr:row>61</xdr:row>
      <xdr:rowOff>15748</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7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525</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458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96986</xdr:rowOff>
    </xdr:from>
    <xdr:to>
      <xdr:col>72</xdr:col>
      <xdr:colOff>203200</xdr:colOff>
      <xdr:row>60</xdr:row>
      <xdr:rowOff>107442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383986"/>
          <a:ext cx="889000" cy="1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76750</xdr:rowOff>
    </xdr:from>
    <xdr:to>
      <xdr:col>73</xdr:col>
      <xdr:colOff>44450</xdr:colOff>
      <xdr:row>61</xdr:row>
      <xdr:rowOff>6900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6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163127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45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92964</xdr:rowOff>
    </xdr:from>
    <xdr:to>
      <xdr:col>68</xdr:col>
      <xdr:colOff>152400</xdr:colOff>
      <xdr:row>60</xdr:row>
      <xdr:rowOff>96986</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379964"/>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70316</xdr:rowOff>
    </xdr:from>
    <xdr:to>
      <xdr:col>68</xdr:col>
      <xdr:colOff>203200</xdr:colOff>
      <xdr:row>61</xdr:row>
      <xdr:rowOff>466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57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156693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44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59055</xdr:rowOff>
    </xdr:from>
    <xdr:to>
      <xdr:col>64</xdr:col>
      <xdr:colOff>152400</xdr:colOff>
      <xdr:row>60</xdr:row>
      <xdr:rowOff>160655</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145432</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43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116967</xdr:rowOff>
    </xdr:from>
    <xdr:to>
      <xdr:col>81</xdr:col>
      <xdr:colOff>95250</xdr:colOff>
      <xdr:row>61</xdr:row>
      <xdr:rowOff>47117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40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89044</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376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71924</xdr:rowOff>
    </xdr:from>
    <xdr:to>
      <xdr:col>77</xdr:col>
      <xdr:colOff>95250</xdr:colOff>
      <xdr:row>61</xdr:row>
      <xdr:rowOff>2074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35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12251</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127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56642</xdr:rowOff>
    </xdr:from>
    <xdr:to>
      <xdr:col>73</xdr:col>
      <xdr:colOff>44450</xdr:colOff>
      <xdr:row>60</xdr:row>
      <xdr:rowOff>158242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34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168419</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1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46186</xdr:rowOff>
    </xdr:from>
    <xdr:to>
      <xdr:col>68</xdr:col>
      <xdr:colOff>203200</xdr:colOff>
      <xdr:row>60</xdr:row>
      <xdr:rowOff>147786</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33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157963</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102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42164</xdr:rowOff>
    </xdr:from>
    <xdr:to>
      <xdr:col>64</xdr:col>
      <xdr:colOff>152400</xdr:colOff>
      <xdr:row>60</xdr:row>
      <xdr:rowOff>143764</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32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153941</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098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000">
              <a:latin typeface="ＭＳ Ｐゴシック" panose="020B0600070205080204" pitchFamily="50" charset="-128"/>
              <a:ea typeface="ＭＳ Ｐゴシック" panose="020B0600070205080204" pitchFamily="50" charset="-128"/>
            </a:rPr>
            <a:t>単年度実質公債費比率の推移は、平成</a:t>
          </a:r>
          <a:r>
            <a:rPr kumimoji="1" lang="en-US" altLang="ja-JP" sz="1000">
              <a:latin typeface="ＭＳ Ｐゴシック" panose="020B0600070205080204" pitchFamily="50" charset="-128"/>
              <a:ea typeface="ＭＳ Ｐゴシック" panose="020B0600070205080204" pitchFamily="50" charset="-128"/>
            </a:rPr>
            <a:t>27</a:t>
          </a:r>
          <a:r>
            <a:rPr kumimoji="1" lang="ja-JP" altLang="en-US" sz="1000">
              <a:latin typeface="ＭＳ Ｐゴシック" panose="020B0600070205080204" pitchFamily="50" charset="-128"/>
              <a:ea typeface="ＭＳ Ｐゴシック" panose="020B0600070205080204" pitchFamily="50" charset="-128"/>
            </a:rPr>
            <a:t>年度</a:t>
          </a:r>
          <a:r>
            <a:rPr kumimoji="1" lang="en-US" altLang="ja-JP" sz="1000">
              <a:latin typeface="ＭＳ Ｐゴシック" panose="020B0600070205080204" pitchFamily="50" charset="-128"/>
              <a:ea typeface="ＭＳ Ｐゴシック" panose="020B0600070205080204" pitchFamily="50" charset="-128"/>
            </a:rPr>
            <a:t>12.3</a:t>
          </a:r>
          <a:r>
            <a:rPr kumimoji="1" lang="ja-JP" altLang="en-US" sz="1000">
              <a:latin typeface="ＭＳ Ｐゴシック" panose="020B0600070205080204" pitchFamily="50" charset="-128"/>
              <a:ea typeface="ＭＳ Ｐゴシック" panose="020B0600070205080204" pitchFamily="50" charset="-128"/>
            </a:rPr>
            <a:t>％、平成</a:t>
          </a:r>
          <a:r>
            <a:rPr kumimoji="1" lang="en-US" altLang="ja-JP" sz="1000">
              <a:latin typeface="ＭＳ Ｐゴシック" panose="020B0600070205080204" pitchFamily="50" charset="-128"/>
              <a:ea typeface="ＭＳ Ｐゴシック" panose="020B0600070205080204" pitchFamily="50" charset="-128"/>
            </a:rPr>
            <a:t>28</a:t>
          </a:r>
          <a:r>
            <a:rPr kumimoji="1" lang="ja-JP" altLang="en-US" sz="1000">
              <a:latin typeface="ＭＳ Ｐゴシック" panose="020B0600070205080204" pitchFamily="50" charset="-128"/>
              <a:ea typeface="ＭＳ Ｐゴシック" panose="020B0600070205080204" pitchFamily="50" charset="-128"/>
            </a:rPr>
            <a:t>年度</a:t>
          </a:r>
          <a:r>
            <a:rPr kumimoji="1" lang="en-US" altLang="ja-JP" sz="1000">
              <a:latin typeface="ＭＳ Ｐゴシック" panose="020B0600070205080204" pitchFamily="50" charset="-128"/>
              <a:ea typeface="ＭＳ Ｐゴシック" panose="020B0600070205080204" pitchFamily="50" charset="-128"/>
            </a:rPr>
            <a:t>10.2</a:t>
          </a:r>
          <a:r>
            <a:rPr kumimoji="1" lang="ja-JP" altLang="en-US" sz="1000">
              <a:latin typeface="ＭＳ Ｐゴシック" panose="020B0600070205080204" pitchFamily="50" charset="-128"/>
              <a:ea typeface="ＭＳ Ｐゴシック" panose="020B0600070205080204" pitchFamily="50" charset="-128"/>
            </a:rPr>
            <a:t>％、平成</a:t>
          </a:r>
          <a:r>
            <a:rPr kumimoji="1" lang="en-US" altLang="ja-JP" sz="1000">
              <a:latin typeface="ＭＳ Ｐゴシック" panose="020B0600070205080204" pitchFamily="50" charset="-128"/>
              <a:ea typeface="ＭＳ Ｐゴシック" panose="020B0600070205080204" pitchFamily="50" charset="-128"/>
            </a:rPr>
            <a:t>29</a:t>
          </a:r>
          <a:r>
            <a:rPr kumimoji="1" lang="ja-JP" altLang="en-US" sz="1000">
              <a:latin typeface="ＭＳ Ｐゴシック" panose="020B0600070205080204" pitchFamily="50" charset="-128"/>
              <a:ea typeface="ＭＳ Ｐゴシック" panose="020B0600070205080204" pitchFamily="50" charset="-128"/>
            </a:rPr>
            <a:t>年度</a:t>
          </a:r>
          <a:r>
            <a:rPr kumimoji="1" lang="en-US" altLang="ja-JP" sz="1000">
              <a:latin typeface="ＭＳ Ｐゴシック" panose="020B0600070205080204" pitchFamily="50" charset="-128"/>
              <a:ea typeface="ＭＳ Ｐゴシック" panose="020B0600070205080204" pitchFamily="50" charset="-128"/>
            </a:rPr>
            <a:t>10.1</a:t>
          </a:r>
          <a:r>
            <a:rPr kumimoji="1" lang="ja-JP" altLang="en-US" sz="1000">
              <a:latin typeface="ＭＳ Ｐゴシック" panose="020B0600070205080204" pitchFamily="50" charset="-128"/>
              <a:ea typeface="ＭＳ Ｐゴシック" panose="020B0600070205080204" pitchFamily="50" charset="-128"/>
            </a:rPr>
            <a:t>％、平成</a:t>
          </a:r>
          <a:r>
            <a:rPr kumimoji="1" lang="en-US" altLang="ja-JP" sz="1000">
              <a:latin typeface="ＭＳ Ｐゴシック" panose="020B0600070205080204" pitchFamily="50" charset="-128"/>
              <a:ea typeface="ＭＳ Ｐゴシック" panose="020B0600070205080204" pitchFamily="50" charset="-128"/>
            </a:rPr>
            <a:t>30</a:t>
          </a:r>
          <a:r>
            <a:rPr kumimoji="1" lang="ja-JP" altLang="en-US" sz="1000">
              <a:latin typeface="ＭＳ Ｐゴシック" panose="020B0600070205080204" pitchFamily="50" charset="-128"/>
              <a:ea typeface="ＭＳ Ｐゴシック" panose="020B0600070205080204" pitchFamily="50" charset="-128"/>
            </a:rPr>
            <a:t>年度</a:t>
          </a:r>
          <a:r>
            <a:rPr kumimoji="1" lang="en-US" altLang="ja-JP" sz="1000">
              <a:latin typeface="ＭＳ Ｐゴシック" panose="020B0600070205080204" pitchFamily="50" charset="-128"/>
              <a:ea typeface="ＭＳ Ｐゴシック" panose="020B0600070205080204" pitchFamily="50" charset="-128"/>
            </a:rPr>
            <a:t>10.6</a:t>
          </a:r>
          <a:r>
            <a:rPr kumimoji="1" lang="ja-JP" altLang="en-US" sz="1000">
              <a:latin typeface="ＭＳ Ｐゴシック" panose="020B0600070205080204" pitchFamily="50" charset="-128"/>
              <a:ea typeface="ＭＳ Ｐゴシック" panose="020B0600070205080204" pitchFamily="50" charset="-128"/>
            </a:rPr>
            <a:t>％、令和元年度</a:t>
          </a:r>
          <a:r>
            <a:rPr kumimoji="1" lang="en-US" altLang="ja-JP" sz="1000">
              <a:latin typeface="ＭＳ Ｐゴシック" panose="020B0600070205080204" pitchFamily="50" charset="-128"/>
              <a:ea typeface="ＭＳ Ｐゴシック" panose="020B0600070205080204" pitchFamily="50" charset="-128"/>
            </a:rPr>
            <a:t>11.2</a:t>
          </a:r>
          <a:r>
            <a:rPr kumimoji="1" lang="ja-JP" altLang="en-US" sz="1000">
              <a:latin typeface="ＭＳ Ｐゴシック" panose="020B0600070205080204" pitchFamily="50" charset="-128"/>
              <a:ea typeface="ＭＳ Ｐゴシック" panose="020B0600070205080204" pitchFamily="50" charset="-128"/>
            </a:rPr>
            <a:t>％となっている。</a:t>
          </a:r>
        </a:p>
        <a:p>
          <a:r>
            <a:rPr kumimoji="1" lang="ja-JP" altLang="en-US" sz="1000">
              <a:latin typeface="ＭＳ Ｐゴシック" panose="020B0600070205080204" pitchFamily="50" charset="-128"/>
              <a:ea typeface="ＭＳ Ｐゴシック" panose="020B0600070205080204" pitchFamily="50" charset="-128"/>
            </a:rPr>
            <a:t>　実質公債費比率の分子の基準値である公債費・元利償還金の額は、Ｈ</a:t>
          </a:r>
          <a:r>
            <a:rPr kumimoji="1" lang="en-US" altLang="ja-JP" sz="1000">
              <a:latin typeface="ＭＳ Ｐゴシック" panose="020B0600070205080204" pitchFamily="50" charset="-128"/>
              <a:ea typeface="ＭＳ Ｐゴシック" panose="020B0600070205080204" pitchFamily="50" charset="-128"/>
            </a:rPr>
            <a:t>27</a:t>
          </a:r>
          <a:r>
            <a:rPr kumimoji="1" lang="ja-JP" altLang="en-US" sz="1000">
              <a:latin typeface="ＭＳ Ｐゴシック" panose="020B0600070205080204" pitchFamily="50" charset="-128"/>
              <a:ea typeface="ＭＳ Ｐゴシック" panose="020B0600070205080204" pitchFamily="50" charset="-128"/>
            </a:rPr>
            <a:t>北但ごみ処理施設整備事業等の元金償還開始により、前年度比</a:t>
          </a:r>
          <a:r>
            <a:rPr kumimoji="1" lang="en-US" altLang="ja-JP" sz="1000">
              <a:latin typeface="ＭＳ Ｐゴシック" panose="020B0600070205080204" pitchFamily="50" charset="-128"/>
              <a:ea typeface="ＭＳ Ｐゴシック" panose="020B0600070205080204" pitchFamily="50" charset="-128"/>
            </a:rPr>
            <a:t>64,128</a:t>
          </a:r>
          <a:r>
            <a:rPr kumimoji="1" lang="ja-JP" altLang="en-US" sz="1000">
              <a:latin typeface="ＭＳ Ｐゴシック" panose="020B0600070205080204" pitchFamily="50" charset="-128"/>
              <a:ea typeface="ＭＳ Ｐゴシック" panose="020B0600070205080204" pitchFamily="50" charset="-128"/>
            </a:rPr>
            <a:t>千円増となるなど実質公債費比率分子は、</a:t>
          </a:r>
          <a:r>
            <a:rPr kumimoji="1" lang="en-US" altLang="ja-JP" sz="1000">
              <a:latin typeface="ＭＳ Ｐゴシック" panose="020B0600070205080204" pitchFamily="50" charset="-128"/>
              <a:ea typeface="ＭＳ Ｐゴシック" panose="020B0600070205080204" pitchFamily="50" charset="-128"/>
            </a:rPr>
            <a:t>555,647</a:t>
          </a:r>
          <a:r>
            <a:rPr kumimoji="1" lang="ja-JP" altLang="en-US" sz="1000">
              <a:latin typeface="ＭＳ Ｐゴシック" panose="020B0600070205080204" pitchFamily="50" charset="-128"/>
              <a:ea typeface="ＭＳ Ｐゴシック" panose="020B0600070205080204" pitchFamily="50" charset="-128"/>
            </a:rPr>
            <a:t>千円（前年度比</a:t>
          </a:r>
          <a:r>
            <a:rPr kumimoji="1" lang="en-US" altLang="ja-JP" sz="1000">
              <a:latin typeface="ＭＳ Ｐゴシック" panose="020B0600070205080204" pitchFamily="50" charset="-128"/>
              <a:ea typeface="ＭＳ Ｐゴシック" panose="020B0600070205080204" pitchFamily="50" charset="-128"/>
            </a:rPr>
            <a:t>38,897</a:t>
          </a:r>
          <a:r>
            <a:rPr kumimoji="1" lang="ja-JP" altLang="en-US" sz="1000">
              <a:latin typeface="ＭＳ Ｐゴシック" panose="020B0600070205080204" pitchFamily="50" charset="-128"/>
              <a:ea typeface="ＭＳ Ｐゴシック" panose="020B0600070205080204" pitchFamily="50" charset="-128"/>
            </a:rPr>
            <a:t>千円増、</a:t>
          </a:r>
          <a:r>
            <a:rPr kumimoji="1" lang="en-US" altLang="ja-JP" sz="1000">
              <a:latin typeface="ＭＳ Ｐゴシック" panose="020B0600070205080204" pitchFamily="50" charset="-128"/>
              <a:ea typeface="ＭＳ Ｐゴシック" panose="020B0600070205080204" pitchFamily="50" charset="-128"/>
            </a:rPr>
            <a:t>7.5</a:t>
          </a:r>
          <a:r>
            <a:rPr kumimoji="1" lang="ja-JP" altLang="en-US" sz="1000">
              <a:latin typeface="ＭＳ Ｐゴシック" panose="020B0600070205080204" pitchFamily="50" charset="-128"/>
              <a:ea typeface="ＭＳ Ｐゴシック" panose="020B0600070205080204" pitchFamily="50" charset="-128"/>
            </a:rPr>
            <a:t>％増）なった。一方で、分母も</a:t>
          </a:r>
          <a:r>
            <a:rPr kumimoji="1" lang="en-US" altLang="ja-JP" sz="1000">
              <a:latin typeface="ＭＳ Ｐゴシック" panose="020B0600070205080204" pitchFamily="50" charset="-128"/>
              <a:ea typeface="ＭＳ Ｐゴシック" panose="020B0600070205080204" pitchFamily="50" charset="-128"/>
            </a:rPr>
            <a:t>62,573</a:t>
          </a:r>
          <a:r>
            <a:rPr kumimoji="1" lang="ja-JP" altLang="en-US" sz="1000">
              <a:latin typeface="ＭＳ Ｐゴシック" panose="020B0600070205080204" pitchFamily="50" charset="-128"/>
              <a:ea typeface="ＭＳ Ｐゴシック" panose="020B0600070205080204" pitchFamily="50" charset="-128"/>
            </a:rPr>
            <a:t>千円増となり、分子、分母ともに増となったものの、分子の増加率が上回ったため、令和元年度単年度の実質公債費比率が</a:t>
          </a:r>
          <a:r>
            <a:rPr kumimoji="1" lang="en-US" altLang="ja-JP" sz="1000">
              <a:latin typeface="ＭＳ Ｐゴシック" panose="020B0600070205080204" pitchFamily="50" charset="-128"/>
              <a:ea typeface="ＭＳ Ｐゴシック" panose="020B0600070205080204" pitchFamily="50" charset="-128"/>
            </a:rPr>
            <a:t>0.6</a:t>
          </a:r>
          <a:r>
            <a:rPr kumimoji="1" lang="ja-JP" altLang="en-US" sz="1000">
              <a:latin typeface="ＭＳ Ｐゴシック" panose="020B0600070205080204" pitchFamily="50" charset="-128"/>
              <a:ea typeface="ＭＳ Ｐゴシック" panose="020B0600070205080204" pitchFamily="50" charset="-128"/>
            </a:rPr>
            <a:t>％悪化した。</a:t>
          </a:r>
        </a:p>
        <a:p>
          <a:r>
            <a:rPr kumimoji="1" lang="ja-JP" altLang="en-US" sz="1000">
              <a:latin typeface="ＭＳ Ｐゴシック" panose="020B0600070205080204" pitchFamily="50" charset="-128"/>
              <a:ea typeface="ＭＳ Ｐゴシック" panose="020B0600070205080204" pitchFamily="50" charset="-128"/>
            </a:rPr>
            <a:t>　令和元年度の実質公債費比率は、</a:t>
          </a:r>
          <a:r>
            <a:rPr kumimoji="1" lang="en-US" altLang="ja-JP" sz="1000">
              <a:latin typeface="ＭＳ Ｐゴシック" panose="020B0600070205080204" pitchFamily="50" charset="-128"/>
              <a:ea typeface="ＭＳ Ｐゴシック" panose="020B0600070205080204" pitchFamily="50" charset="-128"/>
            </a:rPr>
            <a:t>3</a:t>
          </a:r>
          <a:r>
            <a:rPr kumimoji="1" lang="ja-JP" altLang="en-US" sz="1000">
              <a:latin typeface="ＭＳ Ｐゴシック" panose="020B0600070205080204" pitchFamily="50" charset="-128"/>
              <a:ea typeface="ＭＳ Ｐゴシック" panose="020B0600070205080204" pitchFamily="50" charset="-128"/>
            </a:rPr>
            <a:t>か年平均で</a:t>
          </a:r>
          <a:r>
            <a:rPr kumimoji="1" lang="en-US" altLang="ja-JP" sz="1000">
              <a:latin typeface="ＭＳ Ｐゴシック" panose="020B0600070205080204" pitchFamily="50" charset="-128"/>
              <a:ea typeface="ＭＳ Ｐゴシック" panose="020B0600070205080204" pitchFamily="50" charset="-128"/>
            </a:rPr>
            <a:t>10.6</a:t>
          </a:r>
          <a:r>
            <a:rPr kumimoji="1" lang="ja-JP" altLang="en-US" sz="1000">
              <a:latin typeface="ＭＳ Ｐゴシック" panose="020B0600070205080204" pitchFamily="50" charset="-128"/>
              <a:ea typeface="ＭＳ Ｐゴシック" panose="020B0600070205080204" pitchFamily="50" charset="-128"/>
            </a:rPr>
            <a:t>％（前年度比</a:t>
          </a:r>
          <a:r>
            <a:rPr kumimoji="1" lang="en-US" altLang="ja-JP" sz="1000">
              <a:latin typeface="ＭＳ Ｐゴシック" panose="020B0600070205080204" pitchFamily="50" charset="-128"/>
              <a:ea typeface="ＭＳ Ｐゴシック" panose="020B0600070205080204" pitchFamily="50" charset="-128"/>
            </a:rPr>
            <a:t>0.4</a:t>
          </a:r>
          <a:r>
            <a:rPr kumimoji="1" lang="ja-JP" altLang="en-US" sz="1000">
              <a:latin typeface="ＭＳ Ｐゴシック" panose="020B0600070205080204" pitchFamily="50" charset="-128"/>
              <a:ea typeface="ＭＳ Ｐゴシック" panose="020B0600070205080204" pitchFamily="50" charset="-128"/>
            </a:rPr>
            <a:t>％増）となった。しかし、依然として類似団体と比較すると高率で、全国的に比較しても高率となっている。今後は、財政収支見通し（財政計画）に基づき投資的事業を計画的に必要最小限に抑え、公債費の縮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100390</xdr:rowOff>
    </xdr:from>
    <xdr:to>
      <xdr:col>81</xdr:col>
      <xdr:colOff>44450</xdr:colOff>
      <xdr:row>45</xdr:row>
      <xdr:rowOff>108555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72590"/>
          <a:ext cx="0" cy="15512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80632</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9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108555</xdr:rowOff>
    </xdr:from>
    <xdr:to>
      <xdr:col>81</xdr:col>
      <xdr:colOff>133350</xdr:colOff>
      <xdr:row>45</xdr:row>
      <xdr:rowOff>108555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23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15317</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601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100390</xdr:rowOff>
    </xdr:from>
    <xdr:to>
      <xdr:col>81</xdr:col>
      <xdr:colOff>133350</xdr:colOff>
      <xdr:row>36</xdr:row>
      <xdr:rowOff>100390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72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92528</xdr:rowOff>
    </xdr:from>
    <xdr:to>
      <xdr:col>81</xdr:col>
      <xdr:colOff>44450</xdr:colOff>
      <xdr:row>40</xdr:row>
      <xdr:rowOff>138491</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950528"/>
          <a:ext cx="8382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114801</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629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98274</xdr:rowOff>
    </xdr:from>
    <xdr:to>
      <xdr:col>81</xdr:col>
      <xdr:colOff>95250</xdr:colOff>
      <xdr:row>40</xdr:row>
      <xdr:rowOff>28424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78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92528</xdr:rowOff>
    </xdr:from>
    <xdr:to>
      <xdr:col>77</xdr:col>
      <xdr:colOff>44450</xdr:colOff>
      <xdr:row>40</xdr:row>
      <xdr:rowOff>161472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6950528"/>
          <a:ext cx="889000" cy="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86783</xdr:rowOff>
    </xdr:from>
    <xdr:to>
      <xdr:col>77</xdr:col>
      <xdr:colOff>95250</xdr:colOff>
      <xdr:row>40</xdr:row>
      <xdr:rowOff>16933</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27110</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161472</xdr:rowOff>
    </xdr:from>
    <xdr:to>
      <xdr:col>72</xdr:col>
      <xdr:colOff>203200</xdr:colOff>
      <xdr:row>41</xdr:row>
      <xdr:rowOff>104926</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7019472"/>
          <a:ext cx="8890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86783</xdr:rowOff>
    </xdr:from>
    <xdr:to>
      <xdr:col>73</xdr:col>
      <xdr:colOff>44450</xdr:colOff>
      <xdr:row>40</xdr:row>
      <xdr:rowOff>16933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27110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104926</xdr:rowOff>
    </xdr:from>
    <xdr:to>
      <xdr:col>68</xdr:col>
      <xdr:colOff>152400</xdr:colOff>
      <xdr:row>42</xdr:row>
      <xdr:rowOff>140305</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7134376"/>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98274</xdr:rowOff>
    </xdr:from>
    <xdr:to>
      <xdr:col>68</xdr:col>
      <xdr:colOff>203200</xdr:colOff>
      <xdr:row>40</xdr:row>
      <xdr:rowOff>28424</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78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38601</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55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63802</xdr:rowOff>
    </xdr:from>
    <xdr:to>
      <xdr:col>64</xdr:col>
      <xdr:colOff>152400</xdr:colOff>
      <xdr:row>39</xdr:row>
      <xdr:rowOff>165402</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75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4129</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51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87691</xdr:rowOff>
    </xdr:from>
    <xdr:to>
      <xdr:col>81</xdr:col>
      <xdr:colOff>95250</xdr:colOff>
      <xdr:row>41</xdr:row>
      <xdr:rowOff>17841</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94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59768</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917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41728</xdr:rowOff>
    </xdr:from>
    <xdr:to>
      <xdr:col>77</xdr:col>
      <xdr:colOff>95250</xdr:colOff>
      <xdr:row>40</xdr:row>
      <xdr:rowOff>143328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128105</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986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110672</xdr:rowOff>
    </xdr:from>
    <xdr:to>
      <xdr:col>73</xdr:col>
      <xdr:colOff>44450</xdr:colOff>
      <xdr:row>41</xdr:row>
      <xdr:rowOff>40822</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25599</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54126</xdr:rowOff>
    </xdr:from>
    <xdr:to>
      <xdr:col>68</xdr:col>
      <xdr:colOff>203200</xdr:colOff>
      <xdr:row>41</xdr:row>
      <xdr:rowOff>155726</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08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140503</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16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89505</xdr:rowOff>
    </xdr:from>
    <xdr:to>
      <xdr:col>64</xdr:col>
      <xdr:colOff>152400</xdr:colOff>
      <xdr:row>43</xdr:row>
      <xdr:rowOff>19655</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4432</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37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将来負担額について、大型事業の実施による地方債残高の増加により</a:t>
          </a:r>
          <a:r>
            <a:rPr kumimoji="1" lang="en-US" altLang="ja-JP" sz="1300">
              <a:latin typeface="ＭＳ Ｐゴシック" panose="020B0600070205080204" pitchFamily="50" charset="-128"/>
              <a:ea typeface="ＭＳ Ｐゴシック" panose="020B0600070205080204" pitchFamily="50" charset="-128"/>
            </a:rPr>
            <a:t>12.0</a:t>
          </a:r>
          <a:r>
            <a:rPr kumimoji="1" lang="ja-JP" altLang="en-US" sz="1300">
              <a:latin typeface="ＭＳ Ｐゴシック" panose="020B0600070205080204" pitchFamily="50" charset="-128"/>
              <a:ea typeface="ＭＳ Ｐゴシック" panose="020B0600070205080204" pitchFamily="50" charset="-128"/>
            </a:rPr>
            <a:t>％悪化した。類似団体平均と比較すると高率であり、今後も、地方債の発行は、交付税算入率の高い起債にかかる事業を優先的に実施していくなど、後世代への負担を軽減しつつ、公債費充当可能基金の着実な積立てができるよう、計画的な財政運営、財政の健全化に努める。</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148832</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13214"/>
          <a:ext cx="0" cy="16075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120909</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89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148832</xdr:rowOff>
    </xdr:from>
    <xdr:to>
      <xdr:col>81</xdr:col>
      <xdr:colOff>133350</xdr:colOff>
      <xdr:row>22</xdr:row>
      <xdr:rowOff>148832</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92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61323</xdr:rowOff>
    </xdr:from>
    <xdr:to>
      <xdr:col>81</xdr:col>
      <xdr:colOff>44450</xdr:colOff>
      <xdr:row>19</xdr:row>
      <xdr:rowOff>27758</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179800" y="3147423"/>
          <a:ext cx="8382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119941</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3487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103414</xdr:rowOff>
    </xdr:from>
    <xdr:to>
      <xdr:col>81</xdr:col>
      <xdr:colOff>95250</xdr:colOff>
      <xdr:row>15</xdr:row>
      <xdr:rowOff>33564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61323</xdr:rowOff>
    </xdr:from>
    <xdr:to>
      <xdr:col>77</xdr:col>
      <xdr:colOff>44450</xdr:colOff>
      <xdr:row>18</xdr:row>
      <xdr:rowOff>109583</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5290800" y="314742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102265</xdr:rowOff>
    </xdr:from>
    <xdr:to>
      <xdr:col>77</xdr:col>
      <xdr:colOff>95250</xdr:colOff>
      <xdr:row>15</xdr:row>
      <xdr:rowOff>32415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50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42592</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271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109583</xdr:rowOff>
    </xdr:from>
    <xdr:to>
      <xdr:col>72</xdr:col>
      <xdr:colOff>203200</xdr:colOff>
      <xdr:row>19</xdr:row>
      <xdr:rowOff>140365</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4401800" y="3195683"/>
          <a:ext cx="889000" cy="20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67552</xdr:rowOff>
    </xdr:from>
    <xdr:to>
      <xdr:col>73</xdr:col>
      <xdr:colOff>44450</xdr:colOff>
      <xdr:row>15</xdr:row>
      <xdr:rowOff>169152</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5240000" y="263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7879</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40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140365</xdr:rowOff>
    </xdr:from>
    <xdr:to>
      <xdr:col>68</xdr:col>
      <xdr:colOff>152400</xdr:colOff>
      <xdr:row>20</xdr:row>
      <xdr:rowOff>99907</xdr:rowOff>
    </xdr:to>
    <xdr:cxnSp macro="">
      <xdr:nvCxnSpPr>
        <xdr:cNvPr id="459" name="直線コネクタ 458">
          <a:extLst>
            <a:ext uri="{FF2B5EF4-FFF2-40B4-BE49-F238E27FC236}">
              <a16:creationId xmlns:a16="http://schemas.microsoft.com/office/drawing/2014/main" id="{00000000-0008-0000-0300-0000CB010000}"/>
            </a:ext>
          </a:extLst>
        </xdr:cNvPr>
        <xdr:cNvCxnSpPr/>
      </xdr:nvCxnSpPr>
      <xdr:spPr>
        <a:xfrm flipV="1">
          <a:off x="13512800" y="3397915"/>
          <a:ext cx="889000" cy="13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133048</xdr:rowOff>
    </xdr:from>
    <xdr:to>
      <xdr:col>68</xdr:col>
      <xdr:colOff>203200</xdr:colOff>
      <xdr:row>16</xdr:row>
      <xdr:rowOff>63198</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4351000" y="270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73375</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47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12640</xdr:rowOff>
    </xdr:from>
    <xdr:to>
      <xdr:col>64</xdr:col>
      <xdr:colOff>152400</xdr:colOff>
      <xdr:row>14</xdr:row>
      <xdr:rowOff>114240</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3462000" y="24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124417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18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148409</xdr:rowOff>
    </xdr:from>
    <xdr:to>
      <xdr:col>81</xdr:col>
      <xdr:colOff>95250</xdr:colOff>
      <xdr:row>19</xdr:row>
      <xdr:rowOff>78559</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967200" y="323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120485</xdr:rowOff>
    </xdr:from>
    <xdr:ext cx="762000" cy="259045"/>
    <xdr:sp macro="" textlink="">
      <xdr:nvSpPr>
        <xdr:cNvPr id="470" name="将来負担の状況該当値テキスト">
          <a:extLst>
            <a:ext uri="{FF2B5EF4-FFF2-40B4-BE49-F238E27FC236}">
              <a16:creationId xmlns:a16="http://schemas.microsoft.com/office/drawing/2014/main" id="{00000000-0008-0000-0300-0000D6010000}"/>
            </a:ext>
          </a:extLst>
        </xdr:cNvPr>
        <xdr:cNvSpPr txBox="1"/>
      </xdr:nvSpPr>
      <xdr:spPr>
        <a:xfrm>
          <a:off x="17106900" y="3206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10523</xdr:rowOff>
    </xdr:from>
    <xdr:to>
      <xdr:col>77</xdr:col>
      <xdr:colOff>95250</xdr:colOff>
      <xdr:row>18</xdr:row>
      <xdr:rowOff>112123</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6129000" y="309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96900</xdr:rowOff>
    </xdr:from>
    <xdr:ext cx="7366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5798800" y="3183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58783</xdr:rowOff>
    </xdr:from>
    <xdr:to>
      <xdr:col>73</xdr:col>
      <xdr:colOff>44450</xdr:colOff>
      <xdr:row>18</xdr:row>
      <xdr:rowOff>160383</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5240000" y="314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145160</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909800" y="3231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89565</xdr:rowOff>
    </xdr:from>
    <xdr:to>
      <xdr:col>68</xdr:col>
      <xdr:colOff>203200</xdr:colOff>
      <xdr:row>20</xdr:row>
      <xdr:rowOff>19715</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4351000" y="334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4492</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020800" y="343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49107</xdr:rowOff>
    </xdr:from>
    <xdr:to>
      <xdr:col>64</xdr:col>
      <xdr:colOff>152400</xdr:colOff>
      <xdr:row>20</xdr:row>
      <xdr:rowOff>150707</xdr:rowOff>
    </xdr:to>
    <xdr:sp macro="" textlink="">
      <xdr:nvSpPr>
        <xdr:cNvPr id="477" name="楕円 476">
          <a:extLst>
            <a:ext uri="{FF2B5EF4-FFF2-40B4-BE49-F238E27FC236}">
              <a16:creationId xmlns:a16="http://schemas.microsoft.com/office/drawing/2014/main" id="{00000000-0008-0000-0300-0000DD010000}"/>
            </a:ext>
          </a:extLst>
        </xdr:cNvPr>
        <xdr:cNvSpPr/>
      </xdr:nvSpPr>
      <xdr:spPr>
        <a:xfrm>
          <a:off x="13462000" y="347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135484</xdr:rowOff>
    </xdr:from>
    <xdr:ext cx="762000" cy="259045"/>
    <xdr:sp macro="" textlink="">
      <xdr:nvSpPr>
        <xdr:cNvPr id="478" name="テキスト ボックス 477">
          <a:extLst>
            <a:ext uri="{FF2B5EF4-FFF2-40B4-BE49-F238E27FC236}">
              <a16:creationId xmlns:a16="http://schemas.microsoft.com/office/drawing/2014/main" id="{00000000-0008-0000-0300-0000DE010000}"/>
            </a:ext>
          </a:extLst>
        </xdr:cNvPr>
        <xdr:cNvSpPr txBox="1"/>
      </xdr:nvSpPr>
      <xdr:spPr>
        <a:xfrm>
          <a:off x="13131800" y="3564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兵庫県新温泉町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14,298
14,155
241.01
11,755,194
11,493,186
141,415
6,282,950
14,463,722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84.6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人件費の経常収支比率は、退職者の補充抑制による人員削減等を行ってきたことにより、</a:t>
          </a:r>
          <a:r>
            <a:rPr kumimoji="1" lang="en-US" altLang="ja-JP" sz="1100">
              <a:latin typeface="ＭＳ Ｐゴシック" panose="020B0600070205080204" pitchFamily="50" charset="-128"/>
              <a:ea typeface="ＭＳ Ｐゴシック" panose="020B0600070205080204" pitchFamily="50" charset="-128"/>
            </a:rPr>
            <a:t>17.9</a:t>
          </a:r>
          <a:r>
            <a:rPr kumimoji="1" lang="ja-JP" altLang="en-US" sz="1100">
              <a:latin typeface="ＭＳ Ｐゴシック" panose="020B0600070205080204" pitchFamily="50" charset="-128"/>
              <a:ea typeface="ＭＳ Ｐゴシック" panose="020B0600070205080204" pitchFamily="50" charset="-128"/>
            </a:rPr>
            <a:t>％で、類似団体平均を</a:t>
          </a:r>
          <a:r>
            <a:rPr kumimoji="1" lang="en-US" altLang="ja-JP" sz="1100">
              <a:latin typeface="ＭＳ Ｐゴシック" panose="020B0600070205080204" pitchFamily="50" charset="-128"/>
              <a:ea typeface="ＭＳ Ｐゴシック" panose="020B0600070205080204" pitchFamily="50" charset="-128"/>
            </a:rPr>
            <a:t>4.5</a:t>
          </a:r>
          <a:r>
            <a:rPr kumimoji="1" lang="ja-JP" altLang="en-US" sz="1100">
              <a:latin typeface="ＭＳ Ｐゴシック" panose="020B0600070205080204" pitchFamily="50" charset="-128"/>
              <a:ea typeface="ＭＳ Ｐゴシック" panose="020B0600070205080204" pitchFamily="50" charset="-128"/>
            </a:rPr>
            <a:t>％下回っている。　　</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少子及び高齢化とともに、人口減少が続き、普通交付税を中心する一般財源が減少し、より効率的な行財政運営が求められるため、今後も令和２年度から令和６年度を計画期間とする第３次新温泉町定員適正化計画に基づき、計画的な職員採用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8960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43180</xdr:rowOff>
    </xdr:from>
    <xdr:to>
      <xdr:col>24</xdr:col>
      <xdr:colOff>25400</xdr:colOff>
      <xdr:row>34</xdr:row>
      <xdr:rowOff>73660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58724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135907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163830</xdr:rowOff>
    </xdr:from>
    <xdr:to>
      <xdr:col>24</xdr:col>
      <xdr:colOff>76200</xdr:colOff>
      <xdr:row>36</xdr:row>
      <xdr:rowOff>93980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12700</xdr:rowOff>
    </xdr:from>
    <xdr:to>
      <xdr:col>19</xdr:col>
      <xdr:colOff>187325</xdr:colOff>
      <xdr:row>34</xdr:row>
      <xdr:rowOff>73660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8420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22860</xdr:rowOff>
    </xdr:from>
    <xdr:to>
      <xdr:col>20</xdr:col>
      <xdr:colOff>38100</xdr:colOff>
      <xdr:row>36</xdr:row>
      <xdr:rowOff>124460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109237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8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12700</xdr:rowOff>
    </xdr:from>
    <xdr:to>
      <xdr:col>15</xdr:col>
      <xdr:colOff>98425</xdr:colOff>
      <xdr:row>34</xdr:row>
      <xdr:rowOff>35560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8420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xdr:rowOff>
    </xdr:from>
    <xdr:to>
      <xdr:col>15</xdr:col>
      <xdr:colOff>149225</xdr:colOff>
      <xdr:row>36</xdr:row>
      <xdr:rowOff>116840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101617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27940</xdr:rowOff>
    </xdr:from>
    <xdr:to>
      <xdr:col>11</xdr:col>
      <xdr:colOff>9525</xdr:colOff>
      <xdr:row>34</xdr:row>
      <xdr:rowOff>35560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8572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148590</xdr:rowOff>
    </xdr:from>
    <xdr:to>
      <xdr:col>11</xdr:col>
      <xdr:colOff>60325</xdr:colOff>
      <xdr:row>36</xdr:row>
      <xdr:rowOff>78740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63517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3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154957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163830</xdr:rowOff>
    </xdr:from>
    <xdr:to>
      <xdr:col>24</xdr:col>
      <xdr:colOff>76200</xdr:colOff>
      <xdr:row>34</xdr:row>
      <xdr:rowOff>93980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8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8907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66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22860</xdr:rowOff>
    </xdr:from>
    <xdr:to>
      <xdr:col>20</xdr:col>
      <xdr:colOff>38100</xdr:colOff>
      <xdr:row>34</xdr:row>
      <xdr:rowOff>124460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134637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21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133350</xdr:rowOff>
    </xdr:from>
    <xdr:to>
      <xdr:col>15</xdr:col>
      <xdr:colOff>149225</xdr:colOff>
      <xdr:row>34</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73677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156210</xdr:rowOff>
    </xdr:from>
    <xdr:to>
      <xdr:col>11</xdr:col>
      <xdr:colOff>60325</xdr:colOff>
      <xdr:row>34</xdr:row>
      <xdr:rowOff>86360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96537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148590</xdr:rowOff>
    </xdr:from>
    <xdr:to>
      <xdr:col>6</xdr:col>
      <xdr:colOff>171450</xdr:colOff>
      <xdr:row>34</xdr:row>
      <xdr:rowOff>78740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80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88917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57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物件費の経常収支比率は、</a:t>
          </a:r>
          <a:r>
            <a:rPr kumimoji="1" lang="en-US" altLang="ja-JP" sz="1300">
              <a:latin typeface="ＭＳ Ｐゴシック" panose="020B0600070205080204" pitchFamily="50" charset="-128"/>
              <a:ea typeface="ＭＳ Ｐゴシック" panose="020B0600070205080204" pitchFamily="50" charset="-128"/>
            </a:rPr>
            <a:t>15.5</a:t>
          </a:r>
          <a:r>
            <a:rPr kumimoji="1" lang="ja-JP" altLang="en-US" sz="1300">
              <a:latin typeface="ＭＳ Ｐゴシック" panose="020B0600070205080204" pitchFamily="50" charset="-128"/>
              <a:ea typeface="ＭＳ Ｐゴシック" panose="020B0600070205080204" pitchFamily="50" charset="-128"/>
            </a:rPr>
            <a:t>％で、類似団体平均を</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％下回っている。職員の節約意識の啓発、競争によるコスト削減等により経常的経費の削減に取り組んでおり、前年度比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％減となった。今後も、委託事務の長期継続契約及び効率的な出張による旅費の削減など職員のさらなる節約意識の向上を図り、一層の経費削減に努める。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42418</xdr:rowOff>
    </xdr:from>
    <xdr:to>
      <xdr:col>82</xdr:col>
      <xdr:colOff>107950</xdr:colOff>
      <xdr:row>21</xdr:row>
      <xdr:rowOff>133858</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7126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105935</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0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133858</xdr:rowOff>
    </xdr:from>
    <xdr:to>
      <xdr:col>82</xdr:col>
      <xdr:colOff>196850</xdr:colOff>
      <xdr:row>21</xdr:row>
      <xdr:rowOff>133858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34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128795</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14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42418</xdr:rowOff>
    </xdr:from>
    <xdr:to>
      <xdr:col>82</xdr:col>
      <xdr:colOff>196850</xdr:colOff>
      <xdr:row>13</xdr:row>
      <xdr:rowOff>42418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7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58420</xdr:rowOff>
    </xdr:from>
    <xdr:to>
      <xdr:col>82</xdr:col>
      <xdr:colOff>107950</xdr:colOff>
      <xdr:row>16</xdr:row>
      <xdr:rowOff>113284</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80162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169435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41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25908</xdr:rowOff>
    </xdr:from>
    <xdr:to>
      <xdr:col>82</xdr:col>
      <xdr:colOff>158750</xdr:colOff>
      <xdr:row>16</xdr:row>
      <xdr:rowOff>127508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6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40132</xdr:rowOff>
    </xdr:from>
    <xdr:to>
      <xdr:col>78</xdr:col>
      <xdr:colOff>69850</xdr:colOff>
      <xdr:row>16</xdr:row>
      <xdr:rowOff>113284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8333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115062</xdr:rowOff>
    </xdr:from>
    <xdr:to>
      <xdr:col>78</xdr:col>
      <xdr:colOff>120650</xdr:colOff>
      <xdr:row>16</xdr:row>
      <xdr:rowOff>45212</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8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55389</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55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xdr:rowOff>
    </xdr:from>
    <xdr:to>
      <xdr:col>73</xdr:col>
      <xdr:colOff>180975</xdr:colOff>
      <xdr:row>16</xdr:row>
      <xdr:rowOff>40132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7559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69342</xdr:rowOff>
    </xdr:from>
    <xdr:to>
      <xdr:col>74</xdr:col>
      <xdr:colOff>31750</xdr:colOff>
      <xdr:row>15</xdr:row>
      <xdr:rowOff>170942</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41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9669</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409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163576</xdr:rowOff>
    </xdr:from>
    <xdr:to>
      <xdr:col>69</xdr:col>
      <xdr:colOff>92075</xdr:colOff>
      <xdr:row>16</xdr:row>
      <xdr:rowOff>12700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563876"/>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51054</xdr:rowOff>
    </xdr:from>
    <xdr:to>
      <xdr:col>69</xdr:col>
      <xdr:colOff>142875</xdr:colOff>
      <xdr:row>15</xdr:row>
      <xdr:rowOff>152654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2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162831</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391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167640</xdr:rowOff>
    </xdr:from>
    <xdr:to>
      <xdr:col>65</xdr:col>
      <xdr:colOff>53975</xdr:colOff>
      <xdr:row>15</xdr:row>
      <xdr:rowOff>97790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82567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5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24147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62484</xdr:rowOff>
    </xdr:from>
    <xdr:to>
      <xdr:col>78</xdr:col>
      <xdr:colOff>120650</xdr:colOff>
      <xdr:row>16</xdr:row>
      <xdr:rowOff>164084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148861</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892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160782</xdr:rowOff>
    </xdr:from>
    <xdr:to>
      <xdr:col>74</xdr:col>
      <xdr:colOff>31750</xdr:colOff>
      <xdr:row>16</xdr:row>
      <xdr:rowOff>90932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75709</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81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133350</xdr:rowOff>
    </xdr:from>
    <xdr:to>
      <xdr:col>69</xdr:col>
      <xdr:colOff>142875</xdr:colOff>
      <xdr:row>16</xdr:row>
      <xdr:rowOff>63500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48277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112776</xdr:rowOff>
    </xdr:from>
    <xdr:to>
      <xdr:col>65</xdr:col>
      <xdr:colOff>53975</xdr:colOff>
      <xdr:row>15</xdr:row>
      <xdr:rowOff>42926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51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53103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281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扶助費の経常収支比率は、</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％で、類似団体平均を</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％下回っている。前年度に比べ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％減となっている。扶助費の増加は、財政硬直化にもつながるため、今後は、国・県補助扶助費の動向を見極めつつ、町単独扶助の見直し等により、扶助費の増高抑制に努める。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76200</xdr:rowOff>
    </xdr:from>
    <xdr:to>
      <xdr:col>24</xdr:col>
      <xdr:colOff>25400</xdr:colOff>
      <xdr:row>62</xdr:row>
      <xdr:rowOff>25400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345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162577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76200</xdr:rowOff>
    </xdr:from>
    <xdr:to>
      <xdr:col>24</xdr:col>
      <xdr:colOff>114300</xdr:colOff>
      <xdr:row>54</xdr:row>
      <xdr:rowOff>76200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3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165100</xdr:rowOff>
    </xdr:from>
    <xdr:to>
      <xdr:col>24</xdr:col>
      <xdr:colOff>25400</xdr:colOff>
      <xdr:row>57</xdr:row>
      <xdr:rowOff>6350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7663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111777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139700</xdr:rowOff>
    </xdr:from>
    <xdr:to>
      <xdr:col>24</xdr:col>
      <xdr:colOff>76200</xdr:colOff>
      <xdr:row>57</xdr:row>
      <xdr:rowOff>69850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165100</xdr:rowOff>
    </xdr:from>
    <xdr:to>
      <xdr:col>19</xdr:col>
      <xdr:colOff>187325</xdr:colOff>
      <xdr:row>57</xdr:row>
      <xdr:rowOff>6350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766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127000</xdr:rowOff>
    </xdr:from>
    <xdr:to>
      <xdr:col>15</xdr:col>
      <xdr:colOff>98425</xdr:colOff>
      <xdr:row>56</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728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127000</xdr:rowOff>
    </xdr:from>
    <xdr:to>
      <xdr:col>15</xdr:col>
      <xdr:colOff>149225</xdr:colOff>
      <xdr:row>57</xdr:row>
      <xdr:rowOff>57150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41927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114300</xdr:rowOff>
    </xdr:from>
    <xdr:to>
      <xdr:col>11</xdr:col>
      <xdr:colOff>9525</xdr:colOff>
      <xdr:row>56</xdr:row>
      <xdr:rowOff>127000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715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101600</xdr:rowOff>
    </xdr:from>
    <xdr:to>
      <xdr:col>11</xdr:col>
      <xdr:colOff>60325</xdr:colOff>
      <xdr:row>57</xdr:row>
      <xdr:rowOff>31750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16527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80027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130827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127000</xdr:rowOff>
    </xdr:from>
    <xdr:to>
      <xdr:col>20</xdr:col>
      <xdr:colOff>38100</xdr:colOff>
      <xdr:row>57</xdr:row>
      <xdr:rowOff>57150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114300</xdr:rowOff>
    </xdr:from>
    <xdr:to>
      <xdr:col>15</xdr:col>
      <xdr:colOff>149225</xdr:colOff>
      <xdr:row>57</xdr:row>
      <xdr:rowOff>44450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76200</xdr:rowOff>
    </xdr:from>
    <xdr:to>
      <xdr:col>11</xdr:col>
      <xdr:colOff>60325</xdr:colOff>
      <xdr:row>57</xdr:row>
      <xdr:rowOff>6350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63500</xdr:rowOff>
    </xdr:from>
    <xdr:to>
      <xdr:col>6</xdr:col>
      <xdr:colOff>171450</xdr:colOff>
      <xdr:row>56</xdr:row>
      <xdr:rowOff>165100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3827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その他の経常収支比率は、</a:t>
          </a:r>
          <a:r>
            <a:rPr kumimoji="1" lang="en-US" altLang="ja-JP" sz="1300">
              <a:latin typeface="ＭＳ Ｐゴシック" panose="020B0600070205080204" pitchFamily="50" charset="-128"/>
              <a:ea typeface="ＭＳ Ｐゴシック" panose="020B0600070205080204" pitchFamily="50" charset="-128"/>
            </a:rPr>
            <a:t>11.0</a:t>
          </a:r>
          <a:r>
            <a:rPr kumimoji="1" lang="ja-JP" altLang="en-US" sz="1300">
              <a:latin typeface="ＭＳ Ｐゴシック" panose="020B0600070205080204" pitchFamily="50" charset="-128"/>
              <a:ea typeface="ＭＳ Ｐゴシック" panose="020B0600070205080204" pitchFamily="50" charset="-128"/>
            </a:rPr>
            <a:t>％で、類似団体平均を</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％下回っている。令和元年度は、道路等に係る維持補修費の増（前年度比</a:t>
          </a:r>
          <a:r>
            <a:rPr kumimoji="1" lang="en-US" altLang="ja-JP" sz="1300">
              <a:latin typeface="ＭＳ Ｐゴシック" panose="020B0600070205080204" pitchFamily="50" charset="-128"/>
              <a:ea typeface="ＭＳ Ｐゴシック" panose="020B0600070205080204" pitchFamily="50" charset="-128"/>
            </a:rPr>
            <a:t>35.5</a:t>
          </a:r>
          <a:r>
            <a:rPr kumimoji="1" lang="ja-JP" altLang="en-US" sz="1300">
              <a:latin typeface="ＭＳ Ｐゴシック" panose="020B0600070205080204" pitchFamily="50" charset="-128"/>
              <a:ea typeface="ＭＳ Ｐゴシック" panose="020B0600070205080204" pitchFamily="50" charset="-128"/>
            </a:rPr>
            <a:t>％増）などにより、前年度比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％増となった。</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20320</xdr:rowOff>
    </xdr:from>
    <xdr:to>
      <xdr:col>82</xdr:col>
      <xdr:colOff>107950</xdr:colOff>
      <xdr:row>61</xdr:row>
      <xdr:rowOff>8890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2786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152417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8890</xdr:rowOff>
    </xdr:from>
    <xdr:to>
      <xdr:col>82</xdr:col>
      <xdr:colOff>196850</xdr:colOff>
      <xdr:row>61</xdr:row>
      <xdr:rowOff>8890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106697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902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20320</xdr:rowOff>
    </xdr:from>
    <xdr:to>
      <xdr:col>82</xdr:col>
      <xdr:colOff>196850</xdr:colOff>
      <xdr:row>54</xdr:row>
      <xdr:rowOff>20320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278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69850</xdr:rowOff>
    </xdr:from>
    <xdr:to>
      <xdr:col>82</xdr:col>
      <xdr:colOff>107950</xdr:colOff>
      <xdr:row>55</xdr:row>
      <xdr:rowOff>107950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499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147337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748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3810</xdr:rowOff>
    </xdr:from>
    <xdr:to>
      <xdr:col>82</xdr:col>
      <xdr:colOff>158750</xdr:colOff>
      <xdr:row>57</xdr:row>
      <xdr:rowOff>105410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69850</xdr:rowOff>
    </xdr:from>
    <xdr:to>
      <xdr:col>78</xdr:col>
      <xdr:colOff>69850</xdr:colOff>
      <xdr:row>56</xdr:row>
      <xdr:rowOff>66040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49960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146050</xdr:rowOff>
    </xdr:from>
    <xdr:to>
      <xdr:col>73</xdr:col>
      <xdr:colOff>180975</xdr:colOff>
      <xdr:row>56</xdr:row>
      <xdr:rowOff>66040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5758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49530</xdr:rowOff>
    </xdr:from>
    <xdr:to>
      <xdr:col>74</xdr:col>
      <xdr:colOff>31750</xdr:colOff>
      <xdr:row>57</xdr:row>
      <xdr:rowOff>151130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135907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146050</xdr:rowOff>
    </xdr:from>
    <xdr:to>
      <xdr:col>69</xdr:col>
      <xdr:colOff>92075</xdr:colOff>
      <xdr:row>58</xdr:row>
      <xdr:rowOff>111760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575800"/>
          <a:ext cx="889000" cy="48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16527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57150</xdr:rowOff>
    </xdr:from>
    <xdr:to>
      <xdr:col>82</xdr:col>
      <xdr:colOff>158750</xdr:colOff>
      <xdr:row>55</xdr:row>
      <xdr:rowOff>158750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73677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19050</xdr:rowOff>
    </xdr:from>
    <xdr:to>
      <xdr:col>78</xdr:col>
      <xdr:colOff>120650</xdr:colOff>
      <xdr:row>55</xdr:row>
      <xdr:rowOff>120650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130827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15240</xdr:rowOff>
    </xdr:from>
    <xdr:to>
      <xdr:col>74</xdr:col>
      <xdr:colOff>31750</xdr:colOff>
      <xdr:row>56</xdr:row>
      <xdr:rowOff>116840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127017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95250</xdr:rowOff>
    </xdr:from>
    <xdr:to>
      <xdr:col>69</xdr:col>
      <xdr:colOff>142875</xdr:colOff>
      <xdr:row>56</xdr:row>
      <xdr:rowOff>25400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35577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60960</xdr:rowOff>
    </xdr:from>
    <xdr:to>
      <xdr:col>65</xdr:col>
      <xdr:colOff>53975</xdr:colOff>
      <xdr:row>58</xdr:row>
      <xdr:rowOff>162560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147337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補助費等の経常収支比率は、</a:t>
          </a:r>
          <a:r>
            <a:rPr kumimoji="1" lang="en-US" altLang="ja-JP" sz="1200">
              <a:latin typeface="ＭＳ Ｐゴシック" panose="020B0600070205080204" pitchFamily="50" charset="-128"/>
              <a:ea typeface="ＭＳ Ｐゴシック" panose="020B0600070205080204" pitchFamily="50" charset="-128"/>
            </a:rPr>
            <a:t>13.8</a:t>
          </a:r>
          <a:r>
            <a:rPr kumimoji="1" lang="ja-JP" altLang="en-US" sz="1200">
              <a:latin typeface="ＭＳ Ｐゴシック" panose="020B0600070205080204" pitchFamily="50" charset="-128"/>
              <a:ea typeface="ＭＳ Ｐゴシック" panose="020B0600070205080204" pitchFamily="50" charset="-128"/>
            </a:rPr>
            <a:t>％で、類似団体平均を</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％下回っている。平成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年度より補助費等の金額は減少しているが、経常経費充当一般財源が増となったため、前年度比</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％増となった。</a:t>
          </a:r>
        </a:p>
        <a:p>
          <a:r>
            <a:rPr kumimoji="1" lang="ja-JP" altLang="en-US" sz="1200">
              <a:latin typeface="ＭＳ Ｐゴシック" panose="020B0600070205080204" pitchFamily="50" charset="-128"/>
              <a:ea typeface="ＭＳ Ｐゴシック" panose="020B0600070205080204" pitchFamily="50" charset="-128"/>
            </a:rPr>
            <a:t>　人口減少に伴う普通交付税の減少とうにより、一般財源の経費削減を行う必要があるため、今後は、公営企業会計の中長期計画（経営戦略）を策定するなど、経営改善や事業見直し、補助団体等の自立を求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40</xdr:row>
      <xdr:rowOff>26416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19140"/>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169943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26416</xdr:rowOff>
    </xdr:from>
    <xdr:to>
      <xdr:col>82</xdr:col>
      <xdr:colOff>196850</xdr:colOff>
      <xdr:row>40</xdr:row>
      <xdr:rowOff>26416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88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10414</xdr:rowOff>
    </xdr:from>
    <xdr:to>
      <xdr:col>82</xdr:col>
      <xdr:colOff>107950</xdr:colOff>
      <xdr:row>37</xdr:row>
      <xdr:rowOff>14986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35406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130573</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02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76708</xdr:rowOff>
    </xdr:from>
    <xdr:to>
      <xdr:col>78</xdr:col>
      <xdr:colOff>69850</xdr:colOff>
      <xdr:row>37</xdr:row>
      <xdr:rowOff>10414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24890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158496</xdr:rowOff>
    </xdr:from>
    <xdr:to>
      <xdr:col>78</xdr:col>
      <xdr:colOff>120650</xdr:colOff>
      <xdr:row>37</xdr:row>
      <xdr:rowOff>88646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73423</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76708</xdr:rowOff>
    </xdr:from>
    <xdr:to>
      <xdr:col>73</xdr:col>
      <xdr:colOff>180975</xdr:colOff>
      <xdr:row>37</xdr:row>
      <xdr:rowOff>1270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24890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143002</xdr:rowOff>
    </xdr:from>
    <xdr:to>
      <xdr:col>69</xdr:col>
      <xdr:colOff>92075</xdr:colOff>
      <xdr:row>37</xdr:row>
      <xdr:rowOff>1270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143752"/>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152163</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15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131064</xdr:rowOff>
    </xdr:from>
    <xdr:to>
      <xdr:col>78</xdr:col>
      <xdr:colOff>120650</xdr:colOff>
      <xdr:row>37</xdr:row>
      <xdr:rowOff>61214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25908</xdr:rowOff>
    </xdr:from>
    <xdr:to>
      <xdr:col>74</xdr:col>
      <xdr:colOff>31750</xdr:colOff>
      <xdr:row>36</xdr:row>
      <xdr:rowOff>127508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137685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121920</xdr:rowOff>
    </xdr:from>
    <xdr:to>
      <xdr:col>69</xdr:col>
      <xdr:colOff>142875</xdr:colOff>
      <xdr:row>37</xdr:row>
      <xdr:rowOff>52070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62247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92202</xdr:rowOff>
    </xdr:from>
    <xdr:to>
      <xdr:col>65</xdr:col>
      <xdr:colOff>53975</xdr:colOff>
      <xdr:row>36</xdr:row>
      <xdr:rowOff>22352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32529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000">
              <a:latin typeface="ＭＳ Ｐゴシック" panose="020B0600070205080204" pitchFamily="50" charset="-128"/>
              <a:ea typeface="ＭＳ Ｐゴシック" panose="020B0600070205080204" pitchFamily="50" charset="-128"/>
            </a:rPr>
            <a:t>公債費の経常収支比率は、</a:t>
          </a:r>
          <a:r>
            <a:rPr kumimoji="1" lang="en-US" altLang="ja-JP" sz="1000">
              <a:latin typeface="ＭＳ Ｐゴシック" panose="020B0600070205080204" pitchFamily="50" charset="-128"/>
              <a:ea typeface="ＭＳ Ｐゴシック" panose="020B0600070205080204" pitchFamily="50" charset="-128"/>
            </a:rPr>
            <a:t>22.0</a:t>
          </a:r>
          <a:r>
            <a:rPr kumimoji="1" lang="ja-JP" altLang="en-US" sz="1000">
              <a:latin typeface="ＭＳ Ｐゴシック" panose="020B0600070205080204" pitchFamily="50" charset="-128"/>
              <a:ea typeface="ＭＳ Ｐゴシック" panose="020B0600070205080204" pitchFamily="50" charset="-128"/>
            </a:rPr>
            <a:t>％で、類似団体平均を</a:t>
          </a:r>
          <a:r>
            <a:rPr kumimoji="1" lang="en-US" altLang="ja-JP" sz="1000">
              <a:latin typeface="ＭＳ Ｐゴシック" panose="020B0600070205080204" pitchFamily="50" charset="-128"/>
              <a:ea typeface="ＭＳ Ｐゴシック" panose="020B0600070205080204" pitchFamily="50" charset="-128"/>
            </a:rPr>
            <a:t>6.2</a:t>
          </a:r>
          <a:r>
            <a:rPr kumimoji="1" lang="ja-JP" altLang="en-US" sz="1000">
              <a:latin typeface="ＭＳ Ｐゴシック" panose="020B0600070205080204" pitchFamily="50" charset="-128"/>
              <a:ea typeface="ＭＳ Ｐゴシック" panose="020B0600070205080204" pitchFamily="50" charset="-128"/>
            </a:rPr>
            <a:t>％、大きく上回っている。地方債の発行は、平成</a:t>
          </a:r>
          <a:r>
            <a:rPr kumimoji="1" lang="en-US" altLang="ja-JP" sz="1000">
              <a:latin typeface="ＭＳ Ｐゴシック" panose="020B0600070205080204" pitchFamily="50" charset="-128"/>
              <a:ea typeface="ＭＳ Ｐゴシック" panose="020B0600070205080204" pitchFamily="50" charset="-128"/>
            </a:rPr>
            <a:t>20</a:t>
          </a:r>
          <a:r>
            <a:rPr kumimoji="1" lang="ja-JP" altLang="en-US" sz="1000">
              <a:latin typeface="ＭＳ Ｐゴシック" panose="020B0600070205080204" pitchFamily="50" charset="-128"/>
              <a:ea typeface="ＭＳ Ｐゴシック" panose="020B0600070205080204" pitchFamily="50" charset="-128"/>
            </a:rPr>
            <a:t>年度から平成</a:t>
          </a:r>
          <a:r>
            <a:rPr kumimoji="1" lang="en-US" altLang="ja-JP" sz="1000">
              <a:latin typeface="ＭＳ Ｐゴシック" panose="020B0600070205080204" pitchFamily="50" charset="-128"/>
              <a:ea typeface="ＭＳ Ｐゴシック" panose="020B0600070205080204" pitchFamily="50" charset="-128"/>
            </a:rPr>
            <a:t>26</a:t>
          </a:r>
          <a:r>
            <a:rPr kumimoji="1" lang="ja-JP" altLang="en-US" sz="1000">
              <a:latin typeface="ＭＳ Ｐゴシック" panose="020B0600070205080204" pitchFamily="50" charset="-128"/>
              <a:ea typeface="ＭＳ Ｐゴシック" panose="020B0600070205080204" pitchFamily="50" charset="-128"/>
            </a:rPr>
            <a:t>年度まで、収支見通し（財政計画）に基づく計画的な事業実施と投資的事業の整理・平準化により新発債発行額を抑制してきた結果、公債費に係る経常収支比率は年々減少しつつあったが、令和元年度は、Ｈ</a:t>
          </a:r>
          <a:r>
            <a:rPr kumimoji="1" lang="en-US" altLang="ja-JP" sz="1000">
              <a:latin typeface="ＭＳ Ｐゴシック" panose="020B0600070205080204" pitchFamily="50" charset="-128"/>
              <a:ea typeface="ＭＳ Ｐゴシック" panose="020B0600070205080204" pitchFamily="50" charset="-128"/>
            </a:rPr>
            <a:t>27</a:t>
          </a:r>
          <a:r>
            <a:rPr kumimoji="1" lang="ja-JP" altLang="en-US" sz="1000">
              <a:latin typeface="ＭＳ Ｐゴシック" panose="020B0600070205080204" pitchFamily="50" charset="-128"/>
              <a:ea typeface="ＭＳ Ｐゴシック" panose="020B0600070205080204" pitchFamily="50" charset="-128"/>
            </a:rPr>
            <a:t>北但ごみ処理施設整備事業等の元金償還開始により、</a:t>
          </a:r>
          <a:r>
            <a:rPr kumimoji="1" lang="en-US" altLang="ja-JP" sz="1000">
              <a:latin typeface="ＭＳ Ｐゴシック" panose="020B0600070205080204" pitchFamily="50" charset="-128"/>
              <a:ea typeface="ＭＳ Ｐゴシック" panose="020B0600070205080204" pitchFamily="50" charset="-128"/>
            </a:rPr>
            <a:t>0.8</a:t>
          </a:r>
          <a:r>
            <a:rPr kumimoji="1" lang="ja-JP" altLang="en-US" sz="1000">
              <a:latin typeface="ＭＳ Ｐゴシック" panose="020B0600070205080204" pitchFamily="50" charset="-128"/>
              <a:ea typeface="ＭＳ Ｐゴシック" panose="020B0600070205080204" pitchFamily="50" charset="-128"/>
            </a:rPr>
            <a:t>％増加した。今後２～３年間は、認定こども園整備等大型事業が計画されている。しかし、本町の公債費は類似団体と比較し多額であるため、今後も収支見通し（財政計画）に基づき事業実施し、類似団体の平均程度の水準に近づけるよう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77470</xdr:rowOff>
    </xdr:from>
    <xdr:to>
      <xdr:col>24</xdr:col>
      <xdr:colOff>25400</xdr:colOff>
      <xdr:row>81</xdr:row>
      <xdr:rowOff>161289</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593320"/>
          <a:ext cx="0" cy="1455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133366</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4020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161289</xdr:rowOff>
    </xdr:from>
    <xdr:to>
      <xdr:col>24</xdr:col>
      <xdr:colOff>114300</xdr:colOff>
      <xdr:row>81</xdr:row>
      <xdr:rowOff>161289</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4048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163847</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33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77470</xdr:rowOff>
    </xdr:from>
    <xdr:to>
      <xdr:col>24</xdr:col>
      <xdr:colOff>114300</xdr:colOff>
      <xdr:row>73</xdr:row>
      <xdr:rowOff>77470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593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27939</xdr:rowOff>
    </xdr:from>
    <xdr:to>
      <xdr:col>24</xdr:col>
      <xdr:colOff>25400</xdr:colOff>
      <xdr:row>80</xdr:row>
      <xdr:rowOff>88900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987800" y="13743939"/>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96538</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126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80011</xdr:rowOff>
    </xdr:from>
    <xdr:to>
      <xdr:col>24</xdr:col>
      <xdr:colOff>76200</xdr:colOff>
      <xdr:row>78</xdr:row>
      <xdr:rowOff>10161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27939</xdr:rowOff>
    </xdr:from>
    <xdr:to>
      <xdr:col>19</xdr:col>
      <xdr:colOff>187325</xdr:colOff>
      <xdr:row>80</xdr:row>
      <xdr:rowOff>50800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098800" y="137439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64770</xdr:rowOff>
    </xdr:from>
    <xdr:to>
      <xdr:col>20</xdr:col>
      <xdr:colOff>38100</xdr:colOff>
      <xdr:row>77</xdr:row>
      <xdr:rowOff>166370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5097</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20320</xdr:rowOff>
    </xdr:from>
    <xdr:to>
      <xdr:col>15</xdr:col>
      <xdr:colOff>98425</xdr:colOff>
      <xdr:row>80</xdr:row>
      <xdr:rowOff>50800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2209800" y="137363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87630</xdr:rowOff>
    </xdr:from>
    <xdr:to>
      <xdr:col>15</xdr:col>
      <xdr:colOff>149225</xdr:colOff>
      <xdr:row>78</xdr:row>
      <xdr:rowOff>17780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27957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20320</xdr:rowOff>
    </xdr:from>
    <xdr:to>
      <xdr:col>11</xdr:col>
      <xdr:colOff>9525</xdr:colOff>
      <xdr:row>80</xdr:row>
      <xdr:rowOff>66039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1320800" y="137363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125730</xdr:rowOff>
    </xdr:from>
    <xdr:to>
      <xdr:col>11</xdr:col>
      <xdr:colOff>60325</xdr:colOff>
      <xdr:row>78</xdr:row>
      <xdr:rowOff>55880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66057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12716</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38100</xdr:rowOff>
    </xdr:from>
    <xdr:to>
      <xdr:col>24</xdr:col>
      <xdr:colOff>76200</xdr:colOff>
      <xdr:row>80</xdr:row>
      <xdr:rowOff>139700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10177</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148589</xdr:rowOff>
    </xdr:from>
    <xdr:to>
      <xdr:col>20</xdr:col>
      <xdr:colOff>38100</xdr:colOff>
      <xdr:row>80</xdr:row>
      <xdr:rowOff>78739</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69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63516</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3779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0</xdr:rowOff>
    </xdr:from>
    <xdr:to>
      <xdr:col>15</xdr:col>
      <xdr:colOff>149225</xdr:colOff>
      <xdr:row>80</xdr:row>
      <xdr:rowOff>101600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86377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380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140970</xdr:rowOff>
    </xdr:from>
    <xdr:to>
      <xdr:col>11</xdr:col>
      <xdr:colOff>60325</xdr:colOff>
      <xdr:row>80</xdr:row>
      <xdr:rowOff>71120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68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55897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377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15239</xdr:rowOff>
    </xdr:from>
    <xdr:to>
      <xdr:col>6</xdr:col>
      <xdr:colOff>171450</xdr:colOff>
      <xdr:row>80</xdr:row>
      <xdr:rowOff>116839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73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101616</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a:t>
          </a:r>
          <a:r>
            <a:rPr kumimoji="1" lang="en-US" altLang="ja-JP" sz="1300">
              <a:latin typeface="ＭＳ Ｐゴシック" panose="020B0600070205080204" pitchFamily="50" charset="-128"/>
              <a:ea typeface="ＭＳ Ｐゴシック" panose="020B0600070205080204" pitchFamily="50" charset="-128"/>
            </a:rPr>
            <a:t>63.6</a:t>
          </a:r>
          <a:r>
            <a:rPr kumimoji="1" lang="ja-JP" altLang="en-US" sz="1300">
              <a:latin typeface="ＭＳ Ｐゴシック" panose="020B0600070205080204" pitchFamily="50" charset="-128"/>
              <a:ea typeface="ＭＳ Ｐゴシック" panose="020B0600070205080204" pitchFamily="50" charset="-128"/>
            </a:rPr>
            <a:t>％で、類似団体平均を</a:t>
          </a:r>
          <a:r>
            <a:rPr kumimoji="1" lang="en-US" altLang="ja-JP" sz="1300">
              <a:latin typeface="ＭＳ Ｐゴシック" panose="020B0600070205080204" pitchFamily="50" charset="-128"/>
              <a:ea typeface="ＭＳ Ｐゴシック" panose="020B0600070205080204" pitchFamily="50" charset="-128"/>
            </a:rPr>
            <a:t>9.2</a:t>
          </a:r>
          <a:r>
            <a:rPr kumimoji="1" lang="ja-JP" altLang="en-US" sz="1300">
              <a:latin typeface="ＭＳ Ｐゴシック" panose="020B0600070205080204" pitchFamily="50" charset="-128"/>
              <a:ea typeface="ＭＳ Ｐゴシック" panose="020B0600070205080204" pitchFamily="50" charset="-128"/>
            </a:rPr>
            <a:t>％下回っている。</a:t>
          </a:r>
        </a:p>
        <a:p>
          <a:r>
            <a:rPr kumimoji="1" lang="ja-JP" altLang="en-US" sz="1300">
              <a:latin typeface="ＭＳ Ｐゴシック" panose="020B0600070205080204" pitchFamily="50" charset="-128"/>
              <a:ea typeface="ＭＳ Ｐゴシック" panose="020B0600070205080204" pitchFamily="50" charset="-128"/>
            </a:rPr>
            <a:t>　今後は、町税の徴収強化などの取組みを通じて経常一般財源の確保に努めつつ、歳出経常経費削減に努め、経常収支比率と財政基盤の安定・強化を図る。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8128</xdr:rowOff>
    </xdr:from>
    <xdr:to>
      <xdr:col>82</xdr:col>
      <xdr:colOff>107950</xdr:colOff>
      <xdr:row>80</xdr:row>
      <xdr:rowOff>26415</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695428"/>
          <a:ext cx="0" cy="1046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169942</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26415</xdr:rowOff>
    </xdr:from>
    <xdr:to>
      <xdr:col>82</xdr:col>
      <xdr:colOff>196850</xdr:colOff>
      <xdr:row>80</xdr:row>
      <xdr:rowOff>26415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94505</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3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8128</xdr:rowOff>
    </xdr:from>
    <xdr:to>
      <xdr:col>82</xdr:col>
      <xdr:colOff>196850</xdr:colOff>
      <xdr:row>74</xdr:row>
      <xdr:rowOff>8128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69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62992</xdr:rowOff>
    </xdr:from>
    <xdr:to>
      <xdr:col>82</xdr:col>
      <xdr:colOff>107950</xdr:colOff>
      <xdr:row>74</xdr:row>
      <xdr:rowOff>85852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275029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61992</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092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89915</xdr:rowOff>
    </xdr:from>
    <xdr:to>
      <xdr:col>82</xdr:col>
      <xdr:colOff>158750</xdr:colOff>
      <xdr:row>77</xdr:row>
      <xdr:rowOff>20065</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3556</xdr:rowOff>
    </xdr:from>
    <xdr:to>
      <xdr:col>78</xdr:col>
      <xdr:colOff>69850</xdr:colOff>
      <xdr:row>74</xdr:row>
      <xdr:rowOff>85852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269085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99061</xdr:rowOff>
    </xdr:from>
    <xdr:to>
      <xdr:col>78</xdr:col>
      <xdr:colOff>120650</xdr:colOff>
      <xdr:row>77</xdr:row>
      <xdr:rowOff>29211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13988</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215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3556</xdr:rowOff>
    </xdr:from>
    <xdr:to>
      <xdr:col>73</xdr:col>
      <xdr:colOff>180975</xdr:colOff>
      <xdr:row>74</xdr:row>
      <xdr:rowOff>30988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26908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135145</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12700</xdr:rowOff>
    </xdr:from>
    <xdr:to>
      <xdr:col>69</xdr:col>
      <xdr:colOff>92075</xdr:colOff>
      <xdr:row>74</xdr:row>
      <xdr:rowOff>30988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004800" y="127000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147065</xdr:rowOff>
    </xdr:from>
    <xdr:to>
      <xdr:col>69</xdr:col>
      <xdr:colOff>142875</xdr:colOff>
      <xdr:row>76</xdr:row>
      <xdr:rowOff>77215</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61992</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09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71138</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12192</xdr:rowOff>
    </xdr:from>
    <xdr:to>
      <xdr:col>82</xdr:col>
      <xdr:colOff>158750</xdr:colOff>
      <xdr:row>74</xdr:row>
      <xdr:rowOff>113792</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269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92219</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260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35052</xdr:rowOff>
    </xdr:from>
    <xdr:to>
      <xdr:col>78</xdr:col>
      <xdr:colOff>120650</xdr:colOff>
      <xdr:row>74</xdr:row>
      <xdr:rowOff>136652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272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146829</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491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124206</xdr:rowOff>
    </xdr:from>
    <xdr:to>
      <xdr:col>74</xdr:col>
      <xdr:colOff>31750</xdr:colOff>
      <xdr:row>74</xdr:row>
      <xdr:rowOff>54356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264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64533</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408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151638</xdr:rowOff>
    </xdr:from>
    <xdr:to>
      <xdr:col>69</xdr:col>
      <xdr:colOff>142875</xdr:colOff>
      <xdr:row>74</xdr:row>
      <xdr:rowOff>81788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266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91965</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43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133350</xdr:rowOff>
    </xdr:from>
    <xdr:to>
      <xdr:col>65</xdr:col>
      <xdr:colOff>53975</xdr:colOff>
      <xdr:row>74</xdr:row>
      <xdr:rowOff>63500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73677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41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兵庫県新温泉町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166761</xdr:rowOff>
    </xdr:from>
    <xdr:to>
      <xdr:col>29</xdr:col>
      <xdr:colOff>127000</xdr:colOff>
      <xdr:row>20</xdr:row>
      <xdr:rowOff>6878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00336"/>
          <a:ext cx="0" cy="13831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150405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55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6878</xdr:rowOff>
    </xdr:from>
    <xdr:to>
      <xdr:col>30</xdr:col>
      <xdr:colOff>25400</xdr:colOff>
      <xdr:row>20</xdr:row>
      <xdr:rowOff>6878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835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81688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4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166761</xdr:rowOff>
    </xdr:from>
    <xdr:to>
      <xdr:col>30</xdr:col>
      <xdr:colOff>25400</xdr:colOff>
      <xdr:row>11</xdr:row>
      <xdr:rowOff>166761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00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150043</xdr:rowOff>
    </xdr:from>
    <xdr:to>
      <xdr:col>29</xdr:col>
      <xdr:colOff>127000</xdr:colOff>
      <xdr:row>17</xdr:row>
      <xdr:rowOff>18552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40868"/>
          <a:ext cx="647700" cy="399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34134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96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62057</xdr:rowOff>
    </xdr:from>
    <xdr:to>
      <xdr:col>29</xdr:col>
      <xdr:colOff>177800</xdr:colOff>
      <xdr:row>17</xdr:row>
      <xdr:rowOff>163657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2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18552</xdr:rowOff>
    </xdr:from>
    <xdr:to>
      <xdr:col>26</xdr:col>
      <xdr:colOff>50800</xdr:colOff>
      <xdr:row>17</xdr:row>
      <xdr:rowOff>38715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80827"/>
          <a:ext cx="698500" cy="201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85016</xdr:rowOff>
    </xdr:from>
    <xdr:to>
      <xdr:col>26</xdr:col>
      <xdr:colOff>101600</xdr:colOff>
      <xdr:row>18</xdr:row>
      <xdr:rowOff>15166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472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171393</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33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38715</xdr:rowOff>
    </xdr:from>
    <xdr:to>
      <xdr:col>22</xdr:col>
      <xdr:colOff>114300</xdr:colOff>
      <xdr:row>17</xdr:row>
      <xdr:rowOff>49870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00990"/>
          <a:ext cx="698500" cy="111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100119</xdr:rowOff>
    </xdr:from>
    <xdr:to>
      <xdr:col>22</xdr:col>
      <xdr:colOff>165100</xdr:colOff>
      <xdr:row>18</xdr:row>
      <xdr:rowOff>30269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62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15046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4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22278</xdr:rowOff>
    </xdr:from>
    <xdr:to>
      <xdr:col>18</xdr:col>
      <xdr:colOff>177800</xdr:colOff>
      <xdr:row>17</xdr:row>
      <xdr:rowOff>49870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984553"/>
          <a:ext cx="698500" cy="275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114894</xdr:rowOff>
    </xdr:from>
    <xdr:to>
      <xdr:col>19</xdr:col>
      <xdr:colOff>38100</xdr:colOff>
      <xdr:row>18</xdr:row>
      <xdr:rowOff>45044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77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29821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63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98275</xdr:rowOff>
    </xdr:from>
    <xdr:to>
      <xdr:col>15</xdr:col>
      <xdr:colOff>101600</xdr:colOff>
      <xdr:row>18</xdr:row>
      <xdr:rowOff>28425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60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13202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99243</xdr:rowOff>
    </xdr:from>
    <xdr:to>
      <xdr:col>29</xdr:col>
      <xdr:colOff>177800</xdr:colOff>
      <xdr:row>17</xdr:row>
      <xdr:rowOff>29393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900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115770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35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139202</xdr:rowOff>
    </xdr:from>
    <xdr:to>
      <xdr:col>26</xdr:col>
      <xdr:colOff>101600</xdr:colOff>
      <xdr:row>17</xdr:row>
      <xdr:rowOff>69352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300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79529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989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159365</xdr:rowOff>
    </xdr:from>
    <xdr:to>
      <xdr:col>22</xdr:col>
      <xdr:colOff>165100</xdr:colOff>
      <xdr:row>17</xdr:row>
      <xdr:rowOff>89515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50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99692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1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170520</xdr:rowOff>
    </xdr:from>
    <xdr:to>
      <xdr:col>19</xdr:col>
      <xdr:colOff>38100</xdr:colOff>
      <xdr:row>17</xdr:row>
      <xdr:rowOff>100670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613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110847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30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142928</xdr:rowOff>
    </xdr:from>
    <xdr:to>
      <xdr:col>15</xdr:col>
      <xdr:colOff>101600</xdr:colOff>
      <xdr:row>17</xdr:row>
      <xdr:rowOff>73078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33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83255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02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263341</xdr:rowOff>
    </xdr:from>
    <xdr:to>
      <xdr:col>29</xdr:col>
      <xdr:colOff>127000</xdr:colOff>
      <xdr:row>37</xdr:row>
      <xdr:rowOff>218230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87891"/>
          <a:ext cx="0" cy="1155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190307</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15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218230</xdr:rowOff>
    </xdr:from>
    <xdr:to>
      <xdr:col>30</xdr:col>
      <xdr:colOff>25400</xdr:colOff>
      <xdr:row>37</xdr:row>
      <xdr:rowOff>218230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3429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6818</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931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263341</xdr:rowOff>
    </xdr:from>
    <xdr:to>
      <xdr:col>30</xdr:col>
      <xdr:colOff>25400</xdr:colOff>
      <xdr:row>33</xdr:row>
      <xdr:rowOff>263341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878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205829</xdr:rowOff>
    </xdr:from>
    <xdr:to>
      <xdr:col>29</xdr:col>
      <xdr:colOff>127000</xdr:colOff>
      <xdr:row>35</xdr:row>
      <xdr:rowOff>271304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816179"/>
          <a:ext cx="647700" cy="654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4977</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95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32900</xdr:rowOff>
    </xdr:from>
    <xdr:to>
      <xdr:col>29</xdr:col>
      <xdr:colOff>177800</xdr:colOff>
      <xdr:row>36</xdr:row>
      <xdr:rowOff>134500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861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271304</xdr:rowOff>
    </xdr:from>
    <xdr:to>
      <xdr:col>26</xdr:col>
      <xdr:colOff>50800</xdr:colOff>
      <xdr:row>35</xdr:row>
      <xdr:rowOff>312604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881654"/>
          <a:ext cx="698500" cy="413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51473</xdr:rowOff>
    </xdr:from>
    <xdr:to>
      <xdr:col>26</xdr:col>
      <xdr:colOff>101600</xdr:colOff>
      <xdr:row>36</xdr:row>
      <xdr:rowOff>153073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0047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137850</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091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300031</xdr:rowOff>
    </xdr:from>
    <xdr:to>
      <xdr:col>22</xdr:col>
      <xdr:colOff>114300</xdr:colOff>
      <xdr:row>35</xdr:row>
      <xdr:rowOff>312604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910381"/>
          <a:ext cx="698500" cy="125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42348</xdr:rowOff>
    </xdr:from>
    <xdr:to>
      <xdr:col>22</xdr:col>
      <xdr:colOff>165100</xdr:colOff>
      <xdr:row>36</xdr:row>
      <xdr:rowOff>143948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955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128725</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0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171539</xdr:rowOff>
    </xdr:from>
    <xdr:to>
      <xdr:col>18</xdr:col>
      <xdr:colOff>177800</xdr:colOff>
      <xdr:row>35</xdr:row>
      <xdr:rowOff>300031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781889"/>
          <a:ext cx="698500" cy="1284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47054</xdr:rowOff>
    </xdr:from>
    <xdr:to>
      <xdr:col>19</xdr:col>
      <xdr:colOff>38100</xdr:colOff>
      <xdr:row>36</xdr:row>
      <xdr:rowOff>148654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0003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133431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86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120682</xdr:rowOff>
    </xdr:from>
    <xdr:to>
      <xdr:col>15</xdr:col>
      <xdr:colOff>101600</xdr:colOff>
      <xdr:row>37</xdr:row>
      <xdr:rowOff>50832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073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35609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160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155029</xdr:rowOff>
    </xdr:from>
    <xdr:to>
      <xdr:col>29</xdr:col>
      <xdr:colOff>177800</xdr:colOff>
      <xdr:row>35</xdr:row>
      <xdr:rowOff>256629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7653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106</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610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220504</xdr:rowOff>
    </xdr:from>
    <xdr:to>
      <xdr:col>26</xdr:col>
      <xdr:colOff>101600</xdr:colOff>
      <xdr:row>35</xdr:row>
      <xdr:rowOff>322104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8308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332281</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599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261804</xdr:rowOff>
    </xdr:from>
    <xdr:to>
      <xdr:col>22</xdr:col>
      <xdr:colOff>165100</xdr:colOff>
      <xdr:row>36</xdr:row>
      <xdr:rowOff>20504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8721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30681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641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249231</xdr:rowOff>
    </xdr:from>
    <xdr:to>
      <xdr:col>19</xdr:col>
      <xdr:colOff>38100</xdr:colOff>
      <xdr:row>36</xdr:row>
      <xdr:rowOff>7931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8595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18108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628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120739</xdr:rowOff>
    </xdr:from>
    <xdr:to>
      <xdr:col>15</xdr:col>
      <xdr:colOff>101600</xdr:colOff>
      <xdr:row>35</xdr:row>
      <xdr:rowOff>222339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731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232516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499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兵庫県新温泉町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14,298
14,155
241.01
11,755,194
11,493,186
141,415
6,282,950
14,463,722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84.6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137268</xdr:rowOff>
    </xdr:from>
    <xdr:to>
      <xdr:col>24</xdr:col>
      <xdr:colOff>62865</xdr:colOff>
      <xdr:row>38</xdr:row>
      <xdr:rowOff>155628</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80768"/>
          <a:ext cx="1270" cy="1389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159455</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7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155628</xdr:rowOff>
    </xdr:from>
    <xdr:to>
      <xdr:col>24</xdr:col>
      <xdr:colOff>152400</xdr:colOff>
      <xdr:row>38</xdr:row>
      <xdr:rowOff>155628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83945</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5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137268</xdr:rowOff>
    </xdr:from>
    <xdr:to>
      <xdr:col>24</xdr:col>
      <xdr:colOff>152400</xdr:colOff>
      <xdr:row>30</xdr:row>
      <xdr:rowOff>137268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80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95937</xdr:rowOff>
    </xdr:from>
    <xdr:to>
      <xdr:col>24</xdr:col>
      <xdr:colOff>63500</xdr:colOff>
      <xdr:row>36</xdr:row>
      <xdr:rowOff>105246</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268137"/>
          <a:ext cx="838200" cy="9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53053</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2252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74626</xdr:rowOff>
    </xdr:from>
    <xdr:to>
      <xdr:col>24</xdr:col>
      <xdr:colOff>114300</xdr:colOff>
      <xdr:row>37</xdr:row>
      <xdr:rowOff>4776</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4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105246</xdr:rowOff>
    </xdr:from>
    <xdr:to>
      <xdr:col>19</xdr:col>
      <xdr:colOff>177800</xdr:colOff>
      <xdr:row>36</xdr:row>
      <xdr:rowOff>121878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277446"/>
          <a:ext cx="889000" cy="16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87702</xdr:rowOff>
    </xdr:from>
    <xdr:to>
      <xdr:col>20</xdr:col>
      <xdr:colOff>38100</xdr:colOff>
      <xdr:row>37</xdr:row>
      <xdr:rowOff>17852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5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8979</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35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121878</xdr:rowOff>
    </xdr:from>
    <xdr:to>
      <xdr:col>15</xdr:col>
      <xdr:colOff>50800</xdr:colOff>
      <xdr:row>36</xdr:row>
      <xdr:rowOff>124631</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294078"/>
          <a:ext cx="889000" cy="2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94057</xdr:rowOff>
    </xdr:from>
    <xdr:to>
      <xdr:col>15</xdr:col>
      <xdr:colOff>101600</xdr:colOff>
      <xdr:row>37</xdr:row>
      <xdr:rowOff>24207</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66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15334</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35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95891</xdr:rowOff>
    </xdr:from>
    <xdr:to>
      <xdr:col>10</xdr:col>
      <xdr:colOff>114300</xdr:colOff>
      <xdr:row>36</xdr:row>
      <xdr:rowOff>124631</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6268091"/>
          <a:ext cx="889000" cy="28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110388</xdr:rowOff>
    </xdr:from>
    <xdr:to>
      <xdr:col>10</xdr:col>
      <xdr:colOff>165100</xdr:colOff>
      <xdr:row>37</xdr:row>
      <xdr:rowOff>40538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28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31665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37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78677</xdr:rowOff>
    </xdr:from>
    <xdr:to>
      <xdr:col>6</xdr:col>
      <xdr:colOff>38100</xdr:colOff>
      <xdr:row>37</xdr:row>
      <xdr:rowOff>8827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5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171404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34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45137</xdr:rowOff>
    </xdr:from>
    <xdr:to>
      <xdr:col>24</xdr:col>
      <xdr:colOff>114300</xdr:colOff>
      <xdr:row>36</xdr:row>
      <xdr:rowOff>146737</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21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68014</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068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54446</xdr:rowOff>
    </xdr:from>
    <xdr:to>
      <xdr:col>20</xdr:col>
      <xdr:colOff>38100</xdr:colOff>
      <xdr:row>36</xdr:row>
      <xdr:rowOff>156046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22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1123</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001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71078</xdr:rowOff>
    </xdr:from>
    <xdr:to>
      <xdr:col>15</xdr:col>
      <xdr:colOff>101600</xdr:colOff>
      <xdr:row>37</xdr:row>
      <xdr:rowOff>1228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24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17755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01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73831</xdr:rowOff>
    </xdr:from>
    <xdr:to>
      <xdr:col>10</xdr:col>
      <xdr:colOff>165100</xdr:colOff>
      <xdr:row>37</xdr:row>
      <xdr:rowOff>3981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24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20508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02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45091</xdr:rowOff>
    </xdr:from>
    <xdr:to>
      <xdr:col>6</xdr:col>
      <xdr:colOff>38100</xdr:colOff>
      <xdr:row>36</xdr:row>
      <xdr:rowOff>146691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21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163218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599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a:extLst>
            <a:ext uri="{FF2B5EF4-FFF2-40B4-BE49-F238E27FC236}">
              <a16:creationId xmlns:a16="http://schemas.microsoft.com/office/drawing/2014/main" id="{00000000-0008-0000-06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26612</xdr:rowOff>
    </xdr:from>
    <xdr:to>
      <xdr:col>24</xdr:col>
      <xdr:colOff>62865</xdr:colOff>
      <xdr:row>57</xdr:row>
      <xdr:rowOff>100422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flipV="1">
          <a:off x="4633595" y="8770562"/>
          <a:ext cx="1270" cy="1102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104249</xdr:rowOff>
    </xdr:from>
    <xdr:ext cx="534377" cy="259045"/>
    <xdr:sp macro="" textlink="">
      <xdr:nvSpPr>
        <xdr:cNvPr id="110" name="物件費最小値テキスト">
          <a:extLst>
            <a:ext uri="{FF2B5EF4-FFF2-40B4-BE49-F238E27FC236}">
              <a16:creationId xmlns:a16="http://schemas.microsoft.com/office/drawing/2014/main" id="{00000000-0008-0000-0600-00006E000000}"/>
            </a:ext>
          </a:extLst>
        </xdr:cNvPr>
        <xdr:cNvSpPr txBox="1"/>
      </xdr:nvSpPr>
      <xdr:spPr>
        <a:xfrm>
          <a:off x="4686300" y="9876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100422</xdr:rowOff>
    </xdr:from>
    <xdr:to>
      <xdr:col>24</xdr:col>
      <xdr:colOff>152400</xdr:colOff>
      <xdr:row>57</xdr:row>
      <xdr:rowOff>100422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987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144739</xdr:rowOff>
    </xdr:from>
    <xdr:ext cx="599010" cy="259045"/>
    <xdr:sp macro="" textlink="">
      <xdr:nvSpPr>
        <xdr:cNvPr id="112" name="物件費最大値テキスト">
          <a:extLst>
            <a:ext uri="{FF2B5EF4-FFF2-40B4-BE49-F238E27FC236}">
              <a16:creationId xmlns:a16="http://schemas.microsoft.com/office/drawing/2014/main" id="{00000000-0008-0000-0600-000070000000}"/>
            </a:ext>
          </a:extLst>
        </xdr:cNvPr>
        <xdr:cNvSpPr txBox="1"/>
      </xdr:nvSpPr>
      <xdr:spPr>
        <a:xfrm>
          <a:off x="4686300" y="854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26612</xdr:rowOff>
    </xdr:from>
    <xdr:to>
      <xdr:col>24</xdr:col>
      <xdr:colOff>152400</xdr:colOff>
      <xdr:row>51</xdr:row>
      <xdr:rowOff>26612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877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90551</xdr:rowOff>
    </xdr:from>
    <xdr:to>
      <xdr:col>24</xdr:col>
      <xdr:colOff>63500</xdr:colOff>
      <xdr:row>55</xdr:row>
      <xdr:rowOff>121828</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3797300" y="9520301"/>
          <a:ext cx="838200" cy="3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134476</xdr:rowOff>
    </xdr:from>
    <xdr:ext cx="534377" cy="259045"/>
    <xdr:sp macro="" textlink="">
      <xdr:nvSpPr>
        <xdr:cNvPr id="115" name="物件費平均値テキスト">
          <a:extLst>
            <a:ext uri="{FF2B5EF4-FFF2-40B4-BE49-F238E27FC236}">
              <a16:creationId xmlns:a16="http://schemas.microsoft.com/office/drawing/2014/main" id="{00000000-0008-0000-0600-000073000000}"/>
            </a:ext>
          </a:extLst>
        </xdr:cNvPr>
        <xdr:cNvSpPr txBox="1"/>
      </xdr:nvSpPr>
      <xdr:spPr>
        <a:xfrm>
          <a:off x="4686300" y="9564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156049</xdr:rowOff>
    </xdr:from>
    <xdr:to>
      <xdr:col>24</xdr:col>
      <xdr:colOff>114300</xdr:colOff>
      <xdr:row>56</xdr:row>
      <xdr:rowOff>86199</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4584700" y="958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121828</xdr:rowOff>
    </xdr:from>
    <xdr:to>
      <xdr:col>19</xdr:col>
      <xdr:colOff>177800</xdr:colOff>
      <xdr:row>55</xdr:row>
      <xdr:rowOff>134639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2908300" y="9551578"/>
          <a:ext cx="889000" cy="12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39898</xdr:rowOff>
    </xdr:from>
    <xdr:to>
      <xdr:col>20</xdr:col>
      <xdr:colOff>38100</xdr:colOff>
      <xdr:row>56</xdr:row>
      <xdr:rowOff>141498</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3746500" y="964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132625</xdr:rowOff>
    </xdr:from>
    <xdr:ext cx="534377"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3530111" y="973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134639</xdr:rowOff>
    </xdr:from>
    <xdr:to>
      <xdr:col>15</xdr:col>
      <xdr:colOff>50800</xdr:colOff>
      <xdr:row>55</xdr:row>
      <xdr:rowOff>153901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019300" y="9564389"/>
          <a:ext cx="889000" cy="1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41671</xdr:rowOff>
    </xdr:from>
    <xdr:to>
      <xdr:col>15</xdr:col>
      <xdr:colOff>101600</xdr:colOff>
      <xdr:row>56</xdr:row>
      <xdr:rowOff>143271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2857500" y="9642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134398</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2641111" y="973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145822</xdr:rowOff>
    </xdr:from>
    <xdr:to>
      <xdr:col>10</xdr:col>
      <xdr:colOff>114300</xdr:colOff>
      <xdr:row>55</xdr:row>
      <xdr:rowOff>153901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1130300" y="9575572"/>
          <a:ext cx="889000" cy="8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32052</xdr:rowOff>
    </xdr:from>
    <xdr:to>
      <xdr:col>10</xdr:col>
      <xdr:colOff>165100</xdr:colOff>
      <xdr:row>56</xdr:row>
      <xdr:rowOff>133652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968500" y="963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124779</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1752111" y="972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67887</xdr:rowOff>
    </xdr:from>
    <xdr:to>
      <xdr:col>6</xdr:col>
      <xdr:colOff>38100</xdr:colOff>
      <xdr:row>56</xdr:row>
      <xdr:rowOff>169487</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079500" y="9669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160614</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863111" y="976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39751</xdr:rowOff>
    </xdr:from>
    <xdr:to>
      <xdr:col>24</xdr:col>
      <xdr:colOff>114300</xdr:colOff>
      <xdr:row>55</xdr:row>
      <xdr:rowOff>141351</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4584700" y="946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62628</xdr:rowOff>
    </xdr:from>
    <xdr:ext cx="599010" cy="259045"/>
    <xdr:sp macro="" textlink="">
      <xdr:nvSpPr>
        <xdr:cNvPr id="134" name="物件費該当値テキスト">
          <a:extLst>
            <a:ext uri="{FF2B5EF4-FFF2-40B4-BE49-F238E27FC236}">
              <a16:creationId xmlns:a16="http://schemas.microsoft.com/office/drawing/2014/main" id="{00000000-0008-0000-0600-000086000000}"/>
            </a:ext>
          </a:extLst>
        </xdr:cNvPr>
        <xdr:cNvSpPr txBox="1"/>
      </xdr:nvSpPr>
      <xdr:spPr>
        <a:xfrm>
          <a:off x="4686300" y="9320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71028</xdr:rowOff>
    </xdr:from>
    <xdr:to>
      <xdr:col>20</xdr:col>
      <xdr:colOff>38100</xdr:colOff>
      <xdr:row>56</xdr:row>
      <xdr:rowOff>1178</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3746500" y="950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17705</xdr:rowOff>
    </xdr:from>
    <xdr:ext cx="59901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497795" y="9276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83839</xdr:rowOff>
    </xdr:from>
    <xdr:to>
      <xdr:col>15</xdr:col>
      <xdr:colOff>101600</xdr:colOff>
      <xdr:row>56</xdr:row>
      <xdr:rowOff>13989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2857500" y="951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30516</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608795" y="9288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103101</xdr:rowOff>
    </xdr:from>
    <xdr:to>
      <xdr:col>10</xdr:col>
      <xdr:colOff>165100</xdr:colOff>
      <xdr:row>56</xdr:row>
      <xdr:rowOff>33251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968500" y="953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49778</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719795" y="9308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95022</xdr:rowOff>
    </xdr:from>
    <xdr:to>
      <xdr:col>6</xdr:col>
      <xdr:colOff>38100</xdr:colOff>
      <xdr:row>56</xdr:row>
      <xdr:rowOff>25172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079500" y="952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41699</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830795" y="9299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106667</xdr:rowOff>
    </xdr:from>
    <xdr:to>
      <xdr:col>24</xdr:col>
      <xdr:colOff>62865</xdr:colOff>
      <xdr:row>79</xdr:row>
      <xdr:rowOff>13512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279617"/>
          <a:ext cx="1270" cy="1278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17339</xdr:rowOff>
    </xdr:from>
    <xdr:ext cx="378565"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61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13512</xdr:rowOff>
    </xdr:from>
    <xdr:to>
      <xdr:col>24</xdr:col>
      <xdr:colOff>152400</xdr:colOff>
      <xdr:row>79</xdr:row>
      <xdr:rowOff>13512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558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53344</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205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106667</xdr:rowOff>
    </xdr:from>
    <xdr:to>
      <xdr:col>24</xdr:col>
      <xdr:colOff>152400</xdr:colOff>
      <xdr:row>71</xdr:row>
      <xdr:rowOff>106667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279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143853</xdr:rowOff>
    </xdr:from>
    <xdr:to>
      <xdr:col>24</xdr:col>
      <xdr:colOff>63500</xdr:colOff>
      <xdr:row>77</xdr:row>
      <xdr:rowOff>166332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3345503"/>
          <a:ext cx="8382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81157</xdr:rowOff>
    </xdr:from>
    <xdr:ext cx="469744"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282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102730</xdr:rowOff>
    </xdr:from>
    <xdr:to>
      <xdr:col>24</xdr:col>
      <xdr:colOff>114300</xdr:colOff>
      <xdr:row>78</xdr:row>
      <xdr:rowOff>32880</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30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114592</xdr:rowOff>
    </xdr:from>
    <xdr:to>
      <xdr:col>19</xdr:col>
      <xdr:colOff>177800</xdr:colOff>
      <xdr:row>77</xdr:row>
      <xdr:rowOff>166332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908300" y="12973342"/>
          <a:ext cx="889000" cy="39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79108</xdr:rowOff>
    </xdr:from>
    <xdr:to>
      <xdr:col>20</xdr:col>
      <xdr:colOff>38100</xdr:colOff>
      <xdr:row>78</xdr:row>
      <xdr:rowOff>9258</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28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25785</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62428" y="13055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114592</xdr:rowOff>
    </xdr:from>
    <xdr:to>
      <xdr:col>15</xdr:col>
      <xdr:colOff>50800</xdr:colOff>
      <xdr:row>76</xdr:row>
      <xdr:rowOff>73520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019300" y="12973342"/>
          <a:ext cx="889000" cy="13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4508</xdr:rowOff>
    </xdr:from>
    <xdr:to>
      <xdr:col>15</xdr:col>
      <xdr:colOff>101600</xdr:colOff>
      <xdr:row>77</xdr:row>
      <xdr:rowOff>106108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20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97235</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73428" y="1329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73520</xdr:rowOff>
    </xdr:from>
    <xdr:to>
      <xdr:col>10</xdr:col>
      <xdr:colOff>114300</xdr:colOff>
      <xdr:row>78</xdr:row>
      <xdr:rowOff>9894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1130300" y="13103720"/>
          <a:ext cx="889000" cy="279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56896</xdr:rowOff>
    </xdr:from>
    <xdr:to>
      <xdr:col>10</xdr:col>
      <xdr:colOff>165100</xdr:colOff>
      <xdr:row>77</xdr:row>
      <xdr:rowOff>158496</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25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149623</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84428" y="1335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154012</xdr:rowOff>
    </xdr:from>
    <xdr:to>
      <xdr:col>6</xdr:col>
      <xdr:colOff>38100</xdr:colOff>
      <xdr:row>78</xdr:row>
      <xdr:rowOff>84162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35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75289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44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93053</xdr:rowOff>
    </xdr:from>
    <xdr:to>
      <xdr:col>24</xdr:col>
      <xdr:colOff>114300</xdr:colOff>
      <xdr:row>78</xdr:row>
      <xdr:rowOff>23203</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29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115930</xdr:rowOff>
    </xdr:from>
    <xdr:ext cx="469744"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146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115532</xdr:rowOff>
    </xdr:from>
    <xdr:to>
      <xdr:col>20</xdr:col>
      <xdr:colOff>38100</xdr:colOff>
      <xdr:row>78</xdr:row>
      <xdr:rowOff>45682</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31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36809</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62428" y="13409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63792</xdr:rowOff>
    </xdr:from>
    <xdr:to>
      <xdr:col>15</xdr:col>
      <xdr:colOff>101600</xdr:colOff>
      <xdr:row>75</xdr:row>
      <xdr:rowOff>165391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292254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10469</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41111" y="1269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22720</xdr:rowOff>
    </xdr:from>
    <xdr:to>
      <xdr:col>10</xdr:col>
      <xdr:colOff>165100</xdr:colOff>
      <xdr:row>76</xdr:row>
      <xdr:rowOff>124320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0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140847</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52111" y="1282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130544</xdr:rowOff>
    </xdr:from>
    <xdr:to>
      <xdr:col>6</xdr:col>
      <xdr:colOff>38100</xdr:colOff>
      <xdr:row>78</xdr:row>
      <xdr:rowOff>60694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33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77221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10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64196</xdr:rowOff>
    </xdr:from>
    <xdr:to>
      <xdr:col>24</xdr:col>
      <xdr:colOff>62865</xdr:colOff>
      <xdr:row>99</xdr:row>
      <xdr:rowOff>79840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66146"/>
          <a:ext cx="1270" cy="1387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83667</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5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79840</xdr:rowOff>
    </xdr:from>
    <xdr:to>
      <xdr:col>24</xdr:col>
      <xdr:colOff>152400</xdr:colOff>
      <xdr:row>99</xdr:row>
      <xdr:rowOff>79840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53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10873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41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64196</xdr:rowOff>
    </xdr:from>
    <xdr:to>
      <xdr:col>24</xdr:col>
      <xdr:colOff>152400</xdr:colOff>
      <xdr:row>91</xdr:row>
      <xdr:rowOff>64196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66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159947</xdr:rowOff>
    </xdr:from>
    <xdr:to>
      <xdr:col>24</xdr:col>
      <xdr:colOff>63500</xdr:colOff>
      <xdr:row>97</xdr:row>
      <xdr:rowOff>28715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619147"/>
          <a:ext cx="8382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4968</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635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26541</xdr:rowOff>
    </xdr:from>
    <xdr:to>
      <xdr:col>24</xdr:col>
      <xdr:colOff>114300</xdr:colOff>
      <xdr:row>97</xdr:row>
      <xdr:rowOff>128141</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28715</xdr:rowOff>
    </xdr:from>
    <xdr:to>
      <xdr:col>19</xdr:col>
      <xdr:colOff>177800</xdr:colOff>
      <xdr:row>97</xdr:row>
      <xdr:rowOff>62613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659365"/>
          <a:ext cx="889000" cy="33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43180</xdr:rowOff>
    </xdr:from>
    <xdr:to>
      <xdr:col>20</xdr:col>
      <xdr:colOff>38100</xdr:colOff>
      <xdr:row>97</xdr:row>
      <xdr:rowOff>144780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135907</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76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62613</xdr:rowOff>
    </xdr:from>
    <xdr:to>
      <xdr:col>15</xdr:col>
      <xdr:colOff>50800</xdr:colOff>
      <xdr:row>97</xdr:row>
      <xdr:rowOff>77031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693263"/>
          <a:ext cx="889000" cy="14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44780</xdr:rowOff>
    </xdr:from>
    <xdr:to>
      <xdr:col>15</xdr:col>
      <xdr:colOff>101600</xdr:colOff>
      <xdr:row>97</xdr:row>
      <xdr:rowOff>146380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67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137507</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76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77031</xdr:rowOff>
    </xdr:from>
    <xdr:to>
      <xdr:col>10</xdr:col>
      <xdr:colOff>114300</xdr:colOff>
      <xdr:row>97</xdr:row>
      <xdr:rowOff>150281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707681"/>
          <a:ext cx="889000" cy="7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61713</xdr:rowOff>
    </xdr:from>
    <xdr:to>
      <xdr:col>10</xdr:col>
      <xdr:colOff>165100</xdr:colOff>
      <xdr:row>97</xdr:row>
      <xdr:rowOff>163313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9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154440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78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152564</xdr:rowOff>
    </xdr:from>
    <xdr:to>
      <xdr:col>6</xdr:col>
      <xdr:colOff>38100</xdr:colOff>
      <xdr:row>97</xdr:row>
      <xdr:rowOff>82714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61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99241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386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109147</xdr:rowOff>
    </xdr:from>
    <xdr:to>
      <xdr:col>24</xdr:col>
      <xdr:colOff>114300</xdr:colOff>
      <xdr:row>97</xdr:row>
      <xdr:rowOff>39297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56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132024</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41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149365</xdr:rowOff>
    </xdr:from>
    <xdr:to>
      <xdr:col>20</xdr:col>
      <xdr:colOff>38100</xdr:colOff>
      <xdr:row>97</xdr:row>
      <xdr:rowOff>79515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60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96042</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38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11813</xdr:rowOff>
    </xdr:from>
    <xdr:to>
      <xdr:col>15</xdr:col>
      <xdr:colOff>101600</xdr:colOff>
      <xdr:row>97</xdr:row>
      <xdr:rowOff>113413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64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129940</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417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26231</xdr:rowOff>
    </xdr:from>
    <xdr:to>
      <xdr:col>10</xdr:col>
      <xdr:colOff>165100</xdr:colOff>
      <xdr:row>97</xdr:row>
      <xdr:rowOff>127831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65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144358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43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99481</xdr:rowOff>
    </xdr:from>
    <xdr:to>
      <xdr:col>6</xdr:col>
      <xdr:colOff>38100</xdr:colOff>
      <xdr:row>98</xdr:row>
      <xdr:rowOff>29631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73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20758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822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154079</xdr:rowOff>
    </xdr:from>
    <xdr:to>
      <xdr:col>54</xdr:col>
      <xdr:colOff>189865</xdr:colOff>
      <xdr:row>38</xdr:row>
      <xdr:rowOff>143475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26129"/>
          <a:ext cx="1270" cy="153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147302</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143475</xdr:rowOff>
    </xdr:from>
    <xdr:to>
      <xdr:col>55</xdr:col>
      <xdr:colOff>88900</xdr:colOff>
      <xdr:row>38</xdr:row>
      <xdr:rowOff>143475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100756</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01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154079</xdr:rowOff>
    </xdr:from>
    <xdr:to>
      <xdr:col>55</xdr:col>
      <xdr:colOff>88900</xdr:colOff>
      <xdr:row>29</xdr:row>
      <xdr:rowOff>154079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26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17392</xdr:rowOff>
    </xdr:from>
    <xdr:to>
      <xdr:col>55</xdr:col>
      <xdr:colOff>0</xdr:colOff>
      <xdr:row>37</xdr:row>
      <xdr:rowOff>18852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361042"/>
          <a:ext cx="838200" cy="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63388</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407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84961</xdr:rowOff>
    </xdr:from>
    <xdr:to>
      <xdr:col>55</xdr:col>
      <xdr:colOff>50800</xdr:colOff>
      <xdr:row>38</xdr:row>
      <xdr:rowOff>15111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42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162926</xdr:rowOff>
    </xdr:from>
    <xdr:to>
      <xdr:col>50</xdr:col>
      <xdr:colOff>114300</xdr:colOff>
      <xdr:row>37</xdr:row>
      <xdr:rowOff>18852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335126"/>
          <a:ext cx="889000" cy="2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100516</xdr:rowOff>
    </xdr:from>
    <xdr:to>
      <xdr:col>50</xdr:col>
      <xdr:colOff>165100</xdr:colOff>
      <xdr:row>38</xdr:row>
      <xdr:rowOff>30666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44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21793</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53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54573</xdr:rowOff>
    </xdr:from>
    <xdr:to>
      <xdr:col>45</xdr:col>
      <xdr:colOff>177800</xdr:colOff>
      <xdr:row>36</xdr:row>
      <xdr:rowOff>162926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226773"/>
          <a:ext cx="889000" cy="108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135495</xdr:rowOff>
    </xdr:from>
    <xdr:to>
      <xdr:col>46</xdr:col>
      <xdr:colOff>38100</xdr:colOff>
      <xdr:row>38</xdr:row>
      <xdr:rowOff>65646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4791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56772</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57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54573</xdr:rowOff>
    </xdr:from>
    <xdr:to>
      <xdr:col>41</xdr:col>
      <xdr:colOff>50800</xdr:colOff>
      <xdr:row>36</xdr:row>
      <xdr:rowOff>145105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226773"/>
          <a:ext cx="889000" cy="90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130584</xdr:rowOff>
    </xdr:from>
    <xdr:to>
      <xdr:col>41</xdr:col>
      <xdr:colOff>101600</xdr:colOff>
      <xdr:row>38</xdr:row>
      <xdr:rowOff>60734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74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51861</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566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136834</xdr:rowOff>
    </xdr:from>
    <xdr:to>
      <xdr:col>36</xdr:col>
      <xdr:colOff>165100</xdr:colOff>
      <xdr:row>38</xdr:row>
      <xdr:rowOff>66984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8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58111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57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138042</xdr:rowOff>
    </xdr:from>
    <xdr:to>
      <xdr:col>55</xdr:col>
      <xdr:colOff>50800</xdr:colOff>
      <xdr:row>37</xdr:row>
      <xdr:rowOff>68192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1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160919</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161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139502</xdr:rowOff>
    </xdr:from>
    <xdr:to>
      <xdr:col>50</xdr:col>
      <xdr:colOff>165100</xdr:colOff>
      <xdr:row>37</xdr:row>
      <xdr:rowOff>69652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31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86179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086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112126</xdr:rowOff>
    </xdr:from>
    <xdr:to>
      <xdr:col>46</xdr:col>
      <xdr:colOff>38100</xdr:colOff>
      <xdr:row>37</xdr:row>
      <xdr:rowOff>42276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28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58803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059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3773</xdr:rowOff>
    </xdr:from>
    <xdr:to>
      <xdr:col>41</xdr:col>
      <xdr:colOff>101600</xdr:colOff>
      <xdr:row>36</xdr:row>
      <xdr:rowOff>105373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17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121900</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951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94305</xdr:rowOff>
    </xdr:from>
    <xdr:to>
      <xdr:col>36</xdr:col>
      <xdr:colOff>165100</xdr:colOff>
      <xdr:row>37</xdr:row>
      <xdr:rowOff>24455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26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40982</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04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90159</xdr:rowOff>
    </xdr:from>
    <xdr:to>
      <xdr:col>54</xdr:col>
      <xdr:colOff>189865</xdr:colOff>
      <xdr:row>59</xdr:row>
      <xdr:rowOff>3591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34109"/>
          <a:ext cx="1270" cy="1285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7418</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2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3591</xdr:rowOff>
    </xdr:from>
    <xdr:to>
      <xdr:col>55</xdr:col>
      <xdr:colOff>88900</xdr:colOff>
      <xdr:row>59</xdr:row>
      <xdr:rowOff>3591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19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36836</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09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90159</xdr:rowOff>
    </xdr:from>
    <xdr:to>
      <xdr:col>55</xdr:col>
      <xdr:colOff>88900</xdr:colOff>
      <xdr:row>51</xdr:row>
      <xdr:rowOff>90159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34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66167</xdr:rowOff>
    </xdr:from>
    <xdr:to>
      <xdr:col>55</xdr:col>
      <xdr:colOff>0</xdr:colOff>
      <xdr:row>58</xdr:row>
      <xdr:rowOff>89507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838817"/>
          <a:ext cx="838200" cy="19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136875</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09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158448</xdr:rowOff>
    </xdr:from>
    <xdr:to>
      <xdr:col>55</xdr:col>
      <xdr:colOff>50800</xdr:colOff>
      <xdr:row>58</xdr:row>
      <xdr:rowOff>88598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3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27797</xdr:rowOff>
    </xdr:from>
    <xdr:to>
      <xdr:col>50</xdr:col>
      <xdr:colOff>114300</xdr:colOff>
      <xdr:row>58</xdr:row>
      <xdr:rowOff>89507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971897"/>
          <a:ext cx="889000" cy="6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130330</xdr:rowOff>
    </xdr:from>
    <xdr:to>
      <xdr:col>50</xdr:col>
      <xdr:colOff>165100</xdr:colOff>
      <xdr:row>58</xdr:row>
      <xdr:rowOff>60480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90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77007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678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27797</xdr:rowOff>
    </xdr:from>
    <xdr:to>
      <xdr:col>45</xdr:col>
      <xdr:colOff>177800</xdr:colOff>
      <xdr:row>58</xdr:row>
      <xdr:rowOff>97781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971897"/>
          <a:ext cx="889000" cy="6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6998</xdr:rowOff>
    </xdr:from>
    <xdr:to>
      <xdr:col>46</xdr:col>
      <xdr:colOff>38100</xdr:colOff>
      <xdr:row>58</xdr:row>
      <xdr:rowOff>108598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5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99725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1004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96196</xdr:rowOff>
    </xdr:from>
    <xdr:to>
      <xdr:col>41</xdr:col>
      <xdr:colOff>50800</xdr:colOff>
      <xdr:row>58</xdr:row>
      <xdr:rowOff>97781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10040296"/>
          <a:ext cx="889000" cy="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14790</xdr:rowOff>
    </xdr:from>
    <xdr:to>
      <xdr:col>41</xdr:col>
      <xdr:colOff>101600</xdr:colOff>
      <xdr:row>58</xdr:row>
      <xdr:rowOff>116390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5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132917</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73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20373</xdr:rowOff>
    </xdr:from>
    <xdr:to>
      <xdr:col>36</xdr:col>
      <xdr:colOff>165100</xdr:colOff>
      <xdr:row>58</xdr:row>
      <xdr:rowOff>121973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6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138500</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3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15367</xdr:rowOff>
    </xdr:from>
    <xdr:to>
      <xdr:col>55</xdr:col>
      <xdr:colOff>50800</xdr:colOff>
      <xdr:row>57</xdr:row>
      <xdr:rowOff>116967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8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38244</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39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38707</xdr:rowOff>
    </xdr:from>
    <xdr:to>
      <xdr:col>50</xdr:col>
      <xdr:colOff>165100</xdr:colOff>
      <xdr:row>58</xdr:row>
      <xdr:rowOff>140307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8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131434</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075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148447</xdr:rowOff>
    </xdr:from>
    <xdr:to>
      <xdr:col>46</xdr:col>
      <xdr:colOff>38100</xdr:colOff>
      <xdr:row>58</xdr:row>
      <xdr:rowOff>78597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2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95124</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69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46981</xdr:rowOff>
    </xdr:from>
    <xdr:to>
      <xdr:col>41</xdr:col>
      <xdr:colOff>101600</xdr:colOff>
      <xdr:row>58</xdr:row>
      <xdr:rowOff>148581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9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139708</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1008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45396</xdr:rowOff>
    </xdr:from>
    <xdr:to>
      <xdr:col>36</xdr:col>
      <xdr:colOff>165100</xdr:colOff>
      <xdr:row>58</xdr:row>
      <xdr:rowOff>146996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8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138123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10082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156102</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86152"/>
          <a:ext cx="1270" cy="1602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102779</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61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156102</xdr:rowOff>
    </xdr:from>
    <xdr:to>
      <xdr:col>55</xdr:col>
      <xdr:colOff>88900</xdr:colOff>
      <xdr:row>69</xdr:row>
      <xdr:rowOff>156102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8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157581</xdr:rowOff>
    </xdr:from>
    <xdr:to>
      <xdr:col>55</xdr:col>
      <xdr:colOff>0</xdr:colOff>
      <xdr:row>79</xdr:row>
      <xdr:rowOff>1755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187781"/>
          <a:ext cx="838200" cy="35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25058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981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46631</xdr:rowOff>
    </xdr:from>
    <xdr:to>
      <xdr:col>55</xdr:col>
      <xdr:colOff>50800</xdr:colOff>
      <xdr:row>78</xdr:row>
      <xdr:rowOff>148231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19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95927</xdr:rowOff>
    </xdr:from>
    <xdr:to>
      <xdr:col>50</xdr:col>
      <xdr:colOff>114300</xdr:colOff>
      <xdr:row>79</xdr:row>
      <xdr:rowOff>1755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469027"/>
          <a:ext cx="889000" cy="7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40943</xdr:rowOff>
    </xdr:from>
    <xdr:to>
      <xdr:col>50</xdr:col>
      <xdr:colOff>165100</xdr:colOff>
      <xdr:row>78</xdr:row>
      <xdr:rowOff>142543</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1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159070</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18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95927</xdr:rowOff>
    </xdr:from>
    <xdr:to>
      <xdr:col>45</xdr:col>
      <xdr:colOff>177800</xdr:colOff>
      <xdr:row>78</xdr:row>
      <xdr:rowOff>165151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469027"/>
          <a:ext cx="889000" cy="69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76392</xdr:rowOff>
    </xdr:from>
    <xdr:to>
      <xdr:col>46</xdr:col>
      <xdr:colOff>38100</xdr:colOff>
      <xdr:row>79</xdr:row>
      <xdr:rowOff>6542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4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169119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54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165151</xdr:rowOff>
    </xdr:from>
    <xdr:to>
      <xdr:col>41</xdr:col>
      <xdr:colOff>50800</xdr:colOff>
      <xdr:row>79</xdr:row>
      <xdr:rowOff>38053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38251"/>
          <a:ext cx="889000" cy="44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68452</xdr:rowOff>
    </xdr:from>
    <xdr:to>
      <xdr:col>41</xdr:col>
      <xdr:colOff>101600</xdr:colOff>
      <xdr:row>78</xdr:row>
      <xdr:rowOff>170052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4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15129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1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56519</xdr:rowOff>
    </xdr:from>
    <xdr:to>
      <xdr:col>36</xdr:col>
      <xdr:colOff>165100</xdr:colOff>
      <xdr:row>78</xdr:row>
      <xdr:rowOff>158119</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2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3196</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0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106781</xdr:rowOff>
    </xdr:from>
    <xdr:to>
      <xdr:col>55</xdr:col>
      <xdr:colOff>50800</xdr:colOff>
      <xdr:row>77</xdr:row>
      <xdr:rowOff>36931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13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129658</xdr:rowOff>
    </xdr:from>
    <xdr:ext cx="599010"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2988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122405</xdr:rowOff>
    </xdr:from>
    <xdr:to>
      <xdr:col>50</xdr:col>
      <xdr:colOff>165100</xdr:colOff>
      <xdr:row>79</xdr:row>
      <xdr:rowOff>52555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9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43682</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588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45127</xdr:rowOff>
    </xdr:from>
    <xdr:to>
      <xdr:col>46</xdr:col>
      <xdr:colOff>38100</xdr:colOff>
      <xdr:row>78</xdr:row>
      <xdr:rowOff>146727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1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163254</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19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114351</xdr:rowOff>
    </xdr:from>
    <xdr:to>
      <xdr:col>41</xdr:col>
      <xdr:colOff>101600</xdr:colOff>
      <xdr:row>79</xdr:row>
      <xdr:rowOff>44501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8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35628</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58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158703</xdr:rowOff>
    </xdr:from>
    <xdr:to>
      <xdr:col>36</xdr:col>
      <xdr:colOff>165100</xdr:colOff>
      <xdr:row>79</xdr:row>
      <xdr:rowOff>88853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3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79980</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62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28180</xdr:rowOff>
    </xdr:from>
    <xdr:to>
      <xdr:col>54</xdr:col>
      <xdr:colOff>189865</xdr:colOff>
      <xdr:row>98</xdr:row>
      <xdr:rowOff>132083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801580"/>
          <a:ext cx="1270" cy="1132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135910</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8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132083</xdr:rowOff>
    </xdr:from>
    <xdr:to>
      <xdr:col>55</xdr:col>
      <xdr:colOff>88900</xdr:colOff>
      <xdr:row>98</xdr:row>
      <xdr:rowOff>132083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146307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76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28180</xdr:rowOff>
    </xdr:from>
    <xdr:to>
      <xdr:col>55</xdr:col>
      <xdr:colOff>88900</xdr:colOff>
      <xdr:row>92</xdr:row>
      <xdr:rowOff>28180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80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75299</xdr:rowOff>
    </xdr:from>
    <xdr:to>
      <xdr:col>55</xdr:col>
      <xdr:colOff>0</xdr:colOff>
      <xdr:row>97</xdr:row>
      <xdr:rowOff>98721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705949"/>
          <a:ext cx="838200" cy="23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3346</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33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24919</xdr:rowOff>
    </xdr:from>
    <xdr:to>
      <xdr:col>55</xdr:col>
      <xdr:colOff>50800</xdr:colOff>
      <xdr:row>97</xdr:row>
      <xdr:rowOff>126519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5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24216</xdr:rowOff>
    </xdr:from>
    <xdr:to>
      <xdr:col>50</xdr:col>
      <xdr:colOff>114300</xdr:colOff>
      <xdr:row>97</xdr:row>
      <xdr:rowOff>98721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654866"/>
          <a:ext cx="889000" cy="74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140343</xdr:rowOff>
    </xdr:from>
    <xdr:to>
      <xdr:col>50</xdr:col>
      <xdr:colOff>165100</xdr:colOff>
      <xdr:row>97</xdr:row>
      <xdr:rowOff>70493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59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87020</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37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24216</xdr:rowOff>
    </xdr:from>
    <xdr:to>
      <xdr:col>45</xdr:col>
      <xdr:colOff>177800</xdr:colOff>
      <xdr:row>97</xdr:row>
      <xdr:rowOff>146371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654866"/>
          <a:ext cx="889000" cy="12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37223</xdr:rowOff>
    </xdr:from>
    <xdr:to>
      <xdr:col>46</xdr:col>
      <xdr:colOff>38100</xdr:colOff>
      <xdr:row>97</xdr:row>
      <xdr:rowOff>138823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6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129950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760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56855</xdr:rowOff>
    </xdr:from>
    <xdr:to>
      <xdr:col>41</xdr:col>
      <xdr:colOff>50800</xdr:colOff>
      <xdr:row>97</xdr:row>
      <xdr:rowOff>146371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687505"/>
          <a:ext cx="889000" cy="89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58958</xdr:rowOff>
    </xdr:from>
    <xdr:to>
      <xdr:col>41</xdr:col>
      <xdr:colOff>101600</xdr:colOff>
      <xdr:row>97</xdr:row>
      <xdr:rowOff>160558</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8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5635</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46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95822</xdr:rowOff>
    </xdr:from>
    <xdr:to>
      <xdr:col>36</xdr:col>
      <xdr:colOff>165100</xdr:colOff>
      <xdr:row>98</xdr:row>
      <xdr:rowOff>25972</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2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17099</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81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24499</xdr:rowOff>
    </xdr:from>
    <xdr:to>
      <xdr:col>55</xdr:col>
      <xdr:colOff>50800</xdr:colOff>
      <xdr:row>97</xdr:row>
      <xdr:rowOff>126099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65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47376</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06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47921</xdr:rowOff>
    </xdr:from>
    <xdr:to>
      <xdr:col>50</xdr:col>
      <xdr:colOff>165100</xdr:colOff>
      <xdr:row>97</xdr:row>
      <xdr:rowOff>149521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67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140648</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77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144866</xdr:rowOff>
    </xdr:from>
    <xdr:to>
      <xdr:col>46</xdr:col>
      <xdr:colOff>38100</xdr:colOff>
      <xdr:row>97</xdr:row>
      <xdr:rowOff>75016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0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91543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37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95571</xdr:rowOff>
    </xdr:from>
    <xdr:to>
      <xdr:col>41</xdr:col>
      <xdr:colOff>101600</xdr:colOff>
      <xdr:row>98</xdr:row>
      <xdr:rowOff>25721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2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16848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818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6055</xdr:rowOff>
    </xdr:from>
    <xdr:to>
      <xdr:col>36</xdr:col>
      <xdr:colOff>165100</xdr:colOff>
      <xdr:row>97</xdr:row>
      <xdr:rowOff>107655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63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124182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411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2673</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146173"/>
          <a:ext cx="1269" cy="1584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120800</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492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2673</xdr:rowOff>
    </xdr:from>
    <xdr:to>
      <xdr:col>86</xdr:col>
      <xdr:colOff>25400</xdr:colOff>
      <xdr:row>30</xdr:row>
      <xdr:rowOff>2673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146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158140</xdr:rowOff>
    </xdr:from>
    <xdr:to>
      <xdr:col>85</xdr:col>
      <xdr:colOff>127000</xdr:colOff>
      <xdr:row>38</xdr:row>
      <xdr:rowOff>72854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330340"/>
          <a:ext cx="838200" cy="257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101795</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273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78918</xdr:rowOff>
    </xdr:from>
    <xdr:to>
      <xdr:col>85</xdr:col>
      <xdr:colOff>177800</xdr:colOff>
      <xdr:row>38</xdr:row>
      <xdr:rowOff>9068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42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158140</xdr:rowOff>
    </xdr:from>
    <xdr:to>
      <xdr:col>81</xdr:col>
      <xdr:colOff>50800</xdr:colOff>
      <xdr:row>38</xdr:row>
      <xdr:rowOff>122079</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330340"/>
          <a:ext cx="889000" cy="306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160300</xdr:rowOff>
    </xdr:from>
    <xdr:to>
      <xdr:col>81</xdr:col>
      <xdr:colOff>101600</xdr:colOff>
      <xdr:row>38</xdr:row>
      <xdr:rowOff>90450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81577</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5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122079</xdr:rowOff>
    </xdr:from>
    <xdr:to>
      <xdr:col>76</xdr:col>
      <xdr:colOff>114300</xdr:colOff>
      <xdr:row>39</xdr:row>
      <xdr:rowOff>43288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637179"/>
          <a:ext cx="889000" cy="9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73355</xdr:rowOff>
    </xdr:from>
    <xdr:to>
      <xdr:col>76</xdr:col>
      <xdr:colOff>165100</xdr:colOff>
      <xdr:row>39</xdr:row>
      <xdr:rowOff>3505</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8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166082</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68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161093</xdr:rowOff>
    </xdr:from>
    <xdr:to>
      <xdr:col>71</xdr:col>
      <xdr:colOff>177800</xdr:colOff>
      <xdr:row>39</xdr:row>
      <xdr:rowOff>43288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76193"/>
          <a:ext cx="889000" cy="5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56115</xdr:rowOff>
    </xdr:from>
    <xdr:to>
      <xdr:col>72</xdr:col>
      <xdr:colOff>38100</xdr:colOff>
      <xdr:row>38</xdr:row>
      <xdr:rowOff>157715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7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2792</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46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134068</xdr:rowOff>
    </xdr:from>
    <xdr:to>
      <xdr:col>67</xdr:col>
      <xdr:colOff>101600</xdr:colOff>
      <xdr:row>39</xdr:row>
      <xdr:rowOff>64218</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64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55345</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741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22054</xdr:rowOff>
    </xdr:from>
    <xdr:to>
      <xdr:col>85</xdr:col>
      <xdr:colOff>177800</xdr:colOff>
      <xdr:row>38</xdr:row>
      <xdr:rowOff>123654</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3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481</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1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107340</xdr:rowOff>
    </xdr:from>
    <xdr:to>
      <xdr:col>81</xdr:col>
      <xdr:colOff>101600</xdr:colOff>
      <xdr:row>37</xdr:row>
      <xdr:rowOff>37490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2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54017</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05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71279</xdr:rowOff>
    </xdr:from>
    <xdr:to>
      <xdr:col>76</xdr:col>
      <xdr:colOff>165100</xdr:colOff>
      <xdr:row>39</xdr:row>
      <xdr:rowOff>1429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58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17956</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361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163938</xdr:rowOff>
    </xdr:from>
    <xdr:to>
      <xdr:col>72</xdr:col>
      <xdr:colOff>38100</xdr:colOff>
      <xdr:row>39</xdr:row>
      <xdr:rowOff>94088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7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85215</xdr:rowOff>
    </xdr:from>
    <xdr:ext cx="313932"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46333" y="67717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110293</xdr:rowOff>
    </xdr:from>
    <xdr:to>
      <xdr:col>67</xdr:col>
      <xdr:colOff>101600</xdr:colOff>
      <xdr:row>39</xdr:row>
      <xdr:rowOff>40443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25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56970</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400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131905</xdr:rowOff>
    </xdr:from>
    <xdr:to>
      <xdr:col>85</xdr:col>
      <xdr:colOff>126364</xdr:colOff>
      <xdr:row>78</xdr:row>
      <xdr:rowOff>24273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33405"/>
          <a:ext cx="1269" cy="1263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28100</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0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24273</xdr:rowOff>
    </xdr:from>
    <xdr:to>
      <xdr:col>86</xdr:col>
      <xdr:colOff>25400</xdr:colOff>
      <xdr:row>78</xdr:row>
      <xdr:rowOff>24273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397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78582</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0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131905</xdr:rowOff>
    </xdr:from>
    <xdr:to>
      <xdr:col>86</xdr:col>
      <xdr:colOff>25400</xdr:colOff>
      <xdr:row>70</xdr:row>
      <xdr:rowOff>131905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33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135966</xdr:rowOff>
    </xdr:from>
    <xdr:to>
      <xdr:col>85</xdr:col>
      <xdr:colOff>127000</xdr:colOff>
      <xdr:row>75</xdr:row>
      <xdr:rowOff>4414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2823266"/>
          <a:ext cx="838200" cy="39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28077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58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49650</xdr:rowOff>
    </xdr:from>
    <xdr:to>
      <xdr:col>85</xdr:col>
      <xdr:colOff>177800</xdr:colOff>
      <xdr:row>76</xdr:row>
      <xdr:rowOff>151250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07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166987</xdr:rowOff>
    </xdr:from>
    <xdr:to>
      <xdr:col>81</xdr:col>
      <xdr:colOff>50800</xdr:colOff>
      <xdr:row>75</xdr:row>
      <xdr:rowOff>4414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2854287"/>
          <a:ext cx="889000" cy="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77553</xdr:rowOff>
    </xdr:from>
    <xdr:to>
      <xdr:col>81</xdr:col>
      <xdr:colOff>101600</xdr:colOff>
      <xdr:row>77</xdr:row>
      <xdr:rowOff>7703</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0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170280</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20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166987</xdr:rowOff>
    </xdr:from>
    <xdr:to>
      <xdr:col>76</xdr:col>
      <xdr:colOff>114300</xdr:colOff>
      <xdr:row>75</xdr:row>
      <xdr:rowOff>8903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2854287"/>
          <a:ext cx="889000" cy="13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65027</xdr:rowOff>
    </xdr:from>
    <xdr:to>
      <xdr:col>76</xdr:col>
      <xdr:colOff>165100</xdr:colOff>
      <xdr:row>76</xdr:row>
      <xdr:rowOff>166627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09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157754</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18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142420</xdr:rowOff>
    </xdr:from>
    <xdr:to>
      <xdr:col>71</xdr:col>
      <xdr:colOff>177800</xdr:colOff>
      <xdr:row>75</xdr:row>
      <xdr:rowOff>8903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2829720"/>
          <a:ext cx="889000" cy="37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46357</xdr:rowOff>
    </xdr:from>
    <xdr:to>
      <xdr:col>72</xdr:col>
      <xdr:colOff>38100</xdr:colOff>
      <xdr:row>76</xdr:row>
      <xdr:rowOff>147957</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07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139084</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16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57238</xdr:rowOff>
    </xdr:from>
    <xdr:to>
      <xdr:col>67</xdr:col>
      <xdr:colOff>101600</xdr:colOff>
      <xdr:row>76</xdr:row>
      <xdr:rowOff>158838</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0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149965</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18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85166</xdr:rowOff>
    </xdr:from>
    <xdr:to>
      <xdr:col>85</xdr:col>
      <xdr:colOff>177800</xdr:colOff>
      <xdr:row>75</xdr:row>
      <xdr:rowOff>15316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277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108043</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623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125064</xdr:rowOff>
    </xdr:from>
    <xdr:to>
      <xdr:col>81</xdr:col>
      <xdr:colOff>101600</xdr:colOff>
      <xdr:row>75</xdr:row>
      <xdr:rowOff>55214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281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71741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258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116187</xdr:rowOff>
    </xdr:from>
    <xdr:to>
      <xdr:col>76</xdr:col>
      <xdr:colOff>165100</xdr:colOff>
      <xdr:row>75</xdr:row>
      <xdr:rowOff>46337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280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62864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257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129553</xdr:rowOff>
    </xdr:from>
    <xdr:to>
      <xdr:col>72</xdr:col>
      <xdr:colOff>38100</xdr:colOff>
      <xdr:row>75</xdr:row>
      <xdr:rowOff>59703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281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76230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592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91620</xdr:rowOff>
    </xdr:from>
    <xdr:to>
      <xdr:col>67</xdr:col>
      <xdr:colOff>101600</xdr:colOff>
      <xdr:row>75</xdr:row>
      <xdr:rowOff>21770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277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38297</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255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77915</xdr:rowOff>
    </xdr:from>
    <xdr:to>
      <xdr:col>85</xdr:col>
      <xdr:colOff>126364</xdr:colOff>
      <xdr:row>99</xdr:row>
      <xdr:rowOff>43129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08415"/>
          <a:ext cx="1269" cy="1508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46956</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43129</xdr:rowOff>
    </xdr:from>
    <xdr:to>
      <xdr:col>86</xdr:col>
      <xdr:colOff>25400</xdr:colOff>
      <xdr:row>99</xdr:row>
      <xdr:rowOff>43129</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24592</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83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77915</xdr:rowOff>
    </xdr:from>
    <xdr:to>
      <xdr:col>86</xdr:col>
      <xdr:colOff>25400</xdr:colOff>
      <xdr:row>90</xdr:row>
      <xdr:rowOff>77915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0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132638</xdr:rowOff>
    </xdr:from>
    <xdr:to>
      <xdr:col>85</xdr:col>
      <xdr:colOff>127000</xdr:colOff>
      <xdr:row>97</xdr:row>
      <xdr:rowOff>142914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763288"/>
          <a:ext cx="838200" cy="10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12070</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4712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160643</xdr:rowOff>
    </xdr:from>
    <xdr:to>
      <xdr:col>85</xdr:col>
      <xdr:colOff>177800</xdr:colOff>
      <xdr:row>97</xdr:row>
      <xdr:rowOff>90793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61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167463</xdr:rowOff>
    </xdr:from>
    <xdr:to>
      <xdr:col>81</xdr:col>
      <xdr:colOff>50800</xdr:colOff>
      <xdr:row>97</xdr:row>
      <xdr:rowOff>142914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626663"/>
          <a:ext cx="889000" cy="14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14288</xdr:rowOff>
    </xdr:from>
    <xdr:to>
      <xdr:col>81</xdr:col>
      <xdr:colOff>101600</xdr:colOff>
      <xdr:row>97</xdr:row>
      <xdr:rowOff>115888</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64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132415</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42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167463</xdr:rowOff>
    </xdr:from>
    <xdr:to>
      <xdr:col>76</xdr:col>
      <xdr:colOff>114300</xdr:colOff>
      <xdr:row>98</xdr:row>
      <xdr:rowOff>38367</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626663"/>
          <a:ext cx="889000" cy="213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29414</xdr:rowOff>
    </xdr:from>
    <xdr:to>
      <xdr:col>76</xdr:col>
      <xdr:colOff>165100</xdr:colOff>
      <xdr:row>97</xdr:row>
      <xdr:rowOff>131014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66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122141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752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38367</xdr:rowOff>
    </xdr:from>
    <xdr:to>
      <xdr:col>71</xdr:col>
      <xdr:colOff>177800</xdr:colOff>
      <xdr:row>99</xdr:row>
      <xdr:rowOff>39078</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840467"/>
          <a:ext cx="889000" cy="17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43090</xdr:rowOff>
    </xdr:from>
    <xdr:to>
      <xdr:col>72</xdr:col>
      <xdr:colOff>38100</xdr:colOff>
      <xdr:row>97</xdr:row>
      <xdr:rowOff>144690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67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161217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448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6604</xdr:rowOff>
    </xdr:from>
    <xdr:to>
      <xdr:col>67</xdr:col>
      <xdr:colOff>101600</xdr:colOff>
      <xdr:row>97</xdr:row>
      <xdr:rowOff>108204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63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124731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41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81838</xdr:rowOff>
    </xdr:from>
    <xdr:to>
      <xdr:col>85</xdr:col>
      <xdr:colOff>177800</xdr:colOff>
      <xdr:row>98</xdr:row>
      <xdr:rowOff>11988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71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60265</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690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92114</xdr:rowOff>
    </xdr:from>
    <xdr:to>
      <xdr:col>81</xdr:col>
      <xdr:colOff>101600</xdr:colOff>
      <xdr:row>98</xdr:row>
      <xdr:rowOff>22264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72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13391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81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116663</xdr:rowOff>
    </xdr:from>
    <xdr:to>
      <xdr:col>76</xdr:col>
      <xdr:colOff>165100</xdr:colOff>
      <xdr:row>97</xdr:row>
      <xdr:rowOff>46813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57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63340</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35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159017</xdr:rowOff>
    </xdr:from>
    <xdr:to>
      <xdr:col>72</xdr:col>
      <xdr:colOff>38100</xdr:colOff>
      <xdr:row>98</xdr:row>
      <xdr:rowOff>89167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78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80294</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88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159728</xdr:rowOff>
    </xdr:from>
    <xdr:to>
      <xdr:col>67</xdr:col>
      <xdr:colOff>101600</xdr:colOff>
      <xdr:row>99</xdr:row>
      <xdr:rowOff>89878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6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81005</xdr:rowOff>
    </xdr:from>
    <xdr:ext cx="378565"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5017" y="17054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75578</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390528"/>
          <a:ext cx="1269" cy="1264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22255</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16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75578</xdr:rowOff>
    </xdr:from>
    <xdr:to>
      <xdr:col>116</xdr:col>
      <xdr:colOff>152400</xdr:colOff>
      <xdr:row>31</xdr:row>
      <xdr:rowOff>75578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390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171018</xdr:rowOff>
    </xdr:from>
    <xdr:to>
      <xdr:col>116</xdr:col>
      <xdr:colOff>63500</xdr:colOff>
      <xdr:row>36</xdr:row>
      <xdr:rowOff>154582</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1323300" y="6171768"/>
          <a:ext cx="838200" cy="155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163408</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507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13531</xdr:rowOff>
    </xdr:from>
    <xdr:to>
      <xdr:col>116</xdr:col>
      <xdr:colOff>114300</xdr:colOff>
      <xdr:row>38</xdr:row>
      <xdr:rowOff>115131</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5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154582</xdr:rowOff>
    </xdr:from>
    <xdr:to>
      <xdr:col>111</xdr:col>
      <xdr:colOff>177800</xdr:colOff>
      <xdr:row>37</xdr:row>
      <xdr:rowOff>71806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0434300" y="6326782"/>
          <a:ext cx="889000" cy="8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33807</xdr:rowOff>
    </xdr:from>
    <xdr:to>
      <xdr:col>112</xdr:col>
      <xdr:colOff>38100</xdr:colOff>
      <xdr:row>38</xdr:row>
      <xdr:rowOff>135407</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548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126534</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641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71806</xdr:rowOff>
    </xdr:from>
    <xdr:to>
      <xdr:col>107</xdr:col>
      <xdr:colOff>50800</xdr:colOff>
      <xdr:row>37</xdr:row>
      <xdr:rowOff>98049</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19545300" y="6415456"/>
          <a:ext cx="889000" cy="26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39088</xdr:rowOff>
    </xdr:from>
    <xdr:to>
      <xdr:col>107</xdr:col>
      <xdr:colOff>101600</xdr:colOff>
      <xdr:row>38</xdr:row>
      <xdr:rowOff>140688</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55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131815</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646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98049</xdr:rowOff>
    </xdr:from>
    <xdr:to>
      <xdr:col>102</xdr:col>
      <xdr:colOff>114300</xdr:colOff>
      <xdr:row>38</xdr:row>
      <xdr:rowOff>42042</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18656300" y="6441699"/>
          <a:ext cx="889000" cy="11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25532</xdr:rowOff>
    </xdr:from>
    <xdr:to>
      <xdr:col>102</xdr:col>
      <xdr:colOff>165100</xdr:colOff>
      <xdr:row>38</xdr:row>
      <xdr:rowOff>127132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54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118259</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633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64783</xdr:rowOff>
    </xdr:from>
    <xdr:to>
      <xdr:col>98</xdr:col>
      <xdr:colOff>38100</xdr:colOff>
      <xdr:row>38</xdr:row>
      <xdr:rowOff>166383</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57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157510</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672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120218</xdr:rowOff>
    </xdr:from>
    <xdr:to>
      <xdr:col>116</xdr:col>
      <xdr:colOff>114300</xdr:colOff>
      <xdr:row>36</xdr:row>
      <xdr:rowOff>50368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1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143095</xdr:rowOff>
    </xdr:from>
    <xdr:ext cx="534377"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5972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103782</xdr:rowOff>
    </xdr:from>
    <xdr:to>
      <xdr:col>112</xdr:col>
      <xdr:colOff>38100</xdr:colOff>
      <xdr:row>37</xdr:row>
      <xdr:rowOff>33932</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27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35</xdr:row>
      <xdr:rowOff>50459</xdr:rowOff>
    </xdr:from>
    <xdr:ext cx="534377"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56111" y="605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21006</xdr:rowOff>
    </xdr:from>
    <xdr:to>
      <xdr:col>107</xdr:col>
      <xdr:colOff>101600</xdr:colOff>
      <xdr:row>37</xdr:row>
      <xdr:rowOff>122606</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36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139133</xdr:rowOff>
    </xdr:from>
    <xdr:ext cx="534377"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167111" y="613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47249</xdr:rowOff>
    </xdr:from>
    <xdr:to>
      <xdr:col>102</xdr:col>
      <xdr:colOff>165100</xdr:colOff>
      <xdr:row>37</xdr:row>
      <xdr:rowOff>148849</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39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165376</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10428" y="616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162692</xdr:rowOff>
    </xdr:from>
    <xdr:to>
      <xdr:col>98</xdr:col>
      <xdr:colOff>38100</xdr:colOff>
      <xdr:row>38</xdr:row>
      <xdr:rowOff>92842</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50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109369</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21428" y="6281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146993</xdr:rowOff>
    </xdr:from>
    <xdr:to>
      <xdr:col>116</xdr:col>
      <xdr:colOff>62864</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890943"/>
          <a:ext cx="1269" cy="1192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93670</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66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146993</xdr:rowOff>
    </xdr:from>
    <xdr:to>
      <xdr:col>116</xdr:col>
      <xdr:colOff>152400</xdr:colOff>
      <xdr:row>51</xdr:row>
      <xdr:rowOff>146993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890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150216</xdr:rowOff>
    </xdr:from>
    <xdr:to>
      <xdr:col>116</xdr:col>
      <xdr:colOff>63500</xdr:colOff>
      <xdr:row>57</xdr:row>
      <xdr:rowOff>5238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9751416"/>
          <a:ext cx="838200" cy="26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129232</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018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150805</xdr:rowOff>
    </xdr:from>
    <xdr:to>
      <xdr:col>116</xdr:col>
      <xdr:colOff>114300</xdr:colOff>
      <xdr:row>58</xdr:row>
      <xdr:rowOff>80955</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992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144912</xdr:rowOff>
    </xdr:from>
    <xdr:to>
      <xdr:col>111</xdr:col>
      <xdr:colOff>177800</xdr:colOff>
      <xdr:row>57</xdr:row>
      <xdr:rowOff>5238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9746112"/>
          <a:ext cx="889000" cy="31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154988</xdr:rowOff>
    </xdr:from>
    <xdr:to>
      <xdr:col>112</xdr:col>
      <xdr:colOff>38100</xdr:colOff>
      <xdr:row>58</xdr:row>
      <xdr:rowOff>85138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992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76265</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10020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144912</xdr:rowOff>
    </xdr:from>
    <xdr:to>
      <xdr:col>107</xdr:col>
      <xdr:colOff>50800</xdr:colOff>
      <xdr:row>56</xdr:row>
      <xdr:rowOff>163360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9746112"/>
          <a:ext cx="889000" cy="1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136106</xdr:rowOff>
    </xdr:from>
    <xdr:to>
      <xdr:col>107</xdr:col>
      <xdr:colOff>101600</xdr:colOff>
      <xdr:row>58</xdr:row>
      <xdr:rowOff>66256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9908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57383</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10001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163360</xdr:rowOff>
    </xdr:from>
    <xdr:to>
      <xdr:col>102</xdr:col>
      <xdr:colOff>114300</xdr:colOff>
      <xdr:row>57</xdr:row>
      <xdr:rowOff>25149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9764560"/>
          <a:ext cx="889000" cy="3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123853</xdr:rowOff>
    </xdr:from>
    <xdr:to>
      <xdr:col>102</xdr:col>
      <xdr:colOff>165100</xdr:colOff>
      <xdr:row>58</xdr:row>
      <xdr:rowOff>54003</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9896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45130</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989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28595</xdr:rowOff>
    </xdr:from>
    <xdr:to>
      <xdr:col>98</xdr:col>
      <xdr:colOff>38100</xdr:colOff>
      <xdr:row>58</xdr:row>
      <xdr:rowOff>130195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997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121322</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10065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99416</xdr:rowOff>
    </xdr:from>
    <xdr:to>
      <xdr:col>116</xdr:col>
      <xdr:colOff>114300</xdr:colOff>
      <xdr:row>57</xdr:row>
      <xdr:rowOff>29566</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970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122293</xdr:rowOff>
    </xdr:from>
    <xdr:ext cx="534377"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552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125888</xdr:rowOff>
    </xdr:from>
    <xdr:to>
      <xdr:col>112</xdr:col>
      <xdr:colOff>38100</xdr:colOff>
      <xdr:row>57</xdr:row>
      <xdr:rowOff>56038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972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72565</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56111" y="950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94112</xdr:rowOff>
    </xdr:from>
    <xdr:to>
      <xdr:col>107</xdr:col>
      <xdr:colOff>101600</xdr:colOff>
      <xdr:row>57</xdr:row>
      <xdr:rowOff>24262</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969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40789</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67111" y="9470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112560</xdr:rowOff>
    </xdr:from>
    <xdr:to>
      <xdr:col>102</xdr:col>
      <xdr:colOff>165100</xdr:colOff>
      <xdr:row>57</xdr:row>
      <xdr:rowOff>42710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971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59237</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278111" y="948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145799</xdr:rowOff>
    </xdr:from>
    <xdr:to>
      <xdr:col>98</xdr:col>
      <xdr:colOff>38100</xdr:colOff>
      <xdr:row>57</xdr:row>
      <xdr:rowOff>75949</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974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92476</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389111" y="952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170082</xdr:rowOff>
    </xdr:from>
    <xdr:to>
      <xdr:col>116</xdr:col>
      <xdr:colOff>62864</xdr:colOff>
      <xdr:row>79</xdr:row>
      <xdr:rowOff>67092</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171582"/>
          <a:ext cx="1269" cy="1440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70919</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15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67092</xdr:rowOff>
    </xdr:from>
    <xdr:to>
      <xdr:col>116</xdr:col>
      <xdr:colOff>152400</xdr:colOff>
      <xdr:row>79</xdr:row>
      <xdr:rowOff>67092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1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116759</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94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170082</xdr:rowOff>
    </xdr:from>
    <xdr:to>
      <xdr:col>116</xdr:col>
      <xdr:colOff>152400</xdr:colOff>
      <xdr:row>70</xdr:row>
      <xdr:rowOff>170082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17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32302</xdr:rowOff>
    </xdr:from>
    <xdr:to>
      <xdr:col>116</xdr:col>
      <xdr:colOff>63500</xdr:colOff>
      <xdr:row>78</xdr:row>
      <xdr:rowOff>47160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3405402"/>
          <a:ext cx="838200" cy="1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57729</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30879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34852</xdr:rowOff>
    </xdr:from>
    <xdr:to>
      <xdr:col>116</xdr:col>
      <xdr:colOff>114300</xdr:colOff>
      <xdr:row>77</xdr:row>
      <xdr:rowOff>136452</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323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47160</xdr:rowOff>
    </xdr:from>
    <xdr:to>
      <xdr:col>111</xdr:col>
      <xdr:colOff>177800</xdr:colOff>
      <xdr:row>78</xdr:row>
      <xdr:rowOff>52822</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3420260"/>
          <a:ext cx="889000" cy="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36495</xdr:rowOff>
    </xdr:from>
    <xdr:to>
      <xdr:col>112</xdr:col>
      <xdr:colOff>38100</xdr:colOff>
      <xdr:row>77</xdr:row>
      <xdr:rowOff>138095</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323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154622</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301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52822</xdr:rowOff>
    </xdr:from>
    <xdr:to>
      <xdr:col>107</xdr:col>
      <xdr:colOff>50800</xdr:colOff>
      <xdr:row>78</xdr:row>
      <xdr:rowOff>80601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3425922"/>
          <a:ext cx="889000" cy="27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49439</xdr:rowOff>
    </xdr:from>
    <xdr:to>
      <xdr:col>107</xdr:col>
      <xdr:colOff>101600</xdr:colOff>
      <xdr:row>77</xdr:row>
      <xdr:rowOff>151039</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32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167566</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302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25411</xdr:rowOff>
    </xdr:from>
    <xdr:to>
      <xdr:col>102</xdr:col>
      <xdr:colOff>114300</xdr:colOff>
      <xdr:row>78</xdr:row>
      <xdr:rowOff>80601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656300" y="13055611"/>
          <a:ext cx="889000" cy="398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38543</xdr:rowOff>
    </xdr:from>
    <xdr:to>
      <xdr:col>102</xdr:col>
      <xdr:colOff>165100</xdr:colOff>
      <xdr:row>77</xdr:row>
      <xdr:rowOff>140143</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24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156670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301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55883</xdr:rowOff>
    </xdr:from>
    <xdr:to>
      <xdr:col>98</xdr:col>
      <xdr:colOff>38100</xdr:colOff>
      <xdr:row>77</xdr:row>
      <xdr:rowOff>157483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257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148610</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335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152952</xdr:rowOff>
    </xdr:from>
    <xdr:to>
      <xdr:col>116</xdr:col>
      <xdr:colOff>114300</xdr:colOff>
      <xdr:row>78</xdr:row>
      <xdr:rowOff>83102</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35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131379</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333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167810</xdr:rowOff>
    </xdr:from>
    <xdr:to>
      <xdr:col>112</xdr:col>
      <xdr:colOff>38100</xdr:colOff>
      <xdr:row>78</xdr:row>
      <xdr:rowOff>97960</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36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89087</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46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2022</xdr:rowOff>
    </xdr:from>
    <xdr:to>
      <xdr:col>107</xdr:col>
      <xdr:colOff>101600</xdr:colOff>
      <xdr:row>78</xdr:row>
      <xdr:rowOff>103622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37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94749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346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29801</xdr:rowOff>
    </xdr:from>
    <xdr:to>
      <xdr:col>102</xdr:col>
      <xdr:colOff>165100</xdr:colOff>
      <xdr:row>78</xdr:row>
      <xdr:rowOff>131401</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40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122528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49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146061</xdr:rowOff>
    </xdr:from>
    <xdr:to>
      <xdr:col>98</xdr:col>
      <xdr:colOff>38100</xdr:colOff>
      <xdr:row>76</xdr:row>
      <xdr:rowOff>76211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00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92738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78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人件費は、職員の年齢構成が高く、</a:t>
          </a:r>
          <a:r>
            <a:rPr kumimoji="1" lang="en-US" altLang="ja-JP" sz="1100">
              <a:latin typeface="ＭＳ Ｐゴシック" panose="020B0600070205080204" pitchFamily="50" charset="-128"/>
              <a:ea typeface="ＭＳ Ｐゴシック" panose="020B0600070205080204" pitchFamily="50" charset="-128"/>
            </a:rPr>
            <a:t>92,286</a:t>
          </a:r>
          <a:r>
            <a:rPr kumimoji="1" lang="ja-JP" altLang="en-US" sz="1100">
              <a:latin typeface="ＭＳ Ｐゴシック" panose="020B0600070205080204" pitchFamily="50" charset="-128"/>
              <a:ea typeface="ＭＳ Ｐゴシック" panose="020B0600070205080204" pitchFamily="50" charset="-128"/>
            </a:rPr>
            <a:t>円（類似団体比較</a:t>
          </a:r>
          <a:r>
            <a:rPr kumimoji="1" lang="en-US" altLang="ja-JP" sz="1100">
              <a:latin typeface="ＭＳ Ｐゴシック" panose="020B0600070205080204" pitchFamily="50" charset="-128"/>
              <a:ea typeface="ＭＳ Ｐゴシック" panose="020B0600070205080204" pitchFamily="50" charset="-128"/>
            </a:rPr>
            <a:t>3,225</a:t>
          </a:r>
          <a:r>
            <a:rPr kumimoji="1" lang="ja-JP" altLang="en-US" sz="1100">
              <a:latin typeface="ＭＳ Ｐゴシック" panose="020B0600070205080204" pitchFamily="50" charset="-128"/>
              <a:ea typeface="ＭＳ Ｐゴシック" panose="020B0600070205080204" pitchFamily="50" charset="-128"/>
            </a:rPr>
            <a:t>円高）となっている。今後も令和２年度から令和６年度を計画期間とする第３次新温泉町定員適正化計画に基づき、計画的な職員採用に努めていく。</a:t>
          </a:r>
        </a:p>
        <a:p>
          <a:r>
            <a:rPr kumimoji="1" lang="ja-JP" altLang="en-US" sz="1100">
              <a:latin typeface="ＭＳ Ｐゴシック" panose="020B0600070205080204" pitchFamily="50" charset="-128"/>
              <a:ea typeface="ＭＳ Ｐゴシック" panose="020B0600070205080204" pitchFamily="50" charset="-128"/>
            </a:rPr>
            <a:t>　物件費は、</a:t>
          </a:r>
          <a:r>
            <a:rPr kumimoji="1" lang="en-US" altLang="ja-JP" sz="1100">
              <a:latin typeface="ＭＳ Ｐゴシック" panose="020B0600070205080204" pitchFamily="50" charset="-128"/>
              <a:ea typeface="ＭＳ Ｐゴシック" panose="020B0600070205080204" pitchFamily="50" charset="-128"/>
            </a:rPr>
            <a:t>123,250</a:t>
          </a:r>
          <a:r>
            <a:rPr kumimoji="1" lang="ja-JP" altLang="en-US" sz="1100">
              <a:latin typeface="ＭＳ Ｐゴシック" panose="020B0600070205080204" pitchFamily="50" charset="-128"/>
              <a:ea typeface="ＭＳ Ｐゴシック" panose="020B0600070205080204" pitchFamily="50" charset="-128"/>
            </a:rPr>
            <a:t>千円（類似団体平均比較</a:t>
          </a:r>
          <a:r>
            <a:rPr kumimoji="1" lang="en-US" altLang="ja-JP" sz="1100">
              <a:latin typeface="ＭＳ Ｐゴシック" panose="020B0600070205080204" pitchFamily="50" charset="-128"/>
              <a:ea typeface="ＭＳ Ｐゴシック" panose="020B0600070205080204" pitchFamily="50" charset="-128"/>
            </a:rPr>
            <a:t>25,437</a:t>
          </a:r>
          <a:r>
            <a:rPr kumimoji="1" lang="ja-JP" altLang="en-US" sz="1100">
              <a:latin typeface="ＭＳ Ｐゴシック" panose="020B0600070205080204" pitchFamily="50" charset="-128"/>
              <a:ea typeface="ＭＳ Ｐゴシック" panose="020B0600070205080204" pitchFamily="50" charset="-128"/>
            </a:rPr>
            <a:t>円高）で、類似団体平均の約</a:t>
          </a:r>
          <a:r>
            <a:rPr kumimoji="1" lang="en-US" altLang="ja-JP" sz="1100">
              <a:latin typeface="ＭＳ Ｐゴシック" panose="020B0600070205080204" pitchFamily="50" charset="-128"/>
              <a:ea typeface="ＭＳ Ｐゴシック" panose="020B0600070205080204" pitchFamily="50" charset="-128"/>
            </a:rPr>
            <a:t>1.26</a:t>
          </a:r>
          <a:r>
            <a:rPr kumimoji="1" lang="ja-JP" altLang="en-US" sz="1100">
              <a:latin typeface="ＭＳ Ｐゴシック" panose="020B0600070205080204" pitchFamily="50" charset="-128"/>
              <a:ea typeface="ＭＳ Ｐゴシック" panose="020B0600070205080204" pitchFamily="50" charset="-128"/>
            </a:rPr>
            <a:t>倍となっている。臨時職員に係る賃金や委託料等の増が主な要因だが、今後も経費等の見直し、削減に努める。</a:t>
          </a:r>
        </a:p>
        <a:p>
          <a:r>
            <a:rPr kumimoji="1" lang="ja-JP" altLang="en-US" sz="1100">
              <a:latin typeface="ＭＳ Ｐゴシック" panose="020B0600070205080204" pitchFamily="50" charset="-128"/>
              <a:ea typeface="ＭＳ Ｐゴシック" panose="020B0600070205080204" pitchFamily="50" charset="-128"/>
            </a:rPr>
            <a:t>　補助費等は、</a:t>
          </a:r>
          <a:r>
            <a:rPr kumimoji="1" lang="en-US" altLang="ja-JP" sz="1100">
              <a:latin typeface="ＭＳ Ｐゴシック" panose="020B0600070205080204" pitchFamily="50" charset="-128"/>
              <a:ea typeface="ＭＳ Ｐゴシック" panose="020B0600070205080204" pitchFamily="50" charset="-128"/>
            </a:rPr>
            <a:t>129,952</a:t>
          </a:r>
          <a:r>
            <a:rPr kumimoji="1" lang="ja-JP" altLang="en-US" sz="1100">
              <a:latin typeface="ＭＳ Ｐゴシック" panose="020B0600070205080204" pitchFamily="50" charset="-128"/>
              <a:ea typeface="ＭＳ Ｐゴシック" panose="020B0600070205080204" pitchFamily="50" charset="-128"/>
            </a:rPr>
            <a:t>千円（類似団体平均比較</a:t>
          </a:r>
          <a:r>
            <a:rPr kumimoji="1" lang="en-US" altLang="ja-JP" sz="1100">
              <a:latin typeface="ＭＳ Ｐゴシック" panose="020B0600070205080204" pitchFamily="50" charset="-128"/>
              <a:ea typeface="ＭＳ Ｐゴシック" panose="020B0600070205080204" pitchFamily="50" charset="-128"/>
            </a:rPr>
            <a:t>36,246</a:t>
          </a:r>
          <a:r>
            <a:rPr kumimoji="1" lang="ja-JP" altLang="en-US" sz="1100">
              <a:latin typeface="ＭＳ Ｐゴシック" panose="020B0600070205080204" pitchFamily="50" charset="-128"/>
              <a:ea typeface="ＭＳ Ｐゴシック" panose="020B0600070205080204" pitchFamily="50" charset="-128"/>
            </a:rPr>
            <a:t>円高）で、類似団体平均の約</a:t>
          </a:r>
          <a:r>
            <a:rPr kumimoji="1" lang="en-US" altLang="ja-JP" sz="1100">
              <a:latin typeface="ＭＳ Ｐゴシック" panose="020B0600070205080204" pitchFamily="50" charset="-128"/>
              <a:ea typeface="ＭＳ Ｐゴシック" panose="020B0600070205080204" pitchFamily="50" charset="-128"/>
            </a:rPr>
            <a:t>1.39</a:t>
          </a:r>
          <a:r>
            <a:rPr kumimoji="1" lang="ja-JP" altLang="en-US" sz="1100">
              <a:latin typeface="ＭＳ Ｐゴシック" panose="020B0600070205080204" pitchFamily="50" charset="-128"/>
              <a:ea typeface="ＭＳ Ｐゴシック" panose="020B0600070205080204" pitchFamily="50" charset="-128"/>
            </a:rPr>
            <a:t>倍となっている。主に水道事業や下水道事業への補助金の増や、公立浜坂病院の経営改善補助金の影響が大きくなっており、今後は、病院事業の経営改善を図っていく。</a:t>
          </a:r>
        </a:p>
        <a:p>
          <a:r>
            <a:rPr kumimoji="1" lang="ja-JP" altLang="en-US" sz="1100">
              <a:latin typeface="ＭＳ Ｐゴシック" panose="020B0600070205080204" pitchFamily="50" charset="-128"/>
              <a:ea typeface="ＭＳ Ｐゴシック" panose="020B0600070205080204" pitchFamily="50" charset="-128"/>
            </a:rPr>
            <a:t>　普通建設事業費は、</a:t>
          </a:r>
          <a:r>
            <a:rPr kumimoji="1" lang="en-US" altLang="ja-JP" sz="1100">
              <a:latin typeface="ＭＳ Ｐゴシック" panose="020B0600070205080204" pitchFamily="50" charset="-128"/>
              <a:ea typeface="ＭＳ Ｐゴシック" panose="020B0600070205080204" pitchFamily="50" charset="-128"/>
            </a:rPr>
            <a:t>168,600</a:t>
          </a:r>
          <a:r>
            <a:rPr kumimoji="1" lang="ja-JP" altLang="en-US" sz="1100">
              <a:latin typeface="ＭＳ Ｐゴシック" panose="020B0600070205080204" pitchFamily="50" charset="-128"/>
              <a:ea typeface="ＭＳ Ｐゴシック" panose="020B0600070205080204" pitchFamily="50" charset="-128"/>
            </a:rPr>
            <a:t>千円（類似団体平均比較</a:t>
          </a:r>
          <a:r>
            <a:rPr kumimoji="1" lang="en-US" altLang="ja-JP" sz="1100">
              <a:latin typeface="ＭＳ Ｐゴシック" panose="020B0600070205080204" pitchFamily="50" charset="-128"/>
              <a:ea typeface="ＭＳ Ｐゴシック" panose="020B0600070205080204" pitchFamily="50" charset="-128"/>
            </a:rPr>
            <a:t>75,108</a:t>
          </a:r>
          <a:r>
            <a:rPr kumimoji="1" lang="ja-JP" altLang="en-US" sz="1100">
              <a:latin typeface="ＭＳ Ｐゴシック" panose="020B0600070205080204" pitchFamily="50" charset="-128"/>
              <a:ea typeface="ＭＳ Ｐゴシック" panose="020B0600070205080204" pitchFamily="50" charset="-128"/>
            </a:rPr>
            <a:t>円減）で、類似団体平均の約</a:t>
          </a:r>
          <a:r>
            <a:rPr kumimoji="1" lang="en-US" altLang="ja-JP" sz="1100">
              <a:latin typeface="ＭＳ Ｐゴシック" panose="020B0600070205080204" pitchFamily="50" charset="-128"/>
              <a:ea typeface="ＭＳ Ｐゴシック" panose="020B0600070205080204" pitchFamily="50" charset="-128"/>
            </a:rPr>
            <a:t>1.80</a:t>
          </a:r>
          <a:r>
            <a:rPr kumimoji="1" lang="ja-JP" altLang="en-US" sz="1100">
              <a:latin typeface="ＭＳ Ｐゴシック" panose="020B0600070205080204" pitchFamily="50" charset="-128"/>
              <a:ea typeface="ＭＳ Ｐゴシック" panose="020B0600070205080204" pitchFamily="50" charset="-128"/>
            </a:rPr>
            <a:t>倍となっている。これは、３年間かけて実施している新残土処分場整備事業による要因が大きい。今後も大型事業が控えていることから、計画的な事業実施に努め、普通建設事業費を中心とする投資的経費は、可能な限り抑制していく。</a:t>
          </a:r>
        </a:p>
        <a:p>
          <a:r>
            <a:rPr kumimoji="1" lang="ja-JP" altLang="en-US" sz="1100">
              <a:latin typeface="ＭＳ Ｐゴシック" panose="020B0600070205080204" pitchFamily="50" charset="-128"/>
              <a:ea typeface="ＭＳ Ｐゴシック" panose="020B0600070205080204" pitchFamily="50" charset="-128"/>
            </a:rPr>
            <a:t>　公債費は、平成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年度に行なった大型事業の元金償還開始等により、</a:t>
          </a:r>
          <a:r>
            <a:rPr kumimoji="1" lang="en-US" altLang="ja-JP" sz="1100">
              <a:latin typeface="ＭＳ Ｐゴシック" panose="020B0600070205080204" pitchFamily="50" charset="-128"/>
              <a:ea typeface="ＭＳ Ｐゴシック" panose="020B0600070205080204" pitchFamily="50" charset="-128"/>
            </a:rPr>
            <a:t>100,490</a:t>
          </a:r>
          <a:r>
            <a:rPr kumimoji="1" lang="ja-JP" altLang="en-US" sz="1100">
              <a:latin typeface="ＭＳ Ｐゴシック" panose="020B0600070205080204" pitchFamily="50" charset="-128"/>
              <a:ea typeface="ＭＳ Ｐゴシック" panose="020B0600070205080204" pitchFamily="50" charset="-128"/>
            </a:rPr>
            <a:t>円（類似団体比較</a:t>
          </a:r>
          <a:r>
            <a:rPr kumimoji="1" lang="en-US" altLang="ja-JP" sz="1100">
              <a:latin typeface="ＭＳ Ｐゴシック" panose="020B0600070205080204" pitchFamily="50" charset="-128"/>
              <a:ea typeface="ＭＳ Ｐゴシック" panose="020B0600070205080204" pitchFamily="50" charset="-128"/>
            </a:rPr>
            <a:t>40,339</a:t>
          </a:r>
          <a:r>
            <a:rPr kumimoji="1" lang="ja-JP" altLang="en-US" sz="1100">
              <a:latin typeface="ＭＳ Ｐゴシック" panose="020B0600070205080204" pitchFamily="50" charset="-128"/>
              <a:ea typeface="ＭＳ Ｐゴシック" panose="020B0600070205080204" pitchFamily="50" charset="-128"/>
            </a:rPr>
            <a:t>円高）で、類似団体平均の約</a:t>
          </a:r>
          <a:r>
            <a:rPr kumimoji="1" lang="en-US" altLang="ja-JP" sz="1100">
              <a:latin typeface="ＭＳ Ｐゴシック" panose="020B0600070205080204" pitchFamily="50" charset="-128"/>
              <a:ea typeface="ＭＳ Ｐゴシック" panose="020B0600070205080204" pitchFamily="50" charset="-128"/>
            </a:rPr>
            <a:t>1.67</a:t>
          </a:r>
          <a:r>
            <a:rPr kumimoji="1" lang="ja-JP" altLang="en-US" sz="1100">
              <a:latin typeface="ＭＳ Ｐゴシック" panose="020B0600070205080204" pitchFamily="50" charset="-128"/>
              <a:ea typeface="ＭＳ Ｐゴシック" panose="020B0600070205080204" pitchFamily="50" charset="-128"/>
            </a:rPr>
            <a:t>倍となっている。地方債残高が増高しないよう、新規発行地方債の抑制に努めるとともに、交付税算入率の高い、有利な地方債の発行に努める。</a:t>
          </a:r>
        </a:p>
        <a:p>
          <a:r>
            <a:rPr kumimoji="1" lang="ja-JP" altLang="en-US" sz="1100">
              <a:latin typeface="ＭＳ Ｐゴシック" panose="020B0600070205080204" pitchFamily="50" charset="-128"/>
              <a:ea typeface="ＭＳ Ｐゴシック" panose="020B0600070205080204" pitchFamily="50" charset="-128"/>
            </a:rPr>
            <a:t>　貸付金は、</a:t>
          </a:r>
          <a:r>
            <a:rPr kumimoji="1" lang="en-US" altLang="ja-JP" sz="1100">
              <a:latin typeface="ＭＳ Ｐゴシック" panose="020B0600070205080204" pitchFamily="50" charset="-128"/>
              <a:ea typeface="ＭＳ Ｐゴシック" panose="020B0600070205080204" pitchFamily="50" charset="-128"/>
            </a:rPr>
            <a:t>14,540</a:t>
          </a:r>
          <a:r>
            <a:rPr kumimoji="1" lang="ja-JP" altLang="en-US" sz="1100">
              <a:latin typeface="ＭＳ Ｐゴシック" panose="020B0600070205080204" pitchFamily="50" charset="-128"/>
              <a:ea typeface="ＭＳ Ｐゴシック" panose="020B0600070205080204" pitchFamily="50" charset="-128"/>
            </a:rPr>
            <a:t>千円（類似団体平均比較</a:t>
          </a:r>
          <a:r>
            <a:rPr kumimoji="1" lang="en-US" altLang="ja-JP" sz="1100">
              <a:latin typeface="ＭＳ Ｐゴシック" panose="020B0600070205080204" pitchFamily="50" charset="-128"/>
              <a:ea typeface="ＭＳ Ｐゴシック" panose="020B0600070205080204" pitchFamily="50" charset="-128"/>
            </a:rPr>
            <a:t>9,748</a:t>
          </a:r>
          <a:r>
            <a:rPr kumimoji="1" lang="ja-JP" altLang="en-US" sz="1100">
              <a:latin typeface="ＭＳ Ｐゴシック" panose="020B0600070205080204" pitchFamily="50" charset="-128"/>
              <a:ea typeface="ＭＳ Ｐゴシック" panose="020B0600070205080204" pitchFamily="50" charset="-128"/>
            </a:rPr>
            <a:t>円高）で、主に公立浜坂病院事業会計への貸付金であり、類似団体平均の約</a:t>
          </a:r>
          <a:r>
            <a:rPr kumimoji="1" lang="en-US" altLang="ja-JP" sz="1100">
              <a:latin typeface="ＭＳ Ｐゴシック" panose="020B0600070205080204" pitchFamily="50" charset="-128"/>
              <a:ea typeface="ＭＳ Ｐゴシック" panose="020B0600070205080204" pitchFamily="50" charset="-128"/>
            </a:rPr>
            <a:t>3.03</a:t>
          </a:r>
          <a:r>
            <a:rPr kumimoji="1" lang="ja-JP" altLang="en-US" sz="1100">
              <a:latin typeface="ＭＳ Ｐゴシック" panose="020B0600070205080204" pitchFamily="50" charset="-128"/>
              <a:ea typeface="ＭＳ Ｐゴシック" panose="020B0600070205080204" pitchFamily="50" charset="-128"/>
            </a:rPr>
            <a:t>倍となっている。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兵庫県新温泉町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14,298
14,155
241.01
11,755,194
11,493,186
141,415
6,282,950
14,463,722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84.6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5969</xdr:rowOff>
    </xdr:from>
    <xdr:to>
      <xdr:col>24</xdr:col>
      <xdr:colOff>62865</xdr:colOff>
      <xdr:row>38</xdr:row>
      <xdr:rowOff>37465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49469"/>
          <a:ext cx="1270" cy="1403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41292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6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37465</xdr:rowOff>
    </xdr:from>
    <xdr:to>
      <xdr:col>24</xdr:col>
      <xdr:colOff>152400</xdr:colOff>
      <xdr:row>38</xdr:row>
      <xdr:rowOff>37465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52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124096</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15,453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5969</xdr:rowOff>
    </xdr:from>
    <xdr:to>
      <xdr:col>24</xdr:col>
      <xdr:colOff>152400</xdr:colOff>
      <xdr:row>30</xdr:row>
      <xdr:rowOff>5969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4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32893</xdr:rowOff>
    </xdr:from>
    <xdr:to>
      <xdr:col>24</xdr:col>
      <xdr:colOff>63500</xdr:colOff>
      <xdr:row>36</xdr:row>
      <xdr:rowOff>58420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05093"/>
          <a:ext cx="8382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167657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68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17780</xdr:rowOff>
    </xdr:from>
    <xdr:to>
      <xdr:col>24</xdr:col>
      <xdr:colOff>114300</xdr:colOff>
      <xdr:row>36</xdr:row>
      <xdr:rowOff>119380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58420</xdr:rowOff>
    </xdr:from>
    <xdr:to>
      <xdr:col>19</xdr:col>
      <xdr:colOff>177800</xdr:colOff>
      <xdr:row>36</xdr:row>
      <xdr:rowOff>87249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30620"/>
          <a:ext cx="889000" cy="28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38608</xdr:rowOff>
    </xdr:from>
    <xdr:to>
      <xdr:col>20</xdr:col>
      <xdr:colOff>38100</xdr:colOff>
      <xdr:row>36</xdr:row>
      <xdr:rowOff>140208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1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131335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0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87249</xdr:rowOff>
    </xdr:from>
    <xdr:to>
      <xdr:col>15</xdr:col>
      <xdr:colOff>50800</xdr:colOff>
      <xdr:row>36</xdr:row>
      <xdr:rowOff>131826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59449"/>
          <a:ext cx="8890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50292</xdr:rowOff>
    </xdr:from>
    <xdr:to>
      <xdr:col>15</xdr:col>
      <xdr:colOff>101600</xdr:colOff>
      <xdr:row>36</xdr:row>
      <xdr:rowOff>151892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2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143019</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15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69723</xdr:rowOff>
    </xdr:from>
    <xdr:to>
      <xdr:col>10</xdr:col>
      <xdr:colOff>114300</xdr:colOff>
      <xdr:row>36</xdr:row>
      <xdr:rowOff>131826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41923"/>
          <a:ext cx="889000" cy="6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47752</xdr:rowOff>
    </xdr:from>
    <xdr:to>
      <xdr:col>10</xdr:col>
      <xdr:colOff>165100</xdr:colOff>
      <xdr:row>36</xdr:row>
      <xdr:rowOff>149352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1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165879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9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129540</xdr:rowOff>
    </xdr:from>
    <xdr:to>
      <xdr:col>6</xdr:col>
      <xdr:colOff>38100</xdr:colOff>
      <xdr:row>36</xdr:row>
      <xdr:rowOff>59690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76217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05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153543</xdr:rowOff>
    </xdr:from>
    <xdr:to>
      <xdr:col>24</xdr:col>
      <xdr:colOff>114300</xdr:colOff>
      <xdr:row>36</xdr:row>
      <xdr:rowOff>83693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5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4970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7620</xdr:rowOff>
    </xdr:from>
    <xdr:to>
      <xdr:col>20</xdr:col>
      <xdr:colOff>38100</xdr:colOff>
      <xdr:row>36</xdr:row>
      <xdr:rowOff>109220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125747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95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36449</xdr:rowOff>
    </xdr:from>
    <xdr:to>
      <xdr:col>15</xdr:col>
      <xdr:colOff>101600</xdr:colOff>
      <xdr:row>36</xdr:row>
      <xdr:rowOff>138049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0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154576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98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81026</xdr:rowOff>
    </xdr:from>
    <xdr:to>
      <xdr:col>10</xdr:col>
      <xdr:colOff>165100</xdr:colOff>
      <xdr:row>37</xdr:row>
      <xdr:rowOff>11176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53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2303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45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18923</xdr:rowOff>
    </xdr:from>
    <xdr:to>
      <xdr:col>6</xdr:col>
      <xdr:colOff>38100</xdr:colOff>
      <xdr:row>36</xdr:row>
      <xdr:rowOff>120523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9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111650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83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121448</xdr:rowOff>
    </xdr:from>
    <xdr:to>
      <xdr:col>24</xdr:col>
      <xdr:colOff>62865</xdr:colOff>
      <xdr:row>58</xdr:row>
      <xdr:rowOff>120122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522498"/>
          <a:ext cx="1270" cy="1541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123949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6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120122</xdr:rowOff>
    </xdr:from>
    <xdr:to>
      <xdr:col>24</xdr:col>
      <xdr:colOff>152400</xdr:colOff>
      <xdr:row>58</xdr:row>
      <xdr:rowOff>120122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64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68125</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297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518,089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121448</xdr:rowOff>
    </xdr:from>
    <xdr:to>
      <xdr:col>24</xdr:col>
      <xdr:colOff>152400</xdr:colOff>
      <xdr:row>49</xdr:row>
      <xdr:rowOff>121448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52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110890</xdr:rowOff>
    </xdr:from>
    <xdr:to>
      <xdr:col>24</xdr:col>
      <xdr:colOff>63500</xdr:colOff>
      <xdr:row>57</xdr:row>
      <xdr:rowOff>135082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883540"/>
          <a:ext cx="838200" cy="2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51227</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524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28350</xdr:rowOff>
    </xdr:from>
    <xdr:to>
      <xdr:col>24</xdr:col>
      <xdr:colOff>114300</xdr:colOff>
      <xdr:row>57</xdr:row>
      <xdr:rowOff>129950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86753</xdr:rowOff>
    </xdr:from>
    <xdr:to>
      <xdr:col>19</xdr:col>
      <xdr:colOff>177800</xdr:colOff>
      <xdr:row>57</xdr:row>
      <xdr:rowOff>135082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859403"/>
          <a:ext cx="889000" cy="48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41818</xdr:rowOff>
    </xdr:from>
    <xdr:to>
      <xdr:col>20</xdr:col>
      <xdr:colOff>38100</xdr:colOff>
      <xdr:row>57</xdr:row>
      <xdr:rowOff>143418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1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159945</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589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86753</xdr:rowOff>
    </xdr:from>
    <xdr:to>
      <xdr:col>15</xdr:col>
      <xdr:colOff>50800</xdr:colOff>
      <xdr:row>57</xdr:row>
      <xdr:rowOff>157449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859403"/>
          <a:ext cx="889000" cy="70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78051</xdr:rowOff>
    </xdr:from>
    <xdr:to>
      <xdr:col>15</xdr:col>
      <xdr:colOff>101600</xdr:colOff>
      <xdr:row>58</xdr:row>
      <xdr:rowOff>8201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5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170778</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94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157449</xdr:rowOff>
    </xdr:from>
    <xdr:to>
      <xdr:col>10</xdr:col>
      <xdr:colOff>114300</xdr:colOff>
      <xdr:row>58</xdr:row>
      <xdr:rowOff>27236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30099"/>
          <a:ext cx="889000" cy="4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82711</xdr:rowOff>
    </xdr:from>
    <xdr:to>
      <xdr:col>10</xdr:col>
      <xdr:colOff>165100</xdr:colOff>
      <xdr:row>58</xdr:row>
      <xdr:rowOff>12861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5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29388</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63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79135</xdr:rowOff>
    </xdr:from>
    <xdr:to>
      <xdr:col>6</xdr:col>
      <xdr:colOff>38100</xdr:colOff>
      <xdr:row>58</xdr:row>
      <xdr:rowOff>9285</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5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25812</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62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60090</xdr:rowOff>
    </xdr:from>
    <xdr:to>
      <xdr:col>24</xdr:col>
      <xdr:colOff>114300</xdr:colOff>
      <xdr:row>57</xdr:row>
      <xdr:rowOff>161690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3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38517</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11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84282</xdr:rowOff>
    </xdr:from>
    <xdr:to>
      <xdr:col>20</xdr:col>
      <xdr:colOff>38100</xdr:colOff>
      <xdr:row>58</xdr:row>
      <xdr:rowOff>14432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5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5559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949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35953</xdr:rowOff>
    </xdr:from>
    <xdr:to>
      <xdr:col>15</xdr:col>
      <xdr:colOff>101600</xdr:colOff>
      <xdr:row>57</xdr:row>
      <xdr:rowOff>137553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0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154080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583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106649</xdr:rowOff>
    </xdr:from>
    <xdr:to>
      <xdr:col>10</xdr:col>
      <xdr:colOff>165100</xdr:colOff>
      <xdr:row>58</xdr:row>
      <xdr:rowOff>36799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7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27926</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97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147886</xdr:rowOff>
    </xdr:from>
    <xdr:to>
      <xdr:col>6</xdr:col>
      <xdr:colOff>38100</xdr:colOff>
      <xdr:row>58</xdr:row>
      <xdr:rowOff>78036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2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69163</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0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147305</xdr:rowOff>
    </xdr:from>
    <xdr:to>
      <xdr:col>24</xdr:col>
      <xdr:colOff>62865</xdr:colOff>
      <xdr:row>79</xdr:row>
      <xdr:rowOff>44298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320255"/>
          <a:ext cx="1270" cy="1268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48125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92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44298</xdr:rowOff>
    </xdr:from>
    <xdr:to>
      <xdr:col>24</xdr:col>
      <xdr:colOff>152400</xdr:colOff>
      <xdr:row>79</xdr:row>
      <xdr:rowOff>44298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88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93982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95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147305</xdr:rowOff>
    </xdr:from>
    <xdr:to>
      <xdr:col>24</xdr:col>
      <xdr:colOff>152400</xdr:colOff>
      <xdr:row>71</xdr:row>
      <xdr:rowOff>147305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32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11463</xdr:rowOff>
    </xdr:from>
    <xdr:to>
      <xdr:col>24</xdr:col>
      <xdr:colOff>63500</xdr:colOff>
      <xdr:row>77</xdr:row>
      <xdr:rowOff>57854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13113"/>
          <a:ext cx="838200" cy="46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146249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049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123372</xdr:rowOff>
    </xdr:from>
    <xdr:to>
      <xdr:col>24</xdr:col>
      <xdr:colOff>114300</xdr:colOff>
      <xdr:row>77</xdr:row>
      <xdr:rowOff>53522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5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57854</xdr:rowOff>
    </xdr:from>
    <xdr:to>
      <xdr:col>19</xdr:col>
      <xdr:colOff>177800</xdr:colOff>
      <xdr:row>77</xdr:row>
      <xdr:rowOff>86024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59504"/>
          <a:ext cx="889000" cy="28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157891</xdr:rowOff>
    </xdr:from>
    <xdr:to>
      <xdr:col>20</xdr:col>
      <xdr:colOff>38100</xdr:colOff>
      <xdr:row>77</xdr:row>
      <xdr:rowOff>88041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8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104568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63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78070</xdr:rowOff>
    </xdr:from>
    <xdr:to>
      <xdr:col>15</xdr:col>
      <xdr:colOff>50800</xdr:colOff>
      <xdr:row>77</xdr:row>
      <xdr:rowOff>86024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279720"/>
          <a:ext cx="889000" cy="7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150972</xdr:rowOff>
    </xdr:from>
    <xdr:to>
      <xdr:col>15</xdr:col>
      <xdr:colOff>101600</xdr:colOff>
      <xdr:row>77</xdr:row>
      <xdr:rowOff>81122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181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97649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95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78070</xdr:rowOff>
    </xdr:from>
    <xdr:to>
      <xdr:col>10</xdr:col>
      <xdr:colOff>114300</xdr:colOff>
      <xdr:row>77</xdr:row>
      <xdr:rowOff>132598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79720"/>
          <a:ext cx="889000" cy="54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168780</xdr:rowOff>
    </xdr:from>
    <xdr:to>
      <xdr:col>10</xdr:col>
      <xdr:colOff>165100</xdr:colOff>
      <xdr:row>77</xdr:row>
      <xdr:rowOff>98930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115457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74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20282</xdr:rowOff>
    </xdr:from>
    <xdr:to>
      <xdr:col>6</xdr:col>
      <xdr:colOff>38100</xdr:colOff>
      <xdr:row>77</xdr:row>
      <xdr:rowOff>121882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2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138409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9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132113</xdr:rowOff>
    </xdr:from>
    <xdr:to>
      <xdr:col>24</xdr:col>
      <xdr:colOff>114300</xdr:colOff>
      <xdr:row>77</xdr:row>
      <xdr:rowOff>62263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6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110540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40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7054</xdr:rowOff>
    </xdr:from>
    <xdr:to>
      <xdr:col>20</xdr:col>
      <xdr:colOff>38100</xdr:colOff>
      <xdr:row>77</xdr:row>
      <xdr:rowOff>108654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0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99781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01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35224</xdr:rowOff>
    </xdr:from>
    <xdr:to>
      <xdr:col>15</xdr:col>
      <xdr:colOff>101600</xdr:colOff>
      <xdr:row>77</xdr:row>
      <xdr:rowOff>136824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3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127951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29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27270</xdr:rowOff>
    </xdr:from>
    <xdr:to>
      <xdr:col>10</xdr:col>
      <xdr:colOff>165100</xdr:colOff>
      <xdr:row>77</xdr:row>
      <xdr:rowOff>128870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2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119997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2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81798</xdr:rowOff>
    </xdr:from>
    <xdr:to>
      <xdr:col>6</xdr:col>
      <xdr:colOff>38100</xdr:colOff>
      <xdr:row>78</xdr:row>
      <xdr:rowOff>11948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8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3075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376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85514</xdr:rowOff>
    </xdr:from>
    <xdr:to>
      <xdr:col>24</xdr:col>
      <xdr:colOff>62865</xdr:colOff>
      <xdr:row>98</xdr:row>
      <xdr:rowOff>64467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16014"/>
          <a:ext cx="1270" cy="1350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68294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7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64467</xdr:rowOff>
    </xdr:from>
    <xdr:to>
      <xdr:col>24</xdr:col>
      <xdr:colOff>152400</xdr:colOff>
      <xdr:row>98</xdr:row>
      <xdr:rowOff>64467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66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32191</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9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197,111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85514</xdr:rowOff>
    </xdr:from>
    <xdr:to>
      <xdr:col>24</xdr:col>
      <xdr:colOff>152400</xdr:colOff>
      <xdr:row>90</xdr:row>
      <xdr:rowOff>85514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16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98338</xdr:rowOff>
    </xdr:from>
    <xdr:to>
      <xdr:col>24</xdr:col>
      <xdr:colOff>63500</xdr:colOff>
      <xdr:row>95</xdr:row>
      <xdr:rowOff>133353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386088"/>
          <a:ext cx="838200" cy="3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111881</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571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133454</xdr:rowOff>
    </xdr:from>
    <xdr:to>
      <xdr:col>24</xdr:col>
      <xdr:colOff>114300</xdr:colOff>
      <xdr:row>97</xdr:row>
      <xdr:rowOff>63604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9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28783</xdr:rowOff>
    </xdr:from>
    <xdr:to>
      <xdr:col>19</xdr:col>
      <xdr:colOff>177800</xdr:colOff>
      <xdr:row>95</xdr:row>
      <xdr:rowOff>98338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316533"/>
          <a:ext cx="889000" cy="6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151270</xdr:rowOff>
    </xdr:from>
    <xdr:to>
      <xdr:col>20</xdr:col>
      <xdr:colOff>38100</xdr:colOff>
      <xdr:row>97</xdr:row>
      <xdr:rowOff>81420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6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72547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70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2259</xdr:rowOff>
    </xdr:from>
    <xdr:to>
      <xdr:col>15</xdr:col>
      <xdr:colOff>50800</xdr:colOff>
      <xdr:row>95</xdr:row>
      <xdr:rowOff>28783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118559"/>
          <a:ext cx="889000" cy="197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152726</xdr:rowOff>
    </xdr:from>
    <xdr:to>
      <xdr:col>15</xdr:col>
      <xdr:colOff>101600</xdr:colOff>
      <xdr:row>97</xdr:row>
      <xdr:rowOff>82876</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61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74003</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70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2259</xdr:rowOff>
    </xdr:from>
    <xdr:to>
      <xdr:col>10</xdr:col>
      <xdr:colOff>114300</xdr:colOff>
      <xdr:row>94</xdr:row>
      <xdr:rowOff>17979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118559"/>
          <a:ext cx="889000" cy="1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145548</xdr:rowOff>
    </xdr:from>
    <xdr:to>
      <xdr:col>10</xdr:col>
      <xdr:colOff>165100</xdr:colOff>
      <xdr:row>97</xdr:row>
      <xdr:rowOff>75698</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60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66825</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97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122627</xdr:rowOff>
    </xdr:from>
    <xdr:to>
      <xdr:col>6</xdr:col>
      <xdr:colOff>38100</xdr:colOff>
      <xdr:row>97</xdr:row>
      <xdr:rowOff>52777</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8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43904</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7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82553</xdr:rowOff>
    </xdr:from>
    <xdr:to>
      <xdr:col>24</xdr:col>
      <xdr:colOff>114300</xdr:colOff>
      <xdr:row>96</xdr:row>
      <xdr:rowOff>12703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37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105430</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22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47538</xdr:rowOff>
    </xdr:from>
    <xdr:to>
      <xdr:col>20</xdr:col>
      <xdr:colOff>38100</xdr:colOff>
      <xdr:row>95</xdr:row>
      <xdr:rowOff>149138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33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165665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11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149433</xdr:rowOff>
    </xdr:from>
    <xdr:to>
      <xdr:col>15</xdr:col>
      <xdr:colOff>101600</xdr:colOff>
      <xdr:row>95</xdr:row>
      <xdr:rowOff>79583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26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96110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04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122909</xdr:rowOff>
    </xdr:from>
    <xdr:to>
      <xdr:col>10</xdr:col>
      <xdr:colOff>165100</xdr:colOff>
      <xdr:row>94</xdr:row>
      <xdr:rowOff>53059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06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69586</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19795" y="15842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138629</xdr:rowOff>
    </xdr:from>
    <xdr:to>
      <xdr:col>6</xdr:col>
      <xdr:colOff>38100</xdr:colOff>
      <xdr:row>94</xdr:row>
      <xdr:rowOff>68779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08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85306</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30795" y="15858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79121</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22621"/>
          <a:ext cx="1270" cy="1508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25798</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4997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79121</xdr:rowOff>
    </xdr:from>
    <xdr:to>
      <xdr:col>55</xdr:col>
      <xdr:colOff>88900</xdr:colOff>
      <xdr:row>30</xdr:row>
      <xdr:rowOff>79121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22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19114</xdr:rowOff>
    </xdr:from>
    <xdr:to>
      <xdr:col>55</xdr:col>
      <xdr:colOff>0</xdr:colOff>
      <xdr:row>37</xdr:row>
      <xdr:rowOff>23685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362764"/>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5605</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5207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27178</xdr:rowOff>
    </xdr:from>
    <xdr:to>
      <xdr:col>55</xdr:col>
      <xdr:colOff>50800</xdr:colOff>
      <xdr:row>38</xdr:row>
      <xdr:rowOff>128778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23685</xdr:rowOff>
    </xdr:from>
    <xdr:to>
      <xdr:col>50</xdr:col>
      <xdr:colOff>114300</xdr:colOff>
      <xdr:row>37</xdr:row>
      <xdr:rowOff>29210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367335"/>
          <a:ext cx="88900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30035</xdr:rowOff>
    </xdr:from>
    <xdr:to>
      <xdr:col>50</xdr:col>
      <xdr:colOff>165100</xdr:colOff>
      <xdr:row>38</xdr:row>
      <xdr:rowOff>131635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54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122762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6378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29210</xdr:rowOff>
    </xdr:from>
    <xdr:to>
      <xdr:col>45</xdr:col>
      <xdr:colOff>177800</xdr:colOff>
      <xdr:row>37</xdr:row>
      <xdr:rowOff>69786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6372860"/>
          <a:ext cx="889000" cy="4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61278</xdr:rowOff>
    </xdr:from>
    <xdr:to>
      <xdr:col>46</xdr:col>
      <xdr:colOff>38100</xdr:colOff>
      <xdr:row>38</xdr:row>
      <xdr:rowOff>162878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7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154005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669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69786</xdr:rowOff>
    </xdr:from>
    <xdr:to>
      <xdr:col>41</xdr:col>
      <xdr:colOff>50800</xdr:colOff>
      <xdr:row>37</xdr:row>
      <xdr:rowOff>108839</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413436"/>
          <a:ext cx="889000" cy="3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12509</xdr:rowOff>
    </xdr:from>
    <xdr:to>
      <xdr:col>41</xdr:col>
      <xdr:colOff>101600</xdr:colOff>
      <xdr:row>38</xdr:row>
      <xdr:rowOff>114109</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52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105236</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6203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22987</xdr:rowOff>
    </xdr:from>
    <xdr:to>
      <xdr:col>36</xdr:col>
      <xdr:colOff>165100</xdr:colOff>
      <xdr:row>38</xdr:row>
      <xdr:rowOff>124587</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3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115714</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630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139764</xdr:rowOff>
    </xdr:from>
    <xdr:to>
      <xdr:col>55</xdr:col>
      <xdr:colOff>50800</xdr:colOff>
      <xdr:row>37</xdr:row>
      <xdr:rowOff>69914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31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162641</xdr:rowOff>
    </xdr:from>
    <xdr:ext cx="469744"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16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144335</xdr:rowOff>
    </xdr:from>
    <xdr:to>
      <xdr:col>50</xdr:col>
      <xdr:colOff>165100</xdr:colOff>
      <xdr:row>37</xdr:row>
      <xdr:rowOff>74485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31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91012</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04428" y="6091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149860</xdr:rowOff>
    </xdr:from>
    <xdr:to>
      <xdr:col>46</xdr:col>
      <xdr:colOff>38100</xdr:colOff>
      <xdr:row>37</xdr:row>
      <xdr:rowOff>80010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32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96537</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15428" y="6097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18986</xdr:rowOff>
    </xdr:from>
    <xdr:to>
      <xdr:col>41</xdr:col>
      <xdr:colOff>101600</xdr:colOff>
      <xdr:row>37</xdr:row>
      <xdr:rowOff>120586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36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137113</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26428" y="613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58039</xdr:rowOff>
    </xdr:from>
    <xdr:to>
      <xdr:col>36</xdr:col>
      <xdr:colOff>165100</xdr:colOff>
      <xdr:row>37</xdr:row>
      <xdr:rowOff>159639</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40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4716</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37428" y="6176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51123</xdr:rowOff>
    </xdr:from>
    <xdr:to>
      <xdr:col>54</xdr:col>
      <xdr:colOff>189865</xdr:colOff>
      <xdr:row>58</xdr:row>
      <xdr:rowOff>153590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623623"/>
          <a:ext cx="1270" cy="1474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157417</xdr:rowOff>
    </xdr:from>
    <xdr:ext cx="534377"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01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153590</xdr:rowOff>
    </xdr:from>
    <xdr:to>
      <xdr:col>55</xdr:col>
      <xdr:colOff>88900</xdr:colOff>
      <xdr:row>58</xdr:row>
      <xdr:rowOff>153590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097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169250</xdr:rowOff>
    </xdr:from>
    <xdr:ext cx="599010"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398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146,137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51123</xdr:rowOff>
    </xdr:from>
    <xdr:to>
      <xdr:col>55</xdr:col>
      <xdr:colOff>88900</xdr:colOff>
      <xdr:row>50</xdr:row>
      <xdr:rowOff>51123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623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96778</xdr:rowOff>
    </xdr:from>
    <xdr:to>
      <xdr:col>55</xdr:col>
      <xdr:colOff>0</xdr:colOff>
      <xdr:row>56</xdr:row>
      <xdr:rowOff>44200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9526528"/>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126937</xdr:rowOff>
    </xdr:from>
    <xdr:ext cx="534377"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728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148510</xdr:rowOff>
    </xdr:from>
    <xdr:to>
      <xdr:col>55</xdr:col>
      <xdr:colOff>50800</xdr:colOff>
      <xdr:row>57</xdr:row>
      <xdr:rowOff>78660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74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9779</xdr:rowOff>
    </xdr:from>
    <xdr:to>
      <xdr:col>50</xdr:col>
      <xdr:colOff>114300</xdr:colOff>
      <xdr:row>56</xdr:row>
      <xdr:rowOff>44200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8750300" y="9610979"/>
          <a:ext cx="889000" cy="34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145897</xdr:rowOff>
    </xdr:from>
    <xdr:to>
      <xdr:col>50</xdr:col>
      <xdr:colOff>165100</xdr:colOff>
      <xdr:row>57</xdr:row>
      <xdr:rowOff>76047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74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67174</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372111" y="983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9779</xdr:rowOff>
    </xdr:from>
    <xdr:to>
      <xdr:col>45</xdr:col>
      <xdr:colOff>177800</xdr:colOff>
      <xdr:row>56</xdr:row>
      <xdr:rowOff>167023</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9610979"/>
          <a:ext cx="889000" cy="15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16434</xdr:rowOff>
    </xdr:from>
    <xdr:to>
      <xdr:col>46</xdr:col>
      <xdr:colOff>38100</xdr:colOff>
      <xdr:row>57</xdr:row>
      <xdr:rowOff>118034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78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109161</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483111" y="988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22527</xdr:rowOff>
    </xdr:from>
    <xdr:to>
      <xdr:col>41</xdr:col>
      <xdr:colOff>50800</xdr:colOff>
      <xdr:row>56</xdr:row>
      <xdr:rowOff>167023</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6972300" y="9623727"/>
          <a:ext cx="889000" cy="14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20462</xdr:rowOff>
    </xdr:from>
    <xdr:to>
      <xdr:col>41</xdr:col>
      <xdr:colOff>101600</xdr:colOff>
      <xdr:row>57</xdr:row>
      <xdr:rowOff>122062</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793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113189</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594111" y="988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61316</xdr:rowOff>
    </xdr:from>
    <xdr:to>
      <xdr:col>36</xdr:col>
      <xdr:colOff>165100</xdr:colOff>
      <xdr:row>57</xdr:row>
      <xdr:rowOff>162916</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83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154043</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05111" y="992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45978</xdr:rowOff>
    </xdr:from>
    <xdr:to>
      <xdr:col>55</xdr:col>
      <xdr:colOff>50800</xdr:colOff>
      <xdr:row>55</xdr:row>
      <xdr:rowOff>147578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47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68855</xdr:rowOff>
    </xdr:from>
    <xdr:ext cx="534377"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327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164850</xdr:rowOff>
    </xdr:from>
    <xdr:to>
      <xdr:col>50</xdr:col>
      <xdr:colOff>165100</xdr:colOff>
      <xdr:row>56</xdr:row>
      <xdr:rowOff>95000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59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111527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372111" y="9369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130429</xdr:rowOff>
    </xdr:from>
    <xdr:to>
      <xdr:col>46</xdr:col>
      <xdr:colOff>38100</xdr:colOff>
      <xdr:row>56</xdr:row>
      <xdr:rowOff>60579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56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77106</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483111" y="933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116223</xdr:rowOff>
    </xdr:from>
    <xdr:to>
      <xdr:col>41</xdr:col>
      <xdr:colOff>101600</xdr:colOff>
      <xdr:row>57</xdr:row>
      <xdr:rowOff>46373</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71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62900</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594111" y="949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143177</xdr:rowOff>
    </xdr:from>
    <xdr:to>
      <xdr:col>36</xdr:col>
      <xdr:colOff>165100</xdr:colOff>
      <xdr:row>56</xdr:row>
      <xdr:rowOff>73327</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57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89854</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05111" y="934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127744</xdr:rowOff>
    </xdr:from>
    <xdr:to>
      <xdr:col>54</xdr:col>
      <xdr:colOff>189865</xdr:colOff>
      <xdr:row>78</xdr:row>
      <xdr:rowOff>113205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300694"/>
          <a:ext cx="1270" cy="1185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117032</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490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113205</xdr:rowOff>
    </xdr:from>
    <xdr:to>
      <xdr:col>55</xdr:col>
      <xdr:colOff>88900</xdr:colOff>
      <xdr:row>78</xdr:row>
      <xdr:rowOff>113205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486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74421</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207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53,023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127744</xdr:rowOff>
    </xdr:from>
    <xdr:to>
      <xdr:col>55</xdr:col>
      <xdr:colOff>88900</xdr:colOff>
      <xdr:row>71</xdr:row>
      <xdr:rowOff>127744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300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38910</xdr:rowOff>
    </xdr:from>
    <xdr:to>
      <xdr:col>55</xdr:col>
      <xdr:colOff>0</xdr:colOff>
      <xdr:row>75</xdr:row>
      <xdr:rowOff>48237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2897660"/>
          <a:ext cx="838200" cy="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134490</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2993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156063</xdr:rowOff>
    </xdr:from>
    <xdr:to>
      <xdr:col>55</xdr:col>
      <xdr:colOff>50800</xdr:colOff>
      <xdr:row>76</xdr:row>
      <xdr:rowOff>86213</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01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63073</xdr:rowOff>
    </xdr:from>
    <xdr:to>
      <xdr:col>50</xdr:col>
      <xdr:colOff>114300</xdr:colOff>
      <xdr:row>75</xdr:row>
      <xdr:rowOff>48237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2578923"/>
          <a:ext cx="889000" cy="32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37099</xdr:rowOff>
    </xdr:from>
    <xdr:to>
      <xdr:col>50</xdr:col>
      <xdr:colOff>165100</xdr:colOff>
      <xdr:row>76</xdr:row>
      <xdr:rowOff>138699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06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129826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16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63073</xdr:rowOff>
    </xdr:from>
    <xdr:to>
      <xdr:col>45</xdr:col>
      <xdr:colOff>177800</xdr:colOff>
      <xdr:row>73</xdr:row>
      <xdr:rowOff>128041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2578923"/>
          <a:ext cx="889000" cy="6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3930</xdr:rowOff>
    </xdr:from>
    <xdr:to>
      <xdr:col>46</xdr:col>
      <xdr:colOff>38100</xdr:colOff>
      <xdr:row>76</xdr:row>
      <xdr:rowOff>105530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03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96657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126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128041</xdr:rowOff>
    </xdr:from>
    <xdr:to>
      <xdr:col>41</xdr:col>
      <xdr:colOff>50800</xdr:colOff>
      <xdr:row>75</xdr:row>
      <xdr:rowOff>96197</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2643891"/>
          <a:ext cx="889000" cy="311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41557</xdr:rowOff>
    </xdr:from>
    <xdr:to>
      <xdr:col>41</xdr:col>
      <xdr:colOff>101600</xdr:colOff>
      <xdr:row>76</xdr:row>
      <xdr:rowOff>143157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07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134284</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16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112469</xdr:rowOff>
    </xdr:from>
    <xdr:to>
      <xdr:col>36</xdr:col>
      <xdr:colOff>165100</xdr:colOff>
      <xdr:row>77</xdr:row>
      <xdr:rowOff>42619</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14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33746</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23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159560</xdr:rowOff>
    </xdr:from>
    <xdr:to>
      <xdr:col>55</xdr:col>
      <xdr:colOff>50800</xdr:colOff>
      <xdr:row>75</xdr:row>
      <xdr:rowOff>89710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284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10987</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69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168887</xdr:rowOff>
    </xdr:from>
    <xdr:to>
      <xdr:col>50</xdr:col>
      <xdr:colOff>165100</xdr:colOff>
      <xdr:row>75</xdr:row>
      <xdr:rowOff>99037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285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115564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263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12273</xdr:rowOff>
    </xdr:from>
    <xdr:to>
      <xdr:col>46</xdr:col>
      <xdr:colOff>38100</xdr:colOff>
      <xdr:row>73</xdr:row>
      <xdr:rowOff>113873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252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130400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30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77241</xdr:rowOff>
    </xdr:from>
    <xdr:to>
      <xdr:col>41</xdr:col>
      <xdr:colOff>101600</xdr:colOff>
      <xdr:row>74</xdr:row>
      <xdr:rowOff>7391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259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23918</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236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45397</xdr:rowOff>
    </xdr:from>
    <xdr:to>
      <xdr:col>36</xdr:col>
      <xdr:colOff>165100</xdr:colOff>
      <xdr:row>75</xdr:row>
      <xdr:rowOff>146997</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290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163524</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267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78240</xdr:rowOff>
    </xdr:from>
    <xdr:to>
      <xdr:col>54</xdr:col>
      <xdr:colOff>189865</xdr:colOff>
      <xdr:row>98</xdr:row>
      <xdr:rowOff>106434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08740"/>
          <a:ext cx="1270" cy="139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110261</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91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106434</xdr:rowOff>
    </xdr:from>
    <xdr:to>
      <xdr:col>55</xdr:col>
      <xdr:colOff>88900</xdr:colOff>
      <xdr:row>98</xdr:row>
      <xdr:rowOff>106434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908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24917</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283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626,885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78240</xdr:rowOff>
    </xdr:from>
    <xdr:to>
      <xdr:col>55</xdr:col>
      <xdr:colOff>88900</xdr:colOff>
      <xdr:row>90</xdr:row>
      <xdr:rowOff>78240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0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94867</xdr:rowOff>
    </xdr:from>
    <xdr:to>
      <xdr:col>55</xdr:col>
      <xdr:colOff>0</xdr:colOff>
      <xdr:row>97</xdr:row>
      <xdr:rowOff>134077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554067"/>
          <a:ext cx="838200" cy="210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70564</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701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92137</xdr:rowOff>
    </xdr:from>
    <xdr:to>
      <xdr:col>55</xdr:col>
      <xdr:colOff>50800</xdr:colOff>
      <xdr:row>98</xdr:row>
      <xdr:rowOff>22287</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72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100692</xdr:rowOff>
    </xdr:from>
    <xdr:to>
      <xdr:col>50</xdr:col>
      <xdr:colOff>114300</xdr:colOff>
      <xdr:row>97</xdr:row>
      <xdr:rowOff>134077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731342"/>
          <a:ext cx="889000" cy="3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67517</xdr:rowOff>
    </xdr:from>
    <xdr:to>
      <xdr:col>50</xdr:col>
      <xdr:colOff>165100</xdr:colOff>
      <xdr:row>97</xdr:row>
      <xdr:rowOff>169117</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98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14194</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47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100692</xdr:rowOff>
    </xdr:from>
    <xdr:to>
      <xdr:col>45</xdr:col>
      <xdr:colOff>177800</xdr:colOff>
      <xdr:row>97</xdr:row>
      <xdr:rowOff>135674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731342"/>
          <a:ext cx="889000" cy="34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116046</xdr:rowOff>
    </xdr:from>
    <xdr:to>
      <xdr:col>46</xdr:col>
      <xdr:colOff>38100</xdr:colOff>
      <xdr:row>98</xdr:row>
      <xdr:rowOff>46196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74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37323</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83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135674</xdr:rowOff>
    </xdr:from>
    <xdr:to>
      <xdr:col>41</xdr:col>
      <xdr:colOff>50800</xdr:colOff>
      <xdr:row>97</xdr:row>
      <xdr:rowOff>152736</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766324"/>
          <a:ext cx="889000" cy="1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121338</xdr:rowOff>
    </xdr:from>
    <xdr:to>
      <xdr:col>41</xdr:col>
      <xdr:colOff>101600</xdr:colOff>
      <xdr:row>98</xdr:row>
      <xdr:rowOff>51488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7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42615</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84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133705</xdr:rowOff>
    </xdr:from>
    <xdr:to>
      <xdr:col>36</xdr:col>
      <xdr:colOff>165100</xdr:colOff>
      <xdr:row>98</xdr:row>
      <xdr:rowOff>63855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76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54982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85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44067</xdr:rowOff>
    </xdr:from>
    <xdr:to>
      <xdr:col>55</xdr:col>
      <xdr:colOff>50800</xdr:colOff>
      <xdr:row>96</xdr:row>
      <xdr:rowOff>145667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50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66944</xdr:rowOff>
    </xdr:from>
    <xdr:ext cx="599010"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354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83277</xdr:rowOff>
    </xdr:from>
    <xdr:to>
      <xdr:col>50</xdr:col>
      <xdr:colOff>165100</xdr:colOff>
      <xdr:row>98</xdr:row>
      <xdr:rowOff>13427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71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4554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80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49892</xdr:rowOff>
    </xdr:from>
    <xdr:to>
      <xdr:col>46</xdr:col>
      <xdr:colOff>38100</xdr:colOff>
      <xdr:row>97</xdr:row>
      <xdr:rowOff>151492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68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168019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45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84874</xdr:rowOff>
    </xdr:from>
    <xdr:to>
      <xdr:col>41</xdr:col>
      <xdr:colOff>101600</xdr:colOff>
      <xdr:row>98</xdr:row>
      <xdr:rowOff>15024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71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31551</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49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101936</xdr:rowOff>
    </xdr:from>
    <xdr:to>
      <xdr:col>36</xdr:col>
      <xdr:colOff>165100</xdr:colOff>
      <xdr:row>98</xdr:row>
      <xdr:rowOff>32086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73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48613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50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118275</xdr:rowOff>
    </xdr:from>
    <xdr:to>
      <xdr:col>85</xdr:col>
      <xdr:colOff>126364</xdr:colOff>
      <xdr:row>38</xdr:row>
      <xdr:rowOff>20980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61775"/>
          <a:ext cx="1269" cy="1274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24807</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53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20980</xdr:rowOff>
    </xdr:from>
    <xdr:to>
      <xdr:col>86</xdr:col>
      <xdr:colOff>25400</xdr:colOff>
      <xdr:row>38</xdr:row>
      <xdr:rowOff>20980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53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64952</xdr:rowOff>
    </xdr:from>
    <xdr:ext cx="599010"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037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118275</xdr:rowOff>
    </xdr:from>
    <xdr:to>
      <xdr:col>86</xdr:col>
      <xdr:colOff>25400</xdr:colOff>
      <xdr:row>30</xdr:row>
      <xdr:rowOff>118275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6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31979</xdr:rowOff>
    </xdr:from>
    <xdr:to>
      <xdr:col>85</xdr:col>
      <xdr:colOff>127000</xdr:colOff>
      <xdr:row>36</xdr:row>
      <xdr:rowOff>125095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204179"/>
          <a:ext cx="838200" cy="9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112171</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284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133744</xdr:rowOff>
    </xdr:from>
    <xdr:to>
      <xdr:col>85</xdr:col>
      <xdr:colOff>177800</xdr:colOff>
      <xdr:row>37</xdr:row>
      <xdr:rowOff>63894</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30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78003</xdr:rowOff>
    </xdr:from>
    <xdr:to>
      <xdr:col>81</xdr:col>
      <xdr:colOff>50800</xdr:colOff>
      <xdr:row>36</xdr:row>
      <xdr:rowOff>125095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592300" y="6250203"/>
          <a:ext cx="889000" cy="47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19215</xdr:rowOff>
    </xdr:from>
    <xdr:to>
      <xdr:col>81</xdr:col>
      <xdr:colOff>101600</xdr:colOff>
      <xdr:row>37</xdr:row>
      <xdr:rowOff>120815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36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111942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45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78003</xdr:rowOff>
    </xdr:from>
    <xdr:to>
      <xdr:col>76</xdr:col>
      <xdr:colOff>114300</xdr:colOff>
      <xdr:row>36</xdr:row>
      <xdr:rowOff>101181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250203"/>
          <a:ext cx="889000" cy="2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171412</xdr:rowOff>
    </xdr:from>
    <xdr:to>
      <xdr:col>76</xdr:col>
      <xdr:colOff>165100</xdr:colOff>
      <xdr:row>37</xdr:row>
      <xdr:rowOff>101562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3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92689</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43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84836</xdr:rowOff>
    </xdr:from>
    <xdr:to>
      <xdr:col>71</xdr:col>
      <xdr:colOff>177800</xdr:colOff>
      <xdr:row>36</xdr:row>
      <xdr:rowOff>101181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2814300" y="6257036"/>
          <a:ext cx="889000" cy="1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11786</xdr:rowOff>
    </xdr:from>
    <xdr:to>
      <xdr:col>72</xdr:col>
      <xdr:colOff>38100</xdr:colOff>
      <xdr:row>37</xdr:row>
      <xdr:rowOff>113386</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35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104513</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44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156540</xdr:rowOff>
    </xdr:from>
    <xdr:to>
      <xdr:col>67</xdr:col>
      <xdr:colOff>101600</xdr:colOff>
      <xdr:row>37</xdr:row>
      <xdr:rowOff>86690</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32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77817</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421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152629</xdr:rowOff>
    </xdr:from>
    <xdr:to>
      <xdr:col>85</xdr:col>
      <xdr:colOff>177800</xdr:colOff>
      <xdr:row>36</xdr:row>
      <xdr:rowOff>82779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15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4056</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00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74295</xdr:rowOff>
    </xdr:from>
    <xdr:to>
      <xdr:col>81</xdr:col>
      <xdr:colOff>101600</xdr:colOff>
      <xdr:row>37</xdr:row>
      <xdr:rowOff>4445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24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20972</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02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27203</xdr:rowOff>
    </xdr:from>
    <xdr:to>
      <xdr:col>76</xdr:col>
      <xdr:colOff>165100</xdr:colOff>
      <xdr:row>36</xdr:row>
      <xdr:rowOff>128803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19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145330</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597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50381</xdr:rowOff>
    </xdr:from>
    <xdr:to>
      <xdr:col>72</xdr:col>
      <xdr:colOff>38100</xdr:colOff>
      <xdr:row>36</xdr:row>
      <xdr:rowOff>151981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22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168508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5997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34036</xdr:rowOff>
    </xdr:from>
    <xdr:to>
      <xdr:col>67</xdr:col>
      <xdr:colOff>101600</xdr:colOff>
      <xdr:row>36</xdr:row>
      <xdr:rowOff>135636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20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152163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598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44655</xdr:rowOff>
    </xdr:from>
    <xdr:to>
      <xdr:col>85</xdr:col>
      <xdr:colOff>126364</xdr:colOff>
      <xdr:row>57</xdr:row>
      <xdr:rowOff>140744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617155"/>
          <a:ext cx="1269" cy="1296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144571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9917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140744</xdr:rowOff>
    </xdr:from>
    <xdr:to>
      <xdr:col>86</xdr:col>
      <xdr:colOff>25400</xdr:colOff>
      <xdr:row>57</xdr:row>
      <xdr:rowOff>140744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913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162782</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392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202,473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44655</xdr:rowOff>
    </xdr:from>
    <xdr:to>
      <xdr:col>86</xdr:col>
      <xdr:colOff>25400</xdr:colOff>
      <xdr:row>50</xdr:row>
      <xdr:rowOff>44655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617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127668</xdr:rowOff>
    </xdr:from>
    <xdr:to>
      <xdr:col>85</xdr:col>
      <xdr:colOff>127000</xdr:colOff>
      <xdr:row>56</xdr:row>
      <xdr:rowOff>156540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728868"/>
          <a:ext cx="838200" cy="2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60068</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4898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37191</xdr:rowOff>
    </xdr:from>
    <xdr:to>
      <xdr:col>85</xdr:col>
      <xdr:colOff>177800</xdr:colOff>
      <xdr:row>56</xdr:row>
      <xdr:rowOff>138791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638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156540</xdr:rowOff>
    </xdr:from>
    <xdr:to>
      <xdr:col>81</xdr:col>
      <xdr:colOff>50800</xdr:colOff>
      <xdr:row>57</xdr:row>
      <xdr:rowOff>6457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757740"/>
          <a:ext cx="889000" cy="2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38585</xdr:rowOff>
    </xdr:from>
    <xdr:to>
      <xdr:col>81</xdr:col>
      <xdr:colOff>101600</xdr:colOff>
      <xdr:row>56</xdr:row>
      <xdr:rowOff>140185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63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156712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41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6457</xdr:rowOff>
    </xdr:from>
    <xdr:to>
      <xdr:col>76</xdr:col>
      <xdr:colOff>114300</xdr:colOff>
      <xdr:row>57</xdr:row>
      <xdr:rowOff>37805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779107"/>
          <a:ext cx="889000" cy="3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70779</xdr:rowOff>
    </xdr:from>
    <xdr:to>
      <xdr:col>76</xdr:col>
      <xdr:colOff>165100</xdr:colOff>
      <xdr:row>57</xdr:row>
      <xdr:rowOff>929</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67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17456</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44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127097</xdr:rowOff>
    </xdr:from>
    <xdr:to>
      <xdr:col>71</xdr:col>
      <xdr:colOff>177800</xdr:colOff>
      <xdr:row>57</xdr:row>
      <xdr:rowOff>37805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728297"/>
          <a:ext cx="889000" cy="8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40429</xdr:rowOff>
    </xdr:from>
    <xdr:to>
      <xdr:col>72</xdr:col>
      <xdr:colOff>38100</xdr:colOff>
      <xdr:row>56</xdr:row>
      <xdr:rowOff>142029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64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158556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41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59083</xdr:rowOff>
    </xdr:from>
    <xdr:to>
      <xdr:col>67</xdr:col>
      <xdr:colOff>101600</xdr:colOff>
      <xdr:row>56</xdr:row>
      <xdr:rowOff>160683</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66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5760</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435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76868</xdr:rowOff>
    </xdr:from>
    <xdr:to>
      <xdr:col>85</xdr:col>
      <xdr:colOff>177800</xdr:colOff>
      <xdr:row>57</xdr:row>
      <xdr:rowOff>7018</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6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55295</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656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105740</xdr:rowOff>
    </xdr:from>
    <xdr:to>
      <xdr:col>81</xdr:col>
      <xdr:colOff>101600</xdr:colOff>
      <xdr:row>57</xdr:row>
      <xdr:rowOff>35890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7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27017</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79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127107</xdr:rowOff>
    </xdr:from>
    <xdr:to>
      <xdr:col>76</xdr:col>
      <xdr:colOff>165100</xdr:colOff>
      <xdr:row>57</xdr:row>
      <xdr:rowOff>57257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72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48384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82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158455</xdr:rowOff>
    </xdr:from>
    <xdr:to>
      <xdr:col>72</xdr:col>
      <xdr:colOff>38100</xdr:colOff>
      <xdr:row>57</xdr:row>
      <xdr:rowOff>88605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75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79732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852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76297</xdr:rowOff>
    </xdr:from>
    <xdr:to>
      <xdr:col>67</xdr:col>
      <xdr:colOff>101600</xdr:colOff>
      <xdr:row>57</xdr:row>
      <xdr:rowOff>6447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67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169024</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770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2673</xdr:rowOff>
    </xdr:from>
    <xdr:to>
      <xdr:col>85</xdr:col>
      <xdr:colOff>126364</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004173"/>
          <a:ext cx="1269" cy="1584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120800</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177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2673</xdr:rowOff>
    </xdr:from>
    <xdr:to>
      <xdr:col>86</xdr:col>
      <xdr:colOff>25400</xdr:colOff>
      <xdr:row>70</xdr:row>
      <xdr:rowOff>2673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004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158141</xdr:rowOff>
    </xdr:from>
    <xdr:to>
      <xdr:col>85</xdr:col>
      <xdr:colOff>127000</xdr:colOff>
      <xdr:row>78</xdr:row>
      <xdr:rowOff>72853</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188341"/>
          <a:ext cx="838200" cy="257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101757</xdr:rowOff>
    </xdr:from>
    <xdr:ext cx="534377"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131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78880</xdr:rowOff>
    </xdr:from>
    <xdr:to>
      <xdr:col>85</xdr:col>
      <xdr:colOff>177800</xdr:colOff>
      <xdr:row>78</xdr:row>
      <xdr:rowOff>9030</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2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158141</xdr:rowOff>
    </xdr:from>
    <xdr:to>
      <xdr:col>81</xdr:col>
      <xdr:colOff>50800</xdr:colOff>
      <xdr:row>78</xdr:row>
      <xdr:rowOff>122079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3188341"/>
          <a:ext cx="889000" cy="306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160299</xdr:rowOff>
    </xdr:from>
    <xdr:to>
      <xdr:col>81</xdr:col>
      <xdr:colOff>101600</xdr:colOff>
      <xdr:row>78</xdr:row>
      <xdr:rowOff>90449</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361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81576</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454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122079</xdr:rowOff>
    </xdr:from>
    <xdr:to>
      <xdr:col>76</xdr:col>
      <xdr:colOff>114300</xdr:colOff>
      <xdr:row>79</xdr:row>
      <xdr:rowOff>43287</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3495179"/>
          <a:ext cx="889000" cy="9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73355</xdr:rowOff>
    </xdr:from>
    <xdr:to>
      <xdr:col>76</xdr:col>
      <xdr:colOff>165100</xdr:colOff>
      <xdr:row>79</xdr:row>
      <xdr:rowOff>3505</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4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166082</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539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161092</xdr:rowOff>
    </xdr:from>
    <xdr:to>
      <xdr:col>71</xdr:col>
      <xdr:colOff>177800</xdr:colOff>
      <xdr:row>79</xdr:row>
      <xdr:rowOff>43287</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34192"/>
          <a:ext cx="889000" cy="5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56114</xdr:rowOff>
    </xdr:from>
    <xdr:to>
      <xdr:col>72</xdr:col>
      <xdr:colOff>38100</xdr:colOff>
      <xdr:row>78</xdr:row>
      <xdr:rowOff>157714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29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2791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204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134068</xdr:rowOff>
    </xdr:from>
    <xdr:to>
      <xdr:col>67</xdr:col>
      <xdr:colOff>101600</xdr:colOff>
      <xdr:row>79</xdr:row>
      <xdr:rowOff>64218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507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55345</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599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22053</xdr:rowOff>
    </xdr:from>
    <xdr:to>
      <xdr:col>85</xdr:col>
      <xdr:colOff>177800</xdr:colOff>
      <xdr:row>78</xdr:row>
      <xdr:rowOff>123653</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39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480</xdr:rowOff>
    </xdr:from>
    <xdr:ext cx="469744"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373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107341</xdr:rowOff>
    </xdr:from>
    <xdr:to>
      <xdr:col>81</xdr:col>
      <xdr:colOff>101600</xdr:colOff>
      <xdr:row>77</xdr:row>
      <xdr:rowOff>37491</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13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54018</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14111" y="1291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71279</xdr:rowOff>
    </xdr:from>
    <xdr:to>
      <xdr:col>76</xdr:col>
      <xdr:colOff>165100</xdr:colOff>
      <xdr:row>79</xdr:row>
      <xdr:rowOff>1429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4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17956</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3219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163937</xdr:rowOff>
    </xdr:from>
    <xdr:to>
      <xdr:col>72</xdr:col>
      <xdr:colOff>38100</xdr:colOff>
      <xdr:row>79</xdr:row>
      <xdr:rowOff>94087</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53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85214</xdr:rowOff>
    </xdr:from>
    <xdr:ext cx="313932"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46333" y="136297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110292</xdr:rowOff>
    </xdr:from>
    <xdr:to>
      <xdr:col>67</xdr:col>
      <xdr:colOff>101600</xdr:colOff>
      <xdr:row>79</xdr:row>
      <xdr:rowOff>40442</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8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56969</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258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131905</xdr:rowOff>
    </xdr:from>
    <xdr:to>
      <xdr:col>85</xdr:col>
      <xdr:colOff>126364</xdr:colOff>
      <xdr:row>98</xdr:row>
      <xdr:rowOff>24273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562405"/>
          <a:ext cx="1269" cy="1263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28100</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3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24273</xdr:rowOff>
    </xdr:from>
    <xdr:to>
      <xdr:col>86</xdr:col>
      <xdr:colOff>25400</xdr:colOff>
      <xdr:row>98</xdr:row>
      <xdr:rowOff>24273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26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78582</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337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191,023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131905</xdr:rowOff>
    </xdr:from>
    <xdr:to>
      <xdr:col>86</xdr:col>
      <xdr:colOff>25400</xdr:colOff>
      <xdr:row>90</xdr:row>
      <xdr:rowOff>131905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56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135967</xdr:rowOff>
    </xdr:from>
    <xdr:to>
      <xdr:col>85</xdr:col>
      <xdr:colOff>127000</xdr:colOff>
      <xdr:row>95</xdr:row>
      <xdr:rowOff>4415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252267"/>
          <a:ext cx="838200" cy="39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28069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487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49642</xdr:rowOff>
    </xdr:from>
    <xdr:to>
      <xdr:col>85</xdr:col>
      <xdr:colOff>177800</xdr:colOff>
      <xdr:row>96</xdr:row>
      <xdr:rowOff>151242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0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166987</xdr:rowOff>
    </xdr:from>
    <xdr:to>
      <xdr:col>81</xdr:col>
      <xdr:colOff>50800</xdr:colOff>
      <xdr:row>95</xdr:row>
      <xdr:rowOff>4415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283287"/>
          <a:ext cx="889000" cy="8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77538</xdr:rowOff>
    </xdr:from>
    <xdr:to>
      <xdr:col>81</xdr:col>
      <xdr:colOff>101600</xdr:colOff>
      <xdr:row>97</xdr:row>
      <xdr:rowOff>7688</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6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170265</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62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166987</xdr:rowOff>
    </xdr:from>
    <xdr:to>
      <xdr:col>76</xdr:col>
      <xdr:colOff>114300</xdr:colOff>
      <xdr:row>95</xdr:row>
      <xdr:rowOff>8903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283287"/>
          <a:ext cx="889000" cy="13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65019</xdr:rowOff>
    </xdr:from>
    <xdr:to>
      <xdr:col>76</xdr:col>
      <xdr:colOff>165100</xdr:colOff>
      <xdr:row>96</xdr:row>
      <xdr:rowOff>166619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157746</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61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142421</xdr:rowOff>
    </xdr:from>
    <xdr:to>
      <xdr:col>71</xdr:col>
      <xdr:colOff>177800</xdr:colOff>
      <xdr:row>95</xdr:row>
      <xdr:rowOff>8903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258721"/>
          <a:ext cx="889000" cy="37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46351</xdr:rowOff>
    </xdr:from>
    <xdr:to>
      <xdr:col>72</xdr:col>
      <xdr:colOff>38100</xdr:colOff>
      <xdr:row>96</xdr:row>
      <xdr:rowOff>147951</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0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139078</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59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57231</xdr:rowOff>
    </xdr:from>
    <xdr:to>
      <xdr:col>67</xdr:col>
      <xdr:colOff>101600</xdr:colOff>
      <xdr:row>96</xdr:row>
      <xdr:rowOff>158831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1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149958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60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85167</xdr:rowOff>
    </xdr:from>
    <xdr:to>
      <xdr:col>85</xdr:col>
      <xdr:colOff>177800</xdr:colOff>
      <xdr:row>95</xdr:row>
      <xdr:rowOff>15317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201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108044</xdr:rowOff>
    </xdr:from>
    <xdr:ext cx="599010"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052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125065</xdr:rowOff>
    </xdr:from>
    <xdr:to>
      <xdr:col>81</xdr:col>
      <xdr:colOff>101600</xdr:colOff>
      <xdr:row>95</xdr:row>
      <xdr:rowOff>55215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24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71742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016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116187</xdr:rowOff>
    </xdr:from>
    <xdr:to>
      <xdr:col>76</xdr:col>
      <xdr:colOff>165100</xdr:colOff>
      <xdr:row>95</xdr:row>
      <xdr:rowOff>46337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23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62864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00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129553</xdr:rowOff>
    </xdr:from>
    <xdr:to>
      <xdr:col>72</xdr:col>
      <xdr:colOff>38100</xdr:colOff>
      <xdr:row>95</xdr:row>
      <xdr:rowOff>59703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24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76230</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02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91621</xdr:rowOff>
    </xdr:from>
    <xdr:to>
      <xdr:col>67</xdr:col>
      <xdr:colOff>101600</xdr:colOff>
      <xdr:row>95</xdr:row>
      <xdr:rowOff>21771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20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38298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598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38299</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39</xdr:row>
      <xdr:rowOff>43362</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6729912"/>
          <a:ext cx="1269" cy="55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40</xdr:row>
      <xdr:rowOff>28138</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8861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161489</xdr:rowOff>
    </xdr:from>
    <xdr:ext cx="313932"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6505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39</xdr:row>
      <xdr:rowOff>43362</xdr:rowOff>
    </xdr:from>
    <xdr:to>
      <xdr:col>116</xdr:col>
      <xdr:colOff>152400</xdr:colOff>
      <xdr:row>39</xdr:row>
      <xdr:rowOff>43362</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29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117039</xdr:rowOff>
    </xdr:from>
    <xdr:ext cx="249299"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632139"/>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44813</xdr:rowOff>
    </xdr:from>
    <xdr:to>
      <xdr:col>116</xdr:col>
      <xdr:colOff>114300</xdr:colOff>
      <xdr:row>39</xdr:row>
      <xdr:rowOff>146413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73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44813</xdr:rowOff>
    </xdr:from>
    <xdr:to>
      <xdr:col>112</xdr:col>
      <xdr:colOff>38100</xdr:colOff>
      <xdr:row>39</xdr:row>
      <xdr:rowOff>146413</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73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162940</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98650" y="65065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38281</xdr:rowOff>
    </xdr:from>
    <xdr:to>
      <xdr:col>107</xdr:col>
      <xdr:colOff>101600</xdr:colOff>
      <xdr:row>39</xdr:row>
      <xdr:rowOff>139881</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72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156408</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309650" y="65000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87267</xdr:rowOff>
    </xdr:from>
    <xdr:to>
      <xdr:col>102</xdr:col>
      <xdr:colOff>165100</xdr:colOff>
      <xdr:row>36</xdr:row>
      <xdr:rowOff>17417</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088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33944</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58632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59508</xdr:rowOff>
    </xdr:from>
    <xdr:to>
      <xdr:col>98</xdr:col>
      <xdr:colOff>38100</xdr:colOff>
      <xdr:row>30</xdr:row>
      <xdr:rowOff>161108</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52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29</xdr:row>
      <xdr:rowOff>6185</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4978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72588</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7591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総務費、民生費、教育費は、類似団体の平均を下回っている。</a:t>
          </a:r>
        </a:p>
        <a:p>
          <a:r>
            <a:rPr kumimoji="1" lang="ja-JP" altLang="en-US" sz="1100">
              <a:latin typeface="ＭＳ Ｐゴシック" panose="020B0600070205080204" pitchFamily="50" charset="-128"/>
              <a:ea typeface="ＭＳ Ｐゴシック" panose="020B0600070205080204" pitchFamily="50" charset="-128"/>
            </a:rPr>
            <a:t>　　衛生費は、公立浜坂病院に対する経営改善補助金、ごみ収集業務委託料等の増高により、</a:t>
          </a:r>
          <a:r>
            <a:rPr kumimoji="1" lang="en-US" altLang="ja-JP" sz="1100">
              <a:latin typeface="ＭＳ Ｐゴシック" panose="020B0600070205080204" pitchFamily="50" charset="-128"/>
              <a:ea typeface="ＭＳ Ｐゴシック" panose="020B0600070205080204" pitchFamily="50" charset="-128"/>
            </a:rPr>
            <a:t>78,333</a:t>
          </a:r>
          <a:r>
            <a:rPr kumimoji="1" lang="ja-JP" altLang="en-US" sz="1100">
              <a:latin typeface="ＭＳ Ｐゴシック" panose="020B0600070205080204" pitchFamily="50" charset="-128"/>
              <a:ea typeface="ＭＳ Ｐゴシック" panose="020B0600070205080204" pitchFamily="50" charset="-128"/>
            </a:rPr>
            <a:t>円（類似団体比較</a:t>
          </a:r>
          <a:r>
            <a:rPr kumimoji="1" lang="en-US" altLang="ja-JP" sz="1100">
              <a:latin typeface="ＭＳ Ｐゴシック" panose="020B0600070205080204" pitchFamily="50" charset="-128"/>
              <a:ea typeface="ＭＳ Ｐゴシック" panose="020B0600070205080204" pitchFamily="50" charset="-128"/>
            </a:rPr>
            <a:t>29,180</a:t>
          </a:r>
          <a:r>
            <a:rPr kumimoji="1" lang="ja-JP" altLang="en-US" sz="1100">
              <a:latin typeface="ＭＳ Ｐゴシック" panose="020B0600070205080204" pitchFamily="50" charset="-128"/>
              <a:ea typeface="ＭＳ Ｐゴシック" panose="020B0600070205080204" pitchFamily="50" charset="-128"/>
            </a:rPr>
            <a:t>円高）、類似団体平均の約</a:t>
          </a:r>
          <a:r>
            <a:rPr kumimoji="1" lang="en-US" altLang="ja-JP" sz="1100">
              <a:latin typeface="ＭＳ Ｐゴシック" panose="020B0600070205080204" pitchFamily="50" charset="-128"/>
              <a:ea typeface="ＭＳ Ｐゴシック" panose="020B0600070205080204" pitchFamily="50" charset="-128"/>
            </a:rPr>
            <a:t>1.59</a:t>
          </a:r>
          <a:r>
            <a:rPr kumimoji="1" lang="ja-JP" altLang="en-US" sz="1100">
              <a:latin typeface="ＭＳ Ｐゴシック" panose="020B0600070205080204" pitchFamily="50" charset="-128"/>
              <a:ea typeface="ＭＳ Ｐゴシック" panose="020B0600070205080204" pitchFamily="50" charset="-128"/>
            </a:rPr>
            <a:t>倍で、非常に高くなっている。</a:t>
          </a:r>
        </a:p>
        <a:p>
          <a:r>
            <a:rPr kumimoji="1" lang="ja-JP" altLang="en-US" sz="1100">
              <a:latin typeface="ＭＳ Ｐゴシック" panose="020B0600070205080204" pitchFamily="50" charset="-128"/>
              <a:ea typeface="ＭＳ Ｐゴシック" panose="020B0600070205080204" pitchFamily="50" charset="-128"/>
            </a:rPr>
            <a:t>　　農林水産業費、商工費は、町の主要基幹産業に係る経費であり、類似団体を上回っている。</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年度においては観光産業振興を目的とした道の駅整備事業費により決算額が増高していたが、事業完了により平年ベースで推移している。</a:t>
          </a:r>
        </a:p>
        <a:p>
          <a:r>
            <a:rPr kumimoji="1" lang="ja-JP" altLang="en-US" sz="1100">
              <a:latin typeface="ＭＳ Ｐゴシック" panose="020B0600070205080204" pitchFamily="50" charset="-128"/>
              <a:ea typeface="ＭＳ Ｐゴシック" panose="020B0600070205080204" pitchFamily="50" charset="-128"/>
            </a:rPr>
            <a:t>　　土木費は、新残土処分場整備により、前年度に比べ</a:t>
          </a:r>
          <a:r>
            <a:rPr kumimoji="1" lang="en-US" altLang="ja-JP" sz="1100">
              <a:latin typeface="ＭＳ Ｐゴシック" panose="020B0600070205080204" pitchFamily="50" charset="-128"/>
              <a:ea typeface="ＭＳ Ｐゴシック" panose="020B0600070205080204" pitchFamily="50" charset="-128"/>
            </a:rPr>
            <a:t>92,152</a:t>
          </a:r>
          <a:r>
            <a:rPr kumimoji="1" lang="ja-JP" altLang="en-US" sz="1100">
              <a:latin typeface="ＭＳ Ｐゴシック" panose="020B0600070205080204" pitchFamily="50" charset="-128"/>
              <a:ea typeface="ＭＳ Ｐゴシック" panose="020B0600070205080204" pitchFamily="50" charset="-128"/>
            </a:rPr>
            <a:t>円増と大幅に増加し、</a:t>
          </a:r>
          <a:r>
            <a:rPr kumimoji="1" lang="en-US" altLang="ja-JP" sz="1100">
              <a:latin typeface="ＭＳ Ｐゴシック" panose="020B0600070205080204" pitchFamily="50" charset="-128"/>
              <a:ea typeface="ＭＳ Ｐゴシック" panose="020B0600070205080204" pitchFamily="50" charset="-128"/>
            </a:rPr>
            <a:t>169,612</a:t>
          </a:r>
          <a:r>
            <a:rPr kumimoji="1" lang="ja-JP" altLang="en-US" sz="1100">
              <a:latin typeface="ＭＳ Ｐゴシック" panose="020B0600070205080204" pitchFamily="50" charset="-128"/>
              <a:ea typeface="ＭＳ Ｐゴシック" panose="020B0600070205080204" pitchFamily="50" charset="-128"/>
            </a:rPr>
            <a:t>円（類似団体比較</a:t>
          </a:r>
          <a:r>
            <a:rPr kumimoji="1" lang="en-US" altLang="ja-JP" sz="1100">
              <a:latin typeface="ＭＳ Ｐゴシック" panose="020B0600070205080204" pitchFamily="50" charset="-128"/>
              <a:ea typeface="ＭＳ Ｐゴシック" panose="020B0600070205080204" pitchFamily="50" charset="-128"/>
            </a:rPr>
            <a:t>96,028</a:t>
          </a:r>
          <a:r>
            <a:rPr kumimoji="1" lang="ja-JP" altLang="en-US" sz="1100">
              <a:latin typeface="ＭＳ Ｐゴシック" panose="020B0600070205080204" pitchFamily="50" charset="-128"/>
              <a:ea typeface="ＭＳ Ｐゴシック" panose="020B0600070205080204" pitchFamily="50" charset="-128"/>
            </a:rPr>
            <a:t>円高）で、類似団体を上回っている。</a:t>
          </a:r>
        </a:p>
        <a:p>
          <a:r>
            <a:rPr kumimoji="1" lang="ja-JP" altLang="en-US" sz="1100">
              <a:latin typeface="ＭＳ Ｐゴシック" panose="020B0600070205080204" pitchFamily="50" charset="-128"/>
              <a:ea typeface="ＭＳ Ｐゴシック" panose="020B0600070205080204" pitchFamily="50" charset="-128"/>
            </a:rPr>
            <a:t>　　公債費は、平成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年度に行なった大型事業の元金償還開始等により、</a:t>
          </a:r>
          <a:r>
            <a:rPr kumimoji="1" lang="en-US" altLang="ja-JP" sz="1100">
              <a:latin typeface="ＭＳ Ｐゴシック" panose="020B0600070205080204" pitchFamily="50" charset="-128"/>
              <a:ea typeface="ＭＳ Ｐゴシック" panose="020B0600070205080204" pitchFamily="50" charset="-128"/>
            </a:rPr>
            <a:t>100,490</a:t>
          </a:r>
          <a:r>
            <a:rPr kumimoji="1" lang="ja-JP" altLang="en-US" sz="1100">
              <a:latin typeface="ＭＳ Ｐゴシック" panose="020B0600070205080204" pitchFamily="50" charset="-128"/>
              <a:ea typeface="ＭＳ Ｐゴシック" panose="020B0600070205080204" pitchFamily="50" charset="-128"/>
            </a:rPr>
            <a:t>円（類似団体比較</a:t>
          </a:r>
          <a:r>
            <a:rPr kumimoji="1" lang="en-US" altLang="ja-JP" sz="1100">
              <a:latin typeface="ＭＳ Ｐゴシック" panose="020B0600070205080204" pitchFamily="50" charset="-128"/>
              <a:ea typeface="ＭＳ Ｐゴシック" panose="020B0600070205080204" pitchFamily="50" charset="-128"/>
            </a:rPr>
            <a:t>40,339</a:t>
          </a:r>
          <a:r>
            <a:rPr kumimoji="1" lang="ja-JP" altLang="en-US" sz="1100">
              <a:latin typeface="ＭＳ Ｐゴシック" panose="020B0600070205080204" pitchFamily="50" charset="-128"/>
              <a:ea typeface="ＭＳ Ｐゴシック" panose="020B0600070205080204" pitchFamily="50" charset="-128"/>
            </a:rPr>
            <a:t>円高）で、類似団体平均の約</a:t>
          </a:r>
          <a:r>
            <a:rPr kumimoji="1" lang="en-US" altLang="ja-JP" sz="1100">
              <a:latin typeface="ＭＳ Ｐゴシック" panose="020B0600070205080204" pitchFamily="50" charset="-128"/>
              <a:ea typeface="ＭＳ Ｐゴシック" panose="020B0600070205080204" pitchFamily="50" charset="-128"/>
            </a:rPr>
            <a:t>1.67</a:t>
          </a:r>
          <a:r>
            <a:rPr kumimoji="1" lang="ja-JP" altLang="en-US" sz="1100">
              <a:latin typeface="ＭＳ Ｐゴシック" panose="020B0600070205080204" pitchFamily="50" charset="-128"/>
              <a:ea typeface="ＭＳ Ｐゴシック" panose="020B0600070205080204" pitchFamily="50" charset="-128"/>
            </a:rPr>
            <a:t>倍となっている。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兵庫県新温泉町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平成</a:t>
          </a:r>
          <a:r>
            <a:rPr kumimoji="1" lang="en-US" altLang="ja-JP" sz="1100">
              <a:latin typeface="ＭＳ ゴシック" pitchFamily="49" charset="-128"/>
              <a:ea typeface="ＭＳ ゴシック" pitchFamily="49" charset="-128"/>
            </a:rPr>
            <a:t>29</a:t>
          </a:r>
          <a:r>
            <a:rPr kumimoji="1" lang="ja-JP" altLang="en-US" sz="1100">
              <a:latin typeface="ＭＳ ゴシック" pitchFamily="49" charset="-128"/>
              <a:ea typeface="ＭＳ ゴシック" pitchFamily="49" charset="-128"/>
            </a:rPr>
            <a:t>年度の病院に対する経営改善補助金は</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億</a:t>
          </a:r>
          <a:r>
            <a:rPr kumimoji="1" lang="en-US" altLang="ja-JP" sz="1100">
              <a:latin typeface="ＭＳ ゴシック" pitchFamily="49" charset="-128"/>
              <a:ea typeface="ＭＳ ゴシック" pitchFamily="49" charset="-128"/>
            </a:rPr>
            <a:t>1</a:t>
          </a:r>
          <a:r>
            <a:rPr kumimoji="1" lang="ja-JP" altLang="en-US" sz="1100">
              <a:latin typeface="ＭＳ ゴシック" pitchFamily="49" charset="-128"/>
              <a:ea typeface="ＭＳ ゴシック" pitchFamily="49" charset="-128"/>
            </a:rPr>
            <a:t>千万円で、前年度の</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億円と比較し、</a:t>
          </a:r>
          <a:r>
            <a:rPr kumimoji="1" lang="en-US" altLang="ja-JP" sz="1100">
              <a:latin typeface="ＭＳ ゴシック" pitchFamily="49" charset="-128"/>
              <a:ea typeface="ＭＳ ゴシック" pitchFamily="49" charset="-128"/>
            </a:rPr>
            <a:t>1</a:t>
          </a:r>
          <a:r>
            <a:rPr kumimoji="1" lang="ja-JP" altLang="en-US" sz="1100">
              <a:latin typeface="ＭＳ ゴシック" pitchFamily="49" charset="-128"/>
              <a:ea typeface="ＭＳ ゴシック" pitchFamily="49" charset="-128"/>
            </a:rPr>
            <a:t>億</a:t>
          </a:r>
          <a:r>
            <a:rPr kumimoji="1" lang="en-US" altLang="ja-JP" sz="1100">
              <a:latin typeface="ＭＳ ゴシック" pitchFamily="49" charset="-128"/>
              <a:ea typeface="ＭＳ ゴシック" pitchFamily="49" charset="-128"/>
            </a:rPr>
            <a:t>9</a:t>
          </a:r>
          <a:r>
            <a:rPr kumimoji="1" lang="ja-JP" altLang="en-US" sz="1100">
              <a:latin typeface="ＭＳ ゴシック" pitchFamily="49" charset="-128"/>
              <a:ea typeface="ＭＳ ゴシック" pitchFamily="49" charset="-128"/>
            </a:rPr>
            <a:t>千万円減少したが、除雪に関する経費が増高したため、実質収支額を確保できなかった。</a:t>
          </a:r>
        </a:p>
        <a:p>
          <a:r>
            <a:rPr kumimoji="1" lang="ja-JP" altLang="en-US" sz="1100">
              <a:latin typeface="ＭＳ ゴシック" pitchFamily="49" charset="-128"/>
              <a:ea typeface="ＭＳ ゴシック" pitchFamily="49" charset="-128"/>
            </a:rPr>
            <a:t>　平成</a:t>
          </a:r>
          <a:r>
            <a:rPr kumimoji="1" lang="en-US" altLang="ja-JP" sz="1100">
              <a:latin typeface="ＭＳ ゴシック" pitchFamily="49" charset="-128"/>
              <a:ea typeface="ＭＳ ゴシック" pitchFamily="49" charset="-128"/>
            </a:rPr>
            <a:t>30</a:t>
          </a:r>
          <a:r>
            <a:rPr kumimoji="1" lang="ja-JP" altLang="en-US" sz="1100">
              <a:latin typeface="ＭＳ ゴシック" pitchFamily="49" charset="-128"/>
              <a:ea typeface="ＭＳ ゴシック" pitchFamily="49" charset="-128"/>
            </a:rPr>
            <a:t>年度の病院に対する経営改善補助金は</a:t>
          </a:r>
          <a:r>
            <a:rPr kumimoji="1" lang="en-US" altLang="ja-JP" sz="1100">
              <a:latin typeface="ＭＳ ゴシック" pitchFamily="49" charset="-128"/>
              <a:ea typeface="ＭＳ ゴシック" pitchFamily="49" charset="-128"/>
            </a:rPr>
            <a:t>2</a:t>
          </a:r>
          <a:r>
            <a:rPr kumimoji="1" lang="ja-JP" altLang="en-US" sz="1100">
              <a:latin typeface="ＭＳ ゴシック" pitchFamily="49" charset="-128"/>
              <a:ea typeface="ＭＳ ゴシック" pitchFamily="49" charset="-128"/>
            </a:rPr>
            <a:t>億</a:t>
          </a:r>
          <a:r>
            <a:rPr kumimoji="1" lang="en-US" altLang="ja-JP" sz="1100">
              <a:latin typeface="ＭＳ ゴシック" pitchFamily="49" charset="-128"/>
              <a:ea typeface="ＭＳ ゴシック" pitchFamily="49" charset="-128"/>
            </a:rPr>
            <a:t>1</a:t>
          </a:r>
          <a:r>
            <a:rPr kumimoji="1" lang="ja-JP" altLang="en-US" sz="1100">
              <a:latin typeface="ＭＳ ゴシック" pitchFamily="49" charset="-128"/>
              <a:ea typeface="ＭＳ ゴシック" pitchFamily="49" charset="-128"/>
            </a:rPr>
            <a:t>千万円で、前年度の</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億</a:t>
          </a:r>
          <a:r>
            <a:rPr kumimoji="1" lang="en-US" altLang="ja-JP" sz="1100">
              <a:latin typeface="ＭＳ ゴシック" pitchFamily="49" charset="-128"/>
              <a:ea typeface="ＭＳ ゴシック" pitchFamily="49" charset="-128"/>
            </a:rPr>
            <a:t>1</a:t>
          </a:r>
          <a:r>
            <a:rPr kumimoji="1" lang="ja-JP" altLang="en-US" sz="1100">
              <a:latin typeface="ＭＳ ゴシック" pitchFamily="49" charset="-128"/>
              <a:ea typeface="ＭＳ ゴシック" pitchFamily="49" charset="-128"/>
            </a:rPr>
            <a:t>千万円と比較し、</a:t>
          </a:r>
          <a:r>
            <a:rPr kumimoji="1" lang="en-US" altLang="ja-JP" sz="1100">
              <a:latin typeface="ＭＳ ゴシック" pitchFamily="49" charset="-128"/>
              <a:ea typeface="ＭＳ ゴシック" pitchFamily="49" charset="-128"/>
            </a:rPr>
            <a:t>1</a:t>
          </a:r>
          <a:r>
            <a:rPr kumimoji="1" lang="ja-JP" altLang="en-US" sz="1100">
              <a:latin typeface="ＭＳ ゴシック" pitchFamily="49" charset="-128"/>
              <a:ea typeface="ＭＳ ゴシック" pitchFamily="49" charset="-128"/>
            </a:rPr>
            <a:t>億円減少したため実質収支額を</a:t>
          </a:r>
          <a:r>
            <a:rPr kumimoji="1" lang="en-US" altLang="ja-JP" sz="1100">
              <a:latin typeface="ＭＳ ゴシック" pitchFamily="49" charset="-128"/>
              <a:ea typeface="ＭＳ ゴシック" pitchFamily="49" charset="-128"/>
            </a:rPr>
            <a:t>2</a:t>
          </a:r>
          <a:r>
            <a:rPr kumimoji="1" lang="ja-JP" altLang="en-US" sz="1100">
              <a:latin typeface="ＭＳ ゴシック" pitchFamily="49" charset="-128"/>
              <a:ea typeface="ＭＳ ゴシック" pitchFamily="49" charset="-128"/>
            </a:rPr>
            <a:t>億</a:t>
          </a:r>
          <a:r>
            <a:rPr kumimoji="1" lang="en-US" altLang="ja-JP" sz="1100">
              <a:latin typeface="ＭＳ ゴシック" pitchFamily="49" charset="-128"/>
              <a:ea typeface="ＭＳ ゴシック" pitchFamily="49" charset="-128"/>
            </a:rPr>
            <a:t>4</a:t>
          </a:r>
          <a:r>
            <a:rPr kumimoji="1" lang="ja-JP" altLang="en-US" sz="1100">
              <a:latin typeface="ＭＳ ゴシック" pitchFamily="49" charset="-128"/>
              <a:ea typeface="ＭＳ ゴシック" pitchFamily="49" charset="-128"/>
            </a:rPr>
            <a:t>千万円確保した。</a:t>
          </a:r>
        </a:p>
        <a:p>
          <a:r>
            <a:rPr kumimoji="1" lang="ja-JP" altLang="en-US" sz="1100">
              <a:latin typeface="ＭＳ ゴシック" pitchFamily="49" charset="-128"/>
              <a:ea typeface="ＭＳ ゴシック" pitchFamily="49" charset="-128"/>
            </a:rPr>
            <a:t>　令和元年度の病院に対する経営改善補助金は</a:t>
          </a:r>
          <a:r>
            <a:rPr kumimoji="1" lang="en-US" altLang="ja-JP" sz="1100">
              <a:latin typeface="ＭＳ ゴシック" pitchFamily="49" charset="-128"/>
              <a:ea typeface="ＭＳ ゴシック" pitchFamily="49" charset="-128"/>
            </a:rPr>
            <a:t>1</a:t>
          </a:r>
          <a:r>
            <a:rPr kumimoji="1" lang="ja-JP" altLang="en-US" sz="1100">
              <a:latin typeface="ＭＳ ゴシック" pitchFamily="49" charset="-128"/>
              <a:ea typeface="ＭＳ ゴシック" pitchFamily="49" charset="-128"/>
            </a:rPr>
            <a:t>億</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千万円で、前年度の</a:t>
          </a:r>
          <a:r>
            <a:rPr kumimoji="1" lang="en-US" altLang="ja-JP" sz="1100">
              <a:latin typeface="ＭＳ ゴシック" pitchFamily="49" charset="-128"/>
              <a:ea typeface="ＭＳ ゴシック" pitchFamily="49" charset="-128"/>
            </a:rPr>
            <a:t>2</a:t>
          </a:r>
          <a:r>
            <a:rPr kumimoji="1" lang="ja-JP" altLang="en-US" sz="1100">
              <a:latin typeface="ＭＳ ゴシック" pitchFamily="49" charset="-128"/>
              <a:ea typeface="ＭＳ ゴシック" pitchFamily="49" charset="-128"/>
            </a:rPr>
            <a:t>億</a:t>
          </a:r>
          <a:r>
            <a:rPr kumimoji="1" lang="en-US" altLang="ja-JP" sz="1100">
              <a:latin typeface="ＭＳ ゴシック" pitchFamily="49" charset="-128"/>
              <a:ea typeface="ＭＳ ゴシック" pitchFamily="49" charset="-128"/>
            </a:rPr>
            <a:t>1</a:t>
          </a:r>
          <a:r>
            <a:rPr kumimoji="1" lang="ja-JP" altLang="en-US" sz="1100">
              <a:latin typeface="ＭＳ ゴシック" pitchFamily="49" charset="-128"/>
              <a:ea typeface="ＭＳ ゴシック" pitchFamily="49" charset="-128"/>
            </a:rPr>
            <a:t>千万円と比較し、</a:t>
          </a:r>
          <a:r>
            <a:rPr kumimoji="1" lang="en-US" altLang="ja-JP" sz="1100">
              <a:latin typeface="ＭＳ ゴシック" pitchFamily="49" charset="-128"/>
              <a:ea typeface="ＭＳ ゴシック" pitchFamily="49" charset="-128"/>
            </a:rPr>
            <a:t>6</a:t>
          </a:r>
          <a:r>
            <a:rPr kumimoji="1" lang="ja-JP" altLang="en-US" sz="1100">
              <a:latin typeface="ＭＳ ゴシック" pitchFamily="49" charset="-128"/>
              <a:ea typeface="ＭＳ ゴシック" pitchFamily="49" charset="-128"/>
            </a:rPr>
            <a:t>千万円減少したため実質収支額を</a:t>
          </a:r>
          <a:r>
            <a:rPr kumimoji="1" lang="en-US" altLang="ja-JP" sz="1100">
              <a:latin typeface="ＭＳ ゴシック" pitchFamily="49" charset="-128"/>
              <a:ea typeface="ＭＳ ゴシック" pitchFamily="49" charset="-128"/>
            </a:rPr>
            <a:t>1</a:t>
          </a:r>
          <a:r>
            <a:rPr kumimoji="1" lang="ja-JP" altLang="en-US" sz="1100">
              <a:latin typeface="ＭＳ ゴシック" pitchFamily="49" charset="-128"/>
              <a:ea typeface="ＭＳ ゴシック" pitchFamily="49" charset="-128"/>
            </a:rPr>
            <a:t>億円確保した。</a:t>
          </a:r>
        </a:p>
        <a:p>
          <a:r>
            <a:rPr kumimoji="1" lang="ja-JP" altLang="en-US" sz="1100">
              <a:latin typeface="ＭＳ ゴシック" pitchFamily="49" charset="-128"/>
              <a:ea typeface="ＭＳ ゴシック" pitchFamily="49" charset="-128"/>
            </a:rPr>
            <a:t>　令和元年度末の標準財政規模に対する財政調整基金残高の比率は、</a:t>
          </a:r>
          <a:r>
            <a:rPr kumimoji="1" lang="en-US" altLang="ja-JP" sz="1100">
              <a:latin typeface="ＭＳ ゴシック" pitchFamily="49" charset="-128"/>
              <a:ea typeface="ＭＳ ゴシック" pitchFamily="49" charset="-128"/>
            </a:rPr>
            <a:t>32.17</a:t>
          </a:r>
          <a:r>
            <a:rPr kumimoji="1" lang="ja-JP" altLang="en-US" sz="1100">
              <a:latin typeface="ＭＳ ゴシック" pitchFamily="49" charset="-128"/>
              <a:ea typeface="ＭＳ ゴシック" pitchFamily="49" charset="-128"/>
            </a:rPr>
            <a:t>％（前年度比</a:t>
          </a:r>
          <a:r>
            <a:rPr kumimoji="1" lang="en-US" altLang="ja-JP" sz="1100">
              <a:latin typeface="ＭＳ ゴシック" pitchFamily="49" charset="-128"/>
              <a:ea typeface="ＭＳ ゴシック" pitchFamily="49" charset="-128"/>
            </a:rPr>
            <a:t>0.53</a:t>
          </a:r>
          <a:r>
            <a:rPr kumimoji="1" lang="ja-JP" altLang="en-US" sz="1100">
              <a:latin typeface="ＭＳ ゴシック" pitchFamily="49" charset="-128"/>
              <a:ea typeface="ＭＳ ゴシック" pitchFamily="49" charset="-128"/>
            </a:rPr>
            <a:t>％減）となった。</a:t>
          </a:r>
        </a:p>
        <a:p>
          <a:endParaRPr kumimoji="1" lang="ja-JP" altLang="en-US"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兵庫県新温泉町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令和元年度は、浜坂地区残土処分場事業特別会計で、一般会計繰出金の純計により、わずかな資金不足が生じているが、標準財政規模比に換算すると▲</a:t>
          </a:r>
          <a:r>
            <a:rPr kumimoji="1" lang="en-US" altLang="ja-JP" sz="1200">
              <a:latin typeface="ＭＳ ゴシック" pitchFamily="49" charset="-128"/>
              <a:ea typeface="ＭＳ ゴシック" pitchFamily="49" charset="-128"/>
            </a:rPr>
            <a:t>5.11</a:t>
          </a:r>
          <a:r>
            <a:rPr kumimoji="1" lang="ja-JP" altLang="en-US" sz="1200">
              <a:latin typeface="ＭＳ ゴシック" pitchFamily="49" charset="-128"/>
              <a:ea typeface="ＭＳ ゴシック" pitchFamily="49" charset="-128"/>
            </a:rPr>
            <a:t>％となっている。</a:t>
          </a:r>
        </a:p>
        <a:p>
          <a:r>
            <a:rPr kumimoji="1" lang="ja-JP" altLang="en-US" sz="1200">
              <a:latin typeface="ＭＳ ゴシック" pitchFamily="49" charset="-128"/>
              <a:ea typeface="ＭＳ ゴシック" pitchFamily="49" charset="-128"/>
            </a:rPr>
            <a:t>　また、令和元年度も継続的に公立浜坂病院事業会計で資金不足が発生している。しかし、前年度に引き続き公立浜坂病院の資金不足比率が生じないよう一般会計が</a:t>
          </a:r>
          <a:r>
            <a:rPr kumimoji="1" lang="en-US" altLang="ja-JP" sz="1200">
              <a:latin typeface="ＭＳ ゴシック" pitchFamily="49" charset="-128"/>
              <a:ea typeface="ＭＳ ゴシック" pitchFamily="49" charset="-128"/>
            </a:rPr>
            <a:t>1</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千万円の経営改善補助金を支出したことにより、公立浜坂病院に実質赤字・資金不足は発生していない。</a:t>
          </a:r>
        </a:p>
        <a:p>
          <a:r>
            <a:rPr kumimoji="1" lang="ja-JP" altLang="en-US" sz="1200">
              <a:latin typeface="ＭＳ ゴシック" pitchFamily="49" charset="-128"/>
              <a:ea typeface="ＭＳ ゴシック" pitchFamily="49" charset="-128"/>
            </a:rPr>
            <a:t>　病院経営に関しては、医師確保、医業収入の向上に向けた住民へのＰＲや支出削減を図るなど経営改善・資金不足解消に努めており、前年度までに比べ経営は改善傾向にある。</a:t>
          </a:r>
        </a:p>
        <a:p>
          <a:r>
            <a:rPr kumimoji="1" lang="ja-JP" altLang="en-US" sz="1200">
              <a:latin typeface="ＭＳ ゴシック" pitchFamily="49" charset="-128"/>
              <a:ea typeface="ＭＳ ゴシック" pitchFamily="49" charset="-128"/>
            </a:rPr>
            <a:t>　今後も、病院改革プランの検証、医療体制、経営改善計画、収支改善に向けた具体的な方策を着実に実行していく。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11755194</v>
      </c>
      <c r="BO4" s="462"/>
      <c r="BP4" s="462"/>
      <c r="BQ4" s="462"/>
      <c r="BR4" s="462"/>
      <c r="BS4" s="462"/>
      <c r="BT4" s="462"/>
      <c r="BU4" s="463"/>
      <c r="BV4" s="461">
        <v>10487731</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2.2999999999999998</v>
      </c>
      <c r="CU4" s="646"/>
      <c r="CV4" s="646"/>
      <c r="CW4" s="646"/>
      <c r="CX4" s="646"/>
      <c r="CY4" s="646"/>
      <c r="CZ4" s="646"/>
      <c r="DA4" s="647"/>
      <c r="DB4" s="645">
        <v>4.4000000000000004</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11493186</v>
      </c>
      <c r="BO5" s="467"/>
      <c r="BP5" s="467"/>
      <c r="BQ5" s="467"/>
      <c r="BR5" s="467"/>
      <c r="BS5" s="467"/>
      <c r="BT5" s="467"/>
      <c r="BU5" s="468"/>
      <c r="BV5" s="466">
        <v>10041584</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85.6</v>
      </c>
      <c r="CU5" s="437"/>
      <c r="CV5" s="437"/>
      <c r="CW5" s="437"/>
      <c r="CX5" s="437"/>
      <c r="CY5" s="437"/>
      <c r="CZ5" s="437"/>
      <c r="DA5" s="438"/>
      <c r="DB5" s="436">
        <v>85.3</v>
      </c>
      <c r="DC5" s="437"/>
      <c r="DD5" s="437"/>
      <c r="DE5" s="437"/>
      <c r="DF5" s="437"/>
      <c r="DG5" s="437"/>
      <c r="DH5" s="437"/>
      <c r="DI5" s="438"/>
      <c r="DJ5" s="186"/>
      <c r="DK5" s="186"/>
      <c r="DL5" s="186"/>
      <c r="DM5" s="186"/>
      <c r="DN5" s="186"/>
      <c r="DO5" s="186"/>
    </row>
    <row r="6" spans="1:119" ht="18.75" customHeight="1" x14ac:dyDescent="0.15">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94</v>
      </c>
      <c r="AV6" s="524"/>
      <c r="AW6" s="524"/>
      <c r="AX6" s="524"/>
      <c r="AY6" s="446" t="s">
        <v>102</v>
      </c>
      <c r="AZ6" s="447"/>
      <c r="BA6" s="447"/>
      <c r="BB6" s="447"/>
      <c r="BC6" s="447"/>
      <c r="BD6" s="447"/>
      <c r="BE6" s="447"/>
      <c r="BF6" s="447"/>
      <c r="BG6" s="447"/>
      <c r="BH6" s="447"/>
      <c r="BI6" s="447"/>
      <c r="BJ6" s="447"/>
      <c r="BK6" s="447"/>
      <c r="BL6" s="447"/>
      <c r="BM6" s="448"/>
      <c r="BN6" s="466">
        <v>262008</v>
      </c>
      <c r="BO6" s="467"/>
      <c r="BP6" s="467"/>
      <c r="BQ6" s="467"/>
      <c r="BR6" s="467"/>
      <c r="BS6" s="467"/>
      <c r="BT6" s="467"/>
      <c r="BU6" s="468"/>
      <c r="BV6" s="466">
        <v>446147</v>
      </c>
      <c r="BW6" s="467"/>
      <c r="BX6" s="467"/>
      <c r="BY6" s="467"/>
      <c r="BZ6" s="467"/>
      <c r="CA6" s="467"/>
      <c r="CB6" s="467"/>
      <c r="CC6" s="468"/>
      <c r="CD6" s="475" t="s">
        <v>103</v>
      </c>
      <c r="CE6" s="476"/>
      <c r="CF6" s="476"/>
      <c r="CG6" s="476"/>
      <c r="CH6" s="476"/>
      <c r="CI6" s="476"/>
      <c r="CJ6" s="476"/>
      <c r="CK6" s="476"/>
      <c r="CL6" s="476"/>
      <c r="CM6" s="476"/>
      <c r="CN6" s="476"/>
      <c r="CO6" s="476"/>
      <c r="CP6" s="476"/>
      <c r="CQ6" s="476"/>
      <c r="CR6" s="476"/>
      <c r="CS6" s="477"/>
      <c r="CT6" s="619">
        <v>88.3</v>
      </c>
      <c r="CU6" s="620"/>
      <c r="CV6" s="620"/>
      <c r="CW6" s="620"/>
      <c r="CX6" s="620"/>
      <c r="CY6" s="620"/>
      <c r="CZ6" s="620"/>
      <c r="DA6" s="621"/>
      <c r="DB6" s="619">
        <v>89</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104</v>
      </c>
      <c r="AN7" s="440"/>
      <c r="AO7" s="440"/>
      <c r="AP7" s="440"/>
      <c r="AQ7" s="440"/>
      <c r="AR7" s="440"/>
      <c r="AS7" s="440"/>
      <c r="AT7" s="441"/>
      <c r="AU7" s="523" t="s">
        <v>94</v>
      </c>
      <c r="AV7" s="524"/>
      <c r="AW7" s="524"/>
      <c r="AX7" s="524"/>
      <c r="AY7" s="446" t="s">
        <v>105</v>
      </c>
      <c r="AZ7" s="447"/>
      <c r="BA7" s="447"/>
      <c r="BB7" s="447"/>
      <c r="BC7" s="447"/>
      <c r="BD7" s="447"/>
      <c r="BE7" s="447"/>
      <c r="BF7" s="447"/>
      <c r="BG7" s="447"/>
      <c r="BH7" s="447"/>
      <c r="BI7" s="447"/>
      <c r="BJ7" s="447"/>
      <c r="BK7" s="447"/>
      <c r="BL7" s="447"/>
      <c r="BM7" s="448"/>
      <c r="BN7" s="466">
        <v>120593</v>
      </c>
      <c r="BO7" s="467"/>
      <c r="BP7" s="467"/>
      <c r="BQ7" s="467"/>
      <c r="BR7" s="467"/>
      <c r="BS7" s="467"/>
      <c r="BT7" s="467"/>
      <c r="BU7" s="468"/>
      <c r="BV7" s="466">
        <v>173643</v>
      </c>
      <c r="BW7" s="467"/>
      <c r="BX7" s="467"/>
      <c r="BY7" s="467"/>
      <c r="BZ7" s="467"/>
      <c r="CA7" s="467"/>
      <c r="CB7" s="467"/>
      <c r="CC7" s="468"/>
      <c r="CD7" s="475" t="s">
        <v>106</v>
      </c>
      <c r="CE7" s="476"/>
      <c r="CF7" s="476"/>
      <c r="CG7" s="476"/>
      <c r="CH7" s="476"/>
      <c r="CI7" s="476"/>
      <c r="CJ7" s="476"/>
      <c r="CK7" s="476"/>
      <c r="CL7" s="476"/>
      <c r="CM7" s="476"/>
      <c r="CN7" s="476"/>
      <c r="CO7" s="476"/>
      <c r="CP7" s="476"/>
      <c r="CQ7" s="476"/>
      <c r="CR7" s="476"/>
      <c r="CS7" s="477"/>
      <c r="CT7" s="466">
        <v>6282950</v>
      </c>
      <c r="CU7" s="467"/>
      <c r="CV7" s="467"/>
      <c r="CW7" s="467"/>
      <c r="CX7" s="467"/>
      <c r="CY7" s="467"/>
      <c r="CZ7" s="467"/>
      <c r="DA7" s="468"/>
      <c r="DB7" s="466">
        <v>6200758</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107</v>
      </c>
      <c r="AN8" s="440"/>
      <c r="AO8" s="440"/>
      <c r="AP8" s="440"/>
      <c r="AQ8" s="440"/>
      <c r="AR8" s="440"/>
      <c r="AS8" s="440"/>
      <c r="AT8" s="441"/>
      <c r="AU8" s="523" t="s">
        <v>108</v>
      </c>
      <c r="AV8" s="524"/>
      <c r="AW8" s="524"/>
      <c r="AX8" s="524"/>
      <c r="AY8" s="446" t="s">
        <v>109</v>
      </c>
      <c r="AZ8" s="447"/>
      <c r="BA8" s="447"/>
      <c r="BB8" s="447"/>
      <c r="BC8" s="447"/>
      <c r="BD8" s="447"/>
      <c r="BE8" s="447"/>
      <c r="BF8" s="447"/>
      <c r="BG8" s="447"/>
      <c r="BH8" s="447"/>
      <c r="BI8" s="447"/>
      <c r="BJ8" s="447"/>
      <c r="BK8" s="447"/>
      <c r="BL8" s="447"/>
      <c r="BM8" s="448"/>
      <c r="BN8" s="466">
        <v>141415</v>
      </c>
      <c r="BO8" s="467"/>
      <c r="BP8" s="467"/>
      <c r="BQ8" s="467"/>
      <c r="BR8" s="467"/>
      <c r="BS8" s="467"/>
      <c r="BT8" s="467"/>
      <c r="BU8" s="468"/>
      <c r="BV8" s="466">
        <v>272504</v>
      </c>
      <c r="BW8" s="467"/>
      <c r="BX8" s="467"/>
      <c r="BY8" s="467"/>
      <c r="BZ8" s="467"/>
      <c r="CA8" s="467"/>
      <c r="CB8" s="467"/>
      <c r="CC8" s="468"/>
      <c r="CD8" s="475" t="s">
        <v>110</v>
      </c>
      <c r="CE8" s="476"/>
      <c r="CF8" s="476"/>
      <c r="CG8" s="476"/>
      <c r="CH8" s="476"/>
      <c r="CI8" s="476"/>
      <c r="CJ8" s="476"/>
      <c r="CK8" s="476"/>
      <c r="CL8" s="476"/>
      <c r="CM8" s="476"/>
      <c r="CN8" s="476"/>
      <c r="CO8" s="476"/>
      <c r="CP8" s="476"/>
      <c r="CQ8" s="476"/>
      <c r="CR8" s="476"/>
      <c r="CS8" s="477"/>
      <c r="CT8" s="579">
        <v>0.25</v>
      </c>
      <c r="CU8" s="580"/>
      <c r="CV8" s="580"/>
      <c r="CW8" s="580"/>
      <c r="CX8" s="580"/>
      <c r="CY8" s="580"/>
      <c r="CZ8" s="580"/>
      <c r="DA8" s="581"/>
      <c r="DB8" s="579">
        <v>0.25</v>
      </c>
      <c r="DC8" s="580"/>
      <c r="DD8" s="580"/>
      <c r="DE8" s="580"/>
      <c r="DF8" s="580"/>
      <c r="DG8" s="580"/>
      <c r="DH8" s="580"/>
      <c r="DI8" s="581"/>
      <c r="DJ8" s="186"/>
      <c r="DK8" s="186"/>
      <c r="DL8" s="186"/>
      <c r="DM8" s="186"/>
      <c r="DN8" s="186"/>
      <c r="DO8" s="186"/>
    </row>
    <row r="9" spans="1:119" ht="18.75" customHeight="1" thickBot="1" x14ac:dyDescent="0.2">
      <c r="A9" s="187"/>
      <c r="B9" s="608" t="s">
        <v>111</v>
      </c>
      <c r="C9" s="609"/>
      <c r="D9" s="609"/>
      <c r="E9" s="609"/>
      <c r="F9" s="609"/>
      <c r="G9" s="609"/>
      <c r="H9" s="609"/>
      <c r="I9" s="609"/>
      <c r="J9" s="609"/>
      <c r="K9" s="529"/>
      <c r="L9" s="610" t="s">
        <v>112</v>
      </c>
      <c r="M9" s="611"/>
      <c r="N9" s="611"/>
      <c r="O9" s="611"/>
      <c r="P9" s="611"/>
      <c r="Q9" s="612"/>
      <c r="R9" s="613">
        <v>14819</v>
      </c>
      <c r="S9" s="614"/>
      <c r="T9" s="614"/>
      <c r="U9" s="614"/>
      <c r="V9" s="615"/>
      <c r="W9" s="545" t="s">
        <v>113</v>
      </c>
      <c r="X9" s="546"/>
      <c r="Y9" s="546"/>
      <c r="Z9" s="546"/>
      <c r="AA9" s="546"/>
      <c r="AB9" s="546"/>
      <c r="AC9" s="546"/>
      <c r="AD9" s="546"/>
      <c r="AE9" s="546"/>
      <c r="AF9" s="546"/>
      <c r="AG9" s="546"/>
      <c r="AH9" s="546"/>
      <c r="AI9" s="546"/>
      <c r="AJ9" s="546"/>
      <c r="AK9" s="546"/>
      <c r="AL9" s="616"/>
      <c r="AM9" s="535" t="s">
        <v>114</v>
      </c>
      <c r="AN9" s="440"/>
      <c r="AO9" s="440"/>
      <c r="AP9" s="440"/>
      <c r="AQ9" s="440"/>
      <c r="AR9" s="440"/>
      <c r="AS9" s="440"/>
      <c r="AT9" s="441"/>
      <c r="AU9" s="523" t="s">
        <v>94</v>
      </c>
      <c r="AV9" s="524"/>
      <c r="AW9" s="524"/>
      <c r="AX9" s="524"/>
      <c r="AY9" s="446" t="s">
        <v>115</v>
      </c>
      <c r="AZ9" s="447"/>
      <c r="BA9" s="447"/>
      <c r="BB9" s="447"/>
      <c r="BC9" s="447"/>
      <c r="BD9" s="447"/>
      <c r="BE9" s="447"/>
      <c r="BF9" s="447"/>
      <c r="BG9" s="447"/>
      <c r="BH9" s="447"/>
      <c r="BI9" s="447"/>
      <c r="BJ9" s="447"/>
      <c r="BK9" s="447"/>
      <c r="BL9" s="447"/>
      <c r="BM9" s="448"/>
      <c r="BN9" s="466">
        <v>-131089</v>
      </c>
      <c r="BO9" s="467"/>
      <c r="BP9" s="467"/>
      <c r="BQ9" s="467"/>
      <c r="BR9" s="467"/>
      <c r="BS9" s="467"/>
      <c r="BT9" s="467"/>
      <c r="BU9" s="468"/>
      <c r="BV9" s="466">
        <v>247764</v>
      </c>
      <c r="BW9" s="467"/>
      <c r="BX9" s="467"/>
      <c r="BY9" s="467"/>
      <c r="BZ9" s="467"/>
      <c r="CA9" s="467"/>
      <c r="CB9" s="467"/>
      <c r="CC9" s="468"/>
      <c r="CD9" s="475" t="s">
        <v>116</v>
      </c>
      <c r="CE9" s="476"/>
      <c r="CF9" s="476"/>
      <c r="CG9" s="476"/>
      <c r="CH9" s="476"/>
      <c r="CI9" s="476"/>
      <c r="CJ9" s="476"/>
      <c r="CK9" s="476"/>
      <c r="CL9" s="476"/>
      <c r="CM9" s="476"/>
      <c r="CN9" s="476"/>
      <c r="CO9" s="476"/>
      <c r="CP9" s="476"/>
      <c r="CQ9" s="476"/>
      <c r="CR9" s="476"/>
      <c r="CS9" s="477"/>
      <c r="CT9" s="436">
        <v>18.399999999999999</v>
      </c>
      <c r="CU9" s="437"/>
      <c r="CV9" s="437"/>
      <c r="CW9" s="437"/>
      <c r="CX9" s="437"/>
      <c r="CY9" s="437"/>
      <c r="CZ9" s="437"/>
      <c r="DA9" s="438"/>
      <c r="DB9" s="436">
        <v>17.899999999999999</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117</v>
      </c>
      <c r="M10" s="440"/>
      <c r="N10" s="440"/>
      <c r="O10" s="440"/>
      <c r="P10" s="440"/>
      <c r="Q10" s="441"/>
      <c r="R10" s="442">
        <v>16004</v>
      </c>
      <c r="S10" s="443"/>
      <c r="T10" s="443"/>
      <c r="U10" s="443"/>
      <c r="V10" s="445"/>
      <c r="W10" s="617"/>
      <c r="X10" s="428"/>
      <c r="Y10" s="428"/>
      <c r="Z10" s="428"/>
      <c r="AA10" s="428"/>
      <c r="AB10" s="428"/>
      <c r="AC10" s="428"/>
      <c r="AD10" s="428"/>
      <c r="AE10" s="428"/>
      <c r="AF10" s="428"/>
      <c r="AG10" s="428"/>
      <c r="AH10" s="428"/>
      <c r="AI10" s="428"/>
      <c r="AJ10" s="428"/>
      <c r="AK10" s="428"/>
      <c r="AL10" s="618"/>
      <c r="AM10" s="535" t="s">
        <v>118</v>
      </c>
      <c r="AN10" s="440"/>
      <c r="AO10" s="440"/>
      <c r="AP10" s="440"/>
      <c r="AQ10" s="440"/>
      <c r="AR10" s="440"/>
      <c r="AS10" s="440"/>
      <c r="AT10" s="441"/>
      <c r="AU10" s="523" t="s">
        <v>119</v>
      </c>
      <c r="AV10" s="524"/>
      <c r="AW10" s="524"/>
      <c r="AX10" s="524"/>
      <c r="AY10" s="446" t="s">
        <v>120</v>
      </c>
      <c r="AZ10" s="447"/>
      <c r="BA10" s="447"/>
      <c r="BB10" s="447"/>
      <c r="BC10" s="447"/>
      <c r="BD10" s="447"/>
      <c r="BE10" s="447"/>
      <c r="BF10" s="447"/>
      <c r="BG10" s="447"/>
      <c r="BH10" s="447"/>
      <c r="BI10" s="447"/>
      <c r="BJ10" s="447"/>
      <c r="BK10" s="447"/>
      <c r="BL10" s="447"/>
      <c r="BM10" s="448"/>
      <c r="BN10" s="466">
        <v>2273</v>
      </c>
      <c r="BO10" s="467"/>
      <c r="BP10" s="467"/>
      <c r="BQ10" s="467"/>
      <c r="BR10" s="467"/>
      <c r="BS10" s="467"/>
      <c r="BT10" s="467"/>
      <c r="BU10" s="468"/>
      <c r="BV10" s="466">
        <v>1547</v>
      </c>
      <c r="BW10" s="467"/>
      <c r="BX10" s="467"/>
      <c r="BY10" s="467"/>
      <c r="BZ10" s="467"/>
      <c r="CA10" s="467"/>
      <c r="CB10" s="467"/>
      <c r="CC10" s="468"/>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122</v>
      </c>
      <c r="M11" s="513"/>
      <c r="N11" s="513"/>
      <c r="O11" s="513"/>
      <c r="P11" s="513"/>
      <c r="Q11" s="514"/>
      <c r="R11" s="605" t="s">
        <v>123</v>
      </c>
      <c r="S11" s="606"/>
      <c r="T11" s="606"/>
      <c r="U11" s="606"/>
      <c r="V11" s="607"/>
      <c r="W11" s="617"/>
      <c r="X11" s="428"/>
      <c r="Y11" s="428"/>
      <c r="Z11" s="428"/>
      <c r="AA11" s="428"/>
      <c r="AB11" s="428"/>
      <c r="AC11" s="428"/>
      <c r="AD11" s="428"/>
      <c r="AE11" s="428"/>
      <c r="AF11" s="428"/>
      <c r="AG11" s="428"/>
      <c r="AH11" s="428"/>
      <c r="AI11" s="428"/>
      <c r="AJ11" s="428"/>
      <c r="AK11" s="428"/>
      <c r="AL11" s="618"/>
      <c r="AM11" s="535" t="s">
        <v>124</v>
      </c>
      <c r="AN11" s="440"/>
      <c r="AO11" s="440"/>
      <c r="AP11" s="440"/>
      <c r="AQ11" s="440"/>
      <c r="AR11" s="440"/>
      <c r="AS11" s="440"/>
      <c r="AT11" s="441"/>
      <c r="AU11" s="523" t="s">
        <v>108</v>
      </c>
      <c r="AV11" s="524"/>
      <c r="AW11" s="524"/>
      <c r="AX11" s="524"/>
      <c r="AY11" s="446" t="s">
        <v>125</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126</v>
      </c>
      <c r="CE11" s="476"/>
      <c r="CF11" s="476"/>
      <c r="CG11" s="476"/>
      <c r="CH11" s="476"/>
      <c r="CI11" s="476"/>
      <c r="CJ11" s="476"/>
      <c r="CK11" s="476"/>
      <c r="CL11" s="476"/>
      <c r="CM11" s="476"/>
      <c r="CN11" s="476"/>
      <c r="CO11" s="476"/>
      <c r="CP11" s="476"/>
      <c r="CQ11" s="476"/>
      <c r="CR11" s="476"/>
      <c r="CS11" s="477"/>
      <c r="CT11" s="579" t="s">
        <v>127</v>
      </c>
      <c r="CU11" s="580"/>
      <c r="CV11" s="580"/>
      <c r="CW11" s="580"/>
      <c r="CX11" s="580"/>
      <c r="CY11" s="580"/>
      <c r="CZ11" s="580"/>
      <c r="DA11" s="581"/>
      <c r="DB11" s="579" t="s">
        <v>127</v>
      </c>
      <c r="DC11" s="580"/>
      <c r="DD11" s="580"/>
      <c r="DE11" s="580"/>
      <c r="DF11" s="580"/>
      <c r="DG11" s="580"/>
      <c r="DH11" s="580"/>
      <c r="DI11" s="581"/>
      <c r="DJ11" s="186"/>
      <c r="DK11" s="186"/>
      <c r="DL11" s="186"/>
      <c r="DM11" s="186"/>
      <c r="DN11" s="186"/>
      <c r="DO11" s="186"/>
    </row>
    <row r="12" spans="1:119" ht="18.75" customHeight="1" x14ac:dyDescent="0.15">
      <c r="A12" s="187"/>
      <c r="B12" s="582" t="s">
        <v>128</v>
      </c>
      <c r="C12" s="583"/>
      <c r="D12" s="583"/>
      <c r="E12" s="583"/>
      <c r="F12" s="583"/>
      <c r="G12" s="583"/>
      <c r="H12" s="583"/>
      <c r="I12" s="583"/>
      <c r="J12" s="583"/>
      <c r="K12" s="584"/>
      <c r="L12" s="591" t="s">
        <v>129</v>
      </c>
      <c r="M12" s="592"/>
      <c r="N12" s="592"/>
      <c r="O12" s="592"/>
      <c r="P12" s="592"/>
      <c r="Q12" s="593"/>
      <c r="R12" s="594">
        <v>14298</v>
      </c>
      <c r="S12" s="595"/>
      <c r="T12" s="595"/>
      <c r="U12" s="595"/>
      <c r="V12" s="596"/>
      <c r="W12" s="597" t="s">
        <v>1</v>
      </c>
      <c r="X12" s="524"/>
      <c r="Y12" s="524"/>
      <c r="Z12" s="524"/>
      <c r="AA12" s="524"/>
      <c r="AB12" s="598"/>
      <c r="AC12" s="599" t="s">
        <v>130</v>
      </c>
      <c r="AD12" s="600"/>
      <c r="AE12" s="600"/>
      <c r="AF12" s="600"/>
      <c r="AG12" s="601"/>
      <c r="AH12" s="599" t="s">
        <v>131</v>
      </c>
      <c r="AI12" s="600"/>
      <c r="AJ12" s="600"/>
      <c r="AK12" s="600"/>
      <c r="AL12" s="602"/>
      <c r="AM12" s="535" t="s">
        <v>132</v>
      </c>
      <c r="AN12" s="440"/>
      <c r="AO12" s="440"/>
      <c r="AP12" s="440"/>
      <c r="AQ12" s="440"/>
      <c r="AR12" s="440"/>
      <c r="AS12" s="440"/>
      <c r="AT12" s="441"/>
      <c r="AU12" s="523" t="s">
        <v>94</v>
      </c>
      <c r="AV12" s="524"/>
      <c r="AW12" s="524"/>
      <c r="AX12" s="524"/>
      <c r="AY12" s="446" t="s">
        <v>133</v>
      </c>
      <c r="AZ12" s="447"/>
      <c r="BA12" s="447"/>
      <c r="BB12" s="447"/>
      <c r="BC12" s="447"/>
      <c r="BD12" s="447"/>
      <c r="BE12" s="447"/>
      <c r="BF12" s="447"/>
      <c r="BG12" s="447"/>
      <c r="BH12" s="447"/>
      <c r="BI12" s="447"/>
      <c r="BJ12" s="447"/>
      <c r="BK12" s="447"/>
      <c r="BL12" s="447"/>
      <c r="BM12" s="448"/>
      <c r="BN12" s="466">
        <v>130000</v>
      </c>
      <c r="BO12" s="467"/>
      <c r="BP12" s="467"/>
      <c r="BQ12" s="467"/>
      <c r="BR12" s="467"/>
      <c r="BS12" s="467"/>
      <c r="BT12" s="467"/>
      <c r="BU12" s="468"/>
      <c r="BV12" s="466">
        <v>193000</v>
      </c>
      <c r="BW12" s="467"/>
      <c r="BX12" s="467"/>
      <c r="BY12" s="467"/>
      <c r="BZ12" s="467"/>
      <c r="CA12" s="467"/>
      <c r="CB12" s="467"/>
      <c r="CC12" s="468"/>
      <c r="CD12" s="475" t="s">
        <v>134</v>
      </c>
      <c r="CE12" s="476"/>
      <c r="CF12" s="476"/>
      <c r="CG12" s="476"/>
      <c r="CH12" s="476"/>
      <c r="CI12" s="476"/>
      <c r="CJ12" s="476"/>
      <c r="CK12" s="476"/>
      <c r="CL12" s="476"/>
      <c r="CM12" s="476"/>
      <c r="CN12" s="476"/>
      <c r="CO12" s="476"/>
      <c r="CP12" s="476"/>
      <c r="CQ12" s="476"/>
      <c r="CR12" s="476"/>
      <c r="CS12" s="477"/>
      <c r="CT12" s="579" t="s">
        <v>135</v>
      </c>
      <c r="CU12" s="580"/>
      <c r="CV12" s="580"/>
      <c r="CW12" s="580"/>
      <c r="CX12" s="580"/>
      <c r="CY12" s="580"/>
      <c r="CZ12" s="580"/>
      <c r="DA12" s="581"/>
      <c r="DB12" s="579" t="s">
        <v>136</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137</v>
      </c>
      <c r="N13" s="567"/>
      <c r="O13" s="567"/>
      <c r="P13" s="567"/>
      <c r="Q13" s="568"/>
      <c r="R13" s="569">
        <v>14155</v>
      </c>
      <c r="S13" s="570"/>
      <c r="T13" s="570"/>
      <c r="U13" s="570"/>
      <c r="V13" s="571"/>
      <c r="W13" s="557" t="s">
        <v>138</v>
      </c>
      <c r="X13" s="479"/>
      <c r="Y13" s="479"/>
      <c r="Z13" s="479"/>
      <c r="AA13" s="479"/>
      <c r="AB13" s="480"/>
      <c r="AC13" s="442">
        <v>1184</v>
      </c>
      <c r="AD13" s="443"/>
      <c r="AE13" s="443"/>
      <c r="AF13" s="443"/>
      <c r="AG13" s="444"/>
      <c r="AH13" s="442">
        <v>958</v>
      </c>
      <c r="AI13" s="443"/>
      <c r="AJ13" s="443"/>
      <c r="AK13" s="443"/>
      <c r="AL13" s="445"/>
      <c r="AM13" s="535" t="s">
        <v>139</v>
      </c>
      <c r="AN13" s="440"/>
      <c r="AO13" s="440"/>
      <c r="AP13" s="440"/>
      <c r="AQ13" s="440"/>
      <c r="AR13" s="440"/>
      <c r="AS13" s="440"/>
      <c r="AT13" s="441"/>
      <c r="AU13" s="523" t="s">
        <v>119</v>
      </c>
      <c r="AV13" s="524"/>
      <c r="AW13" s="524"/>
      <c r="AX13" s="524"/>
      <c r="AY13" s="446" t="s">
        <v>140</v>
      </c>
      <c r="AZ13" s="447"/>
      <c r="BA13" s="447"/>
      <c r="BB13" s="447"/>
      <c r="BC13" s="447"/>
      <c r="BD13" s="447"/>
      <c r="BE13" s="447"/>
      <c r="BF13" s="447"/>
      <c r="BG13" s="447"/>
      <c r="BH13" s="447"/>
      <c r="BI13" s="447"/>
      <c r="BJ13" s="447"/>
      <c r="BK13" s="447"/>
      <c r="BL13" s="447"/>
      <c r="BM13" s="448"/>
      <c r="BN13" s="466">
        <v>-258816</v>
      </c>
      <c r="BO13" s="467"/>
      <c r="BP13" s="467"/>
      <c r="BQ13" s="467"/>
      <c r="BR13" s="467"/>
      <c r="BS13" s="467"/>
      <c r="BT13" s="467"/>
      <c r="BU13" s="468"/>
      <c r="BV13" s="466">
        <v>56311</v>
      </c>
      <c r="BW13" s="467"/>
      <c r="BX13" s="467"/>
      <c r="BY13" s="467"/>
      <c r="BZ13" s="467"/>
      <c r="CA13" s="467"/>
      <c r="CB13" s="467"/>
      <c r="CC13" s="468"/>
      <c r="CD13" s="475" t="s">
        <v>141</v>
      </c>
      <c r="CE13" s="476"/>
      <c r="CF13" s="476"/>
      <c r="CG13" s="476"/>
      <c r="CH13" s="476"/>
      <c r="CI13" s="476"/>
      <c r="CJ13" s="476"/>
      <c r="CK13" s="476"/>
      <c r="CL13" s="476"/>
      <c r="CM13" s="476"/>
      <c r="CN13" s="476"/>
      <c r="CO13" s="476"/>
      <c r="CP13" s="476"/>
      <c r="CQ13" s="476"/>
      <c r="CR13" s="476"/>
      <c r="CS13" s="477"/>
      <c r="CT13" s="436">
        <v>10.6</v>
      </c>
      <c r="CU13" s="437"/>
      <c r="CV13" s="437"/>
      <c r="CW13" s="437"/>
      <c r="CX13" s="437"/>
      <c r="CY13" s="437"/>
      <c r="CZ13" s="437"/>
      <c r="DA13" s="438"/>
      <c r="DB13" s="436">
        <v>10.199999999999999</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142</v>
      </c>
      <c r="M14" s="603"/>
      <c r="N14" s="603"/>
      <c r="O14" s="603"/>
      <c r="P14" s="603"/>
      <c r="Q14" s="604"/>
      <c r="R14" s="569">
        <v>14587</v>
      </c>
      <c r="S14" s="570"/>
      <c r="T14" s="570"/>
      <c r="U14" s="570"/>
      <c r="V14" s="571"/>
      <c r="W14" s="572"/>
      <c r="X14" s="482"/>
      <c r="Y14" s="482"/>
      <c r="Z14" s="482"/>
      <c r="AA14" s="482"/>
      <c r="AB14" s="483"/>
      <c r="AC14" s="562">
        <v>16</v>
      </c>
      <c r="AD14" s="563"/>
      <c r="AE14" s="563"/>
      <c r="AF14" s="563"/>
      <c r="AG14" s="564"/>
      <c r="AH14" s="562">
        <v>13.5</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143</v>
      </c>
      <c r="CE14" s="473"/>
      <c r="CF14" s="473"/>
      <c r="CG14" s="473"/>
      <c r="CH14" s="473"/>
      <c r="CI14" s="473"/>
      <c r="CJ14" s="473"/>
      <c r="CK14" s="473"/>
      <c r="CL14" s="473"/>
      <c r="CM14" s="473"/>
      <c r="CN14" s="473"/>
      <c r="CO14" s="473"/>
      <c r="CP14" s="473"/>
      <c r="CQ14" s="473"/>
      <c r="CR14" s="473"/>
      <c r="CS14" s="474"/>
      <c r="CT14" s="573">
        <v>84.6</v>
      </c>
      <c r="CU14" s="574"/>
      <c r="CV14" s="574"/>
      <c r="CW14" s="574"/>
      <c r="CX14" s="574"/>
      <c r="CY14" s="574"/>
      <c r="CZ14" s="574"/>
      <c r="DA14" s="575"/>
      <c r="DB14" s="573">
        <v>72.599999999999994</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144</v>
      </c>
      <c r="N15" s="567"/>
      <c r="O15" s="567"/>
      <c r="P15" s="567"/>
      <c r="Q15" s="568"/>
      <c r="R15" s="569">
        <v>14458</v>
      </c>
      <c r="S15" s="570"/>
      <c r="T15" s="570"/>
      <c r="U15" s="570"/>
      <c r="V15" s="571"/>
      <c r="W15" s="557" t="s">
        <v>145</v>
      </c>
      <c r="X15" s="479"/>
      <c r="Y15" s="479"/>
      <c r="Z15" s="479"/>
      <c r="AA15" s="479"/>
      <c r="AB15" s="480"/>
      <c r="AC15" s="442">
        <v>1782</v>
      </c>
      <c r="AD15" s="443"/>
      <c r="AE15" s="443"/>
      <c r="AF15" s="443"/>
      <c r="AG15" s="444"/>
      <c r="AH15" s="442">
        <v>1713</v>
      </c>
      <c r="AI15" s="443"/>
      <c r="AJ15" s="443"/>
      <c r="AK15" s="443"/>
      <c r="AL15" s="445"/>
      <c r="AM15" s="535"/>
      <c r="AN15" s="440"/>
      <c r="AO15" s="440"/>
      <c r="AP15" s="440"/>
      <c r="AQ15" s="440"/>
      <c r="AR15" s="440"/>
      <c r="AS15" s="440"/>
      <c r="AT15" s="441"/>
      <c r="AU15" s="523"/>
      <c r="AV15" s="524"/>
      <c r="AW15" s="524"/>
      <c r="AX15" s="524"/>
      <c r="AY15" s="458" t="s">
        <v>146</v>
      </c>
      <c r="AZ15" s="459"/>
      <c r="BA15" s="459"/>
      <c r="BB15" s="459"/>
      <c r="BC15" s="459"/>
      <c r="BD15" s="459"/>
      <c r="BE15" s="459"/>
      <c r="BF15" s="459"/>
      <c r="BG15" s="459"/>
      <c r="BH15" s="459"/>
      <c r="BI15" s="459"/>
      <c r="BJ15" s="459"/>
      <c r="BK15" s="459"/>
      <c r="BL15" s="459"/>
      <c r="BM15" s="460"/>
      <c r="BN15" s="461">
        <v>1385238</v>
      </c>
      <c r="BO15" s="462"/>
      <c r="BP15" s="462"/>
      <c r="BQ15" s="462"/>
      <c r="BR15" s="462"/>
      <c r="BS15" s="462"/>
      <c r="BT15" s="462"/>
      <c r="BU15" s="463"/>
      <c r="BV15" s="461">
        <v>1379582</v>
      </c>
      <c r="BW15" s="462"/>
      <c r="BX15" s="462"/>
      <c r="BY15" s="462"/>
      <c r="BZ15" s="462"/>
      <c r="CA15" s="462"/>
      <c r="CB15" s="462"/>
      <c r="CC15" s="463"/>
      <c r="CD15" s="576" t="s">
        <v>147</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148</v>
      </c>
      <c r="M16" s="560"/>
      <c r="N16" s="560"/>
      <c r="O16" s="560"/>
      <c r="P16" s="560"/>
      <c r="Q16" s="561"/>
      <c r="R16" s="554" t="s">
        <v>149</v>
      </c>
      <c r="S16" s="555"/>
      <c r="T16" s="555"/>
      <c r="U16" s="555"/>
      <c r="V16" s="556"/>
      <c r="W16" s="572"/>
      <c r="X16" s="482"/>
      <c r="Y16" s="482"/>
      <c r="Z16" s="482"/>
      <c r="AA16" s="482"/>
      <c r="AB16" s="483"/>
      <c r="AC16" s="562">
        <v>24.1</v>
      </c>
      <c r="AD16" s="563"/>
      <c r="AE16" s="563"/>
      <c r="AF16" s="563"/>
      <c r="AG16" s="564"/>
      <c r="AH16" s="562">
        <v>24.1</v>
      </c>
      <c r="AI16" s="563"/>
      <c r="AJ16" s="563"/>
      <c r="AK16" s="563"/>
      <c r="AL16" s="565"/>
      <c r="AM16" s="535"/>
      <c r="AN16" s="440"/>
      <c r="AO16" s="440"/>
      <c r="AP16" s="440"/>
      <c r="AQ16" s="440"/>
      <c r="AR16" s="440"/>
      <c r="AS16" s="440"/>
      <c r="AT16" s="441"/>
      <c r="AU16" s="523"/>
      <c r="AV16" s="524"/>
      <c r="AW16" s="524"/>
      <c r="AX16" s="524"/>
      <c r="AY16" s="446" t="s">
        <v>150</v>
      </c>
      <c r="AZ16" s="447"/>
      <c r="BA16" s="447"/>
      <c r="BB16" s="447"/>
      <c r="BC16" s="447"/>
      <c r="BD16" s="447"/>
      <c r="BE16" s="447"/>
      <c r="BF16" s="447"/>
      <c r="BG16" s="447"/>
      <c r="BH16" s="447"/>
      <c r="BI16" s="447"/>
      <c r="BJ16" s="447"/>
      <c r="BK16" s="447"/>
      <c r="BL16" s="447"/>
      <c r="BM16" s="448"/>
      <c r="BN16" s="466">
        <v>5639211</v>
      </c>
      <c r="BO16" s="467"/>
      <c r="BP16" s="467"/>
      <c r="BQ16" s="467"/>
      <c r="BR16" s="467"/>
      <c r="BS16" s="467"/>
      <c r="BT16" s="467"/>
      <c r="BU16" s="468"/>
      <c r="BV16" s="466">
        <v>5428599</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151</v>
      </c>
      <c r="N17" s="552"/>
      <c r="O17" s="552"/>
      <c r="P17" s="552"/>
      <c r="Q17" s="553"/>
      <c r="R17" s="554" t="s">
        <v>152</v>
      </c>
      <c r="S17" s="555"/>
      <c r="T17" s="555"/>
      <c r="U17" s="555"/>
      <c r="V17" s="556"/>
      <c r="W17" s="557" t="s">
        <v>153</v>
      </c>
      <c r="X17" s="479"/>
      <c r="Y17" s="479"/>
      <c r="Z17" s="479"/>
      <c r="AA17" s="479"/>
      <c r="AB17" s="480"/>
      <c r="AC17" s="442">
        <v>4421</v>
      </c>
      <c r="AD17" s="443"/>
      <c r="AE17" s="443"/>
      <c r="AF17" s="443"/>
      <c r="AG17" s="444"/>
      <c r="AH17" s="442">
        <v>4450</v>
      </c>
      <c r="AI17" s="443"/>
      <c r="AJ17" s="443"/>
      <c r="AK17" s="443"/>
      <c r="AL17" s="445"/>
      <c r="AM17" s="535"/>
      <c r="AN17" s="440"/>
      <c r="AO17" s="440"/>
      <c r="AP17" s="440"/>
      <c r="AQ17" s="440"/>
      <c r="AR17" s="440"/>
      <c r="AS17" s="440"/>
      <c r="AT17" s="441"/>
      <c r="AU17" s="523"/>
      <c r="AV17" s="524"/>
      <c r="AW17" s="524"/>
      <c r="AX17" s="524"/>
      <c r="AY17" s="446" t="s">
        <v>154</v>
      </c>
      <c r="AZ17" s="447"/>
      <c r="BA17" s="447"/>
      <c r="BB17" s="447"/>
      <c r="BC17" s="447"/>
      <c r="BD17" s="447"/>
      <c r="BE17" s="447"/>
      <c r="BF17" s="447"/>
      <c r="BG17" s="447"/>
      <c r="BH17" s="447"/>
      <c r="BI17" s="447"/>
      <c r="BJ17" s="447"/>
      <c r="BK17" s="447"/>
      <c r="BL17" s="447"/>
      <c r="BM17" s="448"/>
      <c r="BN17" s="466">
        <v>1752500</v>
      </c>
      <c r="BO17" s="467"/>
      <c r="BP17" s="467"/>
      <c r="BQ17" s="467"/>
      <c r="BR17" s="467"/>
      <c r="BS17" s="467"/>
      <c r="BT17" s="467"/>
      <c r="BU17" s="468"/>
      <c r="BV17" s="466">
        <v>1745619</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155</v>
      </c>
      <c r="C18" s="529"/>
      <c r="D18" s="529"/>
      <c r="E18" s="530"/>
      <c r="F18" s="530"/>
      <c r="G18" s="530"/>
      <c r="H18" s="530"/>
      <c r="I18" s="530"/>
      <c r="J18" s="530"/>
      <c r="K18" s="530"/>
      <c r="L18" s="531">
        <v>241.01</v>
      </c>
      <c r="M18" s="531"/>
      <c r="N18" s="531"/>
      <c r="O18" s="531"/>
      <c r="P18" s="531"/>
      <c r="Q18" s="531"/>
      <c r="R18" s="532"/>
      <c r="S18" s="532"/>
      <c r="T18" s="532"/>
      <c r="U18" s="532"/>
      <c r="V18" s="533"/>
      <c r="W18" s="547"/>
      <c r="X18" s="548"/>
      <c r="Y18" s="548"/>
      <c r="Z18" s="548"/>
      <c r="AA18" s="548"/>
      <c r="AB18" s="558"/>
      <c r="AC18" s="430">
        <v>59.8</v>
      </c>
      <c r="AD18" s="431"/>
      <c r="AE18" s="431"/>
      <c r="AF18" s="431"/>
      <c r="AG18" s="534"/>
      <c r="AH18" s="430">
        <v>62.5</v>
      </c>
      <c r="AI18" s="431"/>
      <c r="AJ18" s="431"/>
      <c r="AK18" s="431"/>
      <c r="AL18" s="432"/>
      <c r="AM18" s="535"/>
      <c r="AN18" s="440"/>
      <c r="AO18" s="440"/>
      <c r="AP18" s="440"/>
      <c r="AQ18" s="440"/>
      <c r="AR18" s="440"/>
      <c r="AS18" s="440"/>
      <c r="AT18" s="441"/>
      <c r="AU18" s="523"/>
      <c r="AV18" s="524"/>
      <c r="AW18" s="524"/>
      <c r="AX18" s="524"/>
      <c r="AY18" s="446" t="s">
        <v>156</v>
      </c>
      <c r="AZ18" s="447"/>
      <c r="BA18" s="447"/>
      <c r="BB18" s="447"/>
      <c r="BC18" s="447"/>
      <c r="BD18" s="447"/>
      <c r="BE18" s="447"/>
      <c r="BF18" s="447"/>
      <c r="BG18" s="447"/>
      <c r="BH18" s="447"/>
      <c r="BI18" s="447"/>
      <c r="BJ18" s="447"/>
      <c r="BK18" s="447"/>
      <c r="BL18" s="447"/>
      <c r="BM18" s="448"/>
      <c r="BN18" s="466">
        <v>5416278</v>
      </c>
      <c r="BO18" s="467"/>
      <c r="BP18" s="467"/>
      <c r="BQ18" s="467"/>
      <c r="BR18" s="467"/>
      <c r="BS18" s="467"/>
      <c r="BT18" s="467"/>
      <c r="BU18" s="468"/>
      <c r="BV18" s="466">
        <v>5347621</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157</v>
      </c>
      <c r="C19" s="529"/>
      <c r="D19" s="529"/>
      <c r="E19" s="530"/>
      <c r="F19" s="530"/>
      <c r="G19" s="530"/>
      <c r="H19" s="530"/>
      <c r="I19" s="530"/>
      <c r="J19" s="530"/>
      <c r="K19" s="530"/>
      <c r="L19" s="536">
        <v>61</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158</v>
      </c>
      <c r="AZ19" s="447"/>
      <c r="BA19" s="447"/>
      <c r="BB19" s="447"/>
      <c r="BC19" s="447"/>
      <c r="BD19" s="447"/>
      <c r="BE19" s="447"/>
      <c r="BF19" s="447"/>
      <c r="BG19" s="447"/>
      <c r="BH19" s="447"/>
      <c r="BI19" s="447"/>
      <c r="BJ19" s="447"/>
      <c r="BK19" s="447"/>
      <c r="BL19" s="447"/>
      <c r="BM19" s="448"/>
      <c r="BN19" s="466">
        <v>7577572</v>
      </c>
      <c r="BO19" s="467"/>
      <c r="BP19" s="467"/>
      <c r="BQ19" s="467"/>
      <c r="BR19" s="467"/>
      <c r="BS19" s="467"/>
      <c r="BT19" s="467"/>
      <c r="BU19" s="468"/>
      <c r="BV19" s="466">
        <v>7439201</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159</v>
      </c>
      <c r="C20" s="529"/>
      <c r="D20" s="529"/>
      <c r="E20" s="530"/>
      <c r="F20" s="530"/>
      <c r="G20" s="530"/>
      <c r="H20" s="530"/>
      <c r="I20" s="530"/>
      <c r="J20" s="530"/>
      <c r="K20" s="530"/>
      <c r="L20" s="536">
        <v>5291</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160</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161</v>
      </c>
      <c r="C22" s="496"/>
      <c r="D22" s="497"/>
      <c r="E22" s="504" t="s">
        <v>1</v>
      </c>
      <c r="F22" s="479"/>
      <c r="G22" s="479"/>
      <c r="H22" s="479"/>
      <c r="I22" s="479"/>
      <c r="J22" s="479"/>
      <c r="K22" s="480"/>
      <c r="L22" s="504" t="s">
        <v>162</v>
      </c>
      <c r="M22" s="479"/>
      <c r="N22" s="479"/>
      <c r="O22" s="479"/>
      <c r="P22" s="480"/>
      <c r="Q22" s="489" t="s">
        <v>163</v>
      </c>
      <c r="R22" s="490"/>
      <c r="S22" s="490"/>
      <c r="T22" s="490"/>
      <c r="U22" s="490"/>
      <c r="V22" s="505"/>
      <c r="W22" s="507" t="s">
        <v>164</v>
      </c>
      <c r="X22" s="496"/>
      <c r="Y22" s="497"/>
      <c r="Z22" s="504" t="s">
        <v>1</v>
      </c>
      <c r="AA22" s="479"/>
      <c r="AB22" s="479"/>
      <c r="AC22" s="479"/>
      <c r="AD22" s="479"/>
      <c r="AE22" s="479"/>
      <c r="AF22" s="479"/>
      <c r="AG22" s="480"/>
      <c r="AH22" s="478" t="s">
        <v>165</v>
      </c>
      <c r="AI22" s="479"/>
      <c r="AJ22" s="479"/>
      <c r="AK22" s="479"/>
      <c r="AL22" s="480"/>
      <c r="AM22" s="478" t="s">
        <v>166</v>
      </c>
      <c r="AN22" s="484"/>
      <c r="AO22" s="484"/>
      <c r="AP22" s="484"/>
      <c r="AQ22" s="484"/>
      <c r="AR22" s="485"/>
      <c r="AS22" s="489" t="s">
        <v>163</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167</v>
      </c>
      <c r="AZ23" s="459"/>
      <c r="BA23" s="459"/>
      <c r="BB23" s="459"/>
      <c r="BC23" s="459"/>
      <c r="BD23" s="459"/>
      <c r="BE23" s="459"/>
      <c r="BF23" s="459"/>
      <c r="BG23" s="459"/>
      <c r="BH23" s="459"/>
      <c r="BI23" s="459"/>
      <c r="BJ23" s="459"/>
      <c r="BK23" s="459"/>
      <c r="BL23" s="459"/>
      <c r="BM23" s="460"/>
      <c r="BN23" s="466">
        <v>14463722</v>
      </c>
      <c r="BO23" s="467"/>
      <c r="BP23" s="467"/>
      <c r="BQ23" s="467"/>
      <c r="BR23" s="467"/>
      <c r="BS23" s="467"/>
      <c r="BT23" s="467"/>
      <c r="BU23" s="468"/>
      <c r="BV23" s="466">
        <v>13694508</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168</v>
      </c>
      <c r="F24" s="440"/>
      <c r="G24" s="440"/>
      <c r="H24" s="440"/>
      <c r="I24" s="440"/>
      <c r="J24" s="440"/>
      <c r="K24" s="441"/>
      <c r="L24" s="442">
        <v>1</v>
      </c>
      <c r="M24" s="443"/>
      <c r="N24" s="443"/>
      <c r="O24" s="443"/>
      <c r="P24" s="444"/>
      <c r="Q24" s="442">
        <v>7360</v>
      </c>
      <c r="R24" s="443"/>
      <c r="S24" s="443"/>
      <c r="T24" s="443"/>
      <c r="U24" s="443"/>
      <c r="V24" s="444"/>
      <c r="W24" s="508"/>
      <c r="X24" s="499"/>
      <c r="Y24" s="500"/>
      <c r="Z24" s="439" t="s">
        <v>169</v>
      </c>
      <c r="AA24" s="440"/>
      <c r="AB24" s="440"/>
      <c r="AC24" s="440"/>
      <c r="AD24" s="440"/>
      <c r="AE24" s="440"/>
      <c r="AF24" s="440"/>
      <c r="AG24" s="441"/>
      <c r="AH24" s="442">
        <v>141</v>
      </c>
      <c r="AI24" s="443"/>
      <c r="AJ24" s="443"/>
      <c r="AK24" s="443"/>
      <c r="AL24" s="444"/>
      <c r="AM24" s="442">
        <v>429204</v>
      </c>
      <c r="AN24" s="443"/>
      <c r="AO24" s="443"/>
      <c r="AP24" s="443"/>
      <c r="AQ24" s="443"/>
      <c r="AR24" s="444"/>
      <c r="AS24" s="442">
        <v>3044</v>
      </c>
      <c r="AT24" s="443"/>
      <c r="AU24" s="443"/>
      <c r="AV24" s="443"/>
      <c r="AW24" s="443"/>
      <c r="AX24" s="445"/>
      <c r="AY24" s="433" t="s">
        <v>170</v>
      </c>
      <c r="AZ24" s="434"/>
      <c r="BA24" s="434"/>
      <c r="BB24" s="434"/>
      <c r="BC24" s="434"/>
      <c r="BD24" s="434"/>
      <c r="BE24" s="434"/>
      <c r="BF24" s="434"/>
      <c r="BG24" s="434"/>
      <c r="BH24" s="434"/>
      <c r="BI24" s="434"/>
      <c r="BJ24" s="434"/>
      <c r="BK24" s="434"/>
      <c r="BL24" s="434"/>
      <c r="BM24" s="435"/>
      <c r="BN24" s="466">
        <v>8376248</v>
      </c>
      <c r="BO24" s="467"/>
      <c r="BP24" s="467"/>
      <c r="BQ24" s="467"/>
      <c r="BR24" s="467"/>
      <c r="BS24" s="467"/>
      <c r="BT24" s="467"/>
      <c r="BU24" s="468"/>
      <c r="BV24" s="466">
        <v>8485863</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171</v>
      </c>
      <c r="F25" s="440"/>
      <c r="G25" s="440"/>
      <c r="H25" s="440"/>
      <c r="I25" s="440"/>
      <c r="J25" s="440"/>
      <c r="K25" s="441"/>
      <c r="L25" s="442">
        <v>1</v>
      </c>
      <c r="M25" s="443"/>
      <c r="N25" s="443"/>
      <c r="O25" s="443"/>
      <c r="P25" s="444"/>
      <c r="Q25" s="442">
        <v>5888</v>
      </c>
      <c r="R25" s="443"/>
      <c r="S25" s="443"/>
      <c r="T25" s="443"/>
      <c r="U25" s="443"/>
      <c r="V25" s="444"/>
      <c r="W25" s="508"/>
      <c r="X25" s="499"/>
      <c r="Y25" s="500"/>
      <c r="Z25" s="439" t="s">
        <v>172</v>
      </c>
      <c r="AA25" s="440"/>
      <c r="AB25" s="440"/>
      <c r="AC25" s="440"/>
      <c r="AD25" s="440"/>
      <c r="AE25" s="440"/>
      <c r="AF25" s="440"/>
      <c r="AG25" s="441"/>
      <c r="AH25" s="442" t="s">
        <v>135</v>
      </c>
      <c r="AI25" s="443"/>
      <c r="AJ25" s="443"/>
      <c r="AK25" s="443"/>
      <c r="AL25" s="444"/>
      <c r="AM25" s="442" t="s">
        <v>135</v>
      </c>
      <c r="AN25" s="443"/>
      <c r="AO25" s="443"/>
      <c r="AP25" s="443"/>
      <c r="AQ25" s="443"/>
      <c r="AR25" s="444"/>
      <c r="AS25" s="442" t="s">
        <v>135</v>
      </c>
      <c r="AT25" s="443"/>
      <c r="AU25" s="443"/>
      <c r="AV25" s="443"/>
      <c r="AW25" s="443"/>
      <c r="AX25" s="445"/>
      <c r="AY25" s="458" t="s">
        <v>173</v>
      </c>
      <c r="AZ25" s="459"/>
      <c r="BA25" s="459"/>
      <c r="BB25" s="459"/>
      <c r="BC25" s="459"/>
      <c r="BD25" s="459"/>
      <c r="BE25" s="459"/>
      <c r="BF25" s="459"/>
      <c r="BG25" s="459"/>
      <c r="BH25" s="459"/>
      <c r="BI25" s="459"/>
      <c r="BJ25" s="459"/>
      <c r="BK25" s="459"/>
      <c r="BL25" s="459"/>
      <c r="BM25" s="460"/>
      <c r="BN25" s="461">
        <v>357247</v>
      </c>
      <c r="BO25" s="462"/>
      <c r="BP25" s="462"/>
      <c r="BQ25" s="462"/>
      <c r="BR25" s="462"/>
      <c r="BS25" s="462"/>
      <c r="BT25" s="462"/>
      <c r="BU25" s="463"/>
      <c r="BV25" s="461">
        <v>1150190</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174</v>
      </c>
      <c r="F26" s="440"/>
      <c r="G26" s="440"/>
      <c r="H26" s="440"/>
      <c r="I26" s="440"/>
      <c r="J26" s="440"/>
      <c r="K26" s="441"/>
      <c r="L26" s="442">
        <v>1</v>
      </c>
      <c r="M26" s="443"/>
      <c r="N26" s="443"/>
      <c r="O26" s="443"/>
      <c r="P26" s="444"/>
      <c r="Q26" s="442">
        <v>5336</v>
      </c>
      <c r="R26" s="443"/>
      <c r="S26" s="443"/>
      <c r="T26" s="443"/>
      <c r="U26" s="443"/>
      <c r="V26" s="444"/>
      <c r="W26" s="508"/>
      <c r="X26" s="499"/>
      <c r="Y26" s="500"/>
      <c r="Z26" s="439" t="s">
        <v>175</v>
      </c>
      <c r="AA26" s="521"/>
      <c r="AB26" s="521"/>
      <c r="AC26" s="521"/>
      <c r="AD26" s="521"/>
      <c r="AE26" s="521"/>
      <c r="AF26" s="521"/>
      <c r="AG26" s="522"/>
      <c r="AH26" s="442">
        <v>7</v>
      </c>
      <c r="AI26" s="443"/>
      <c r="AJ26" s="443"/>
      <c r="AK26" s="443"/>
      <c r="AL26" s="444"/>
      <c r="AM26" s="442">
        <v>22372</v>
      </c>
      <c r="AN26" s="443"/>
      <c r="AO26" s="443"/>
      <c r="AP26" s="443"/>
      <c r="AQ26" s="443"/>
      <c r="AR26" s="444"/>
      <c r="AS26" s="442">
        <v>3196</v>
      </c>
      <c r="AT26" s="443"/>
      <c r="AU26" s="443"/>
      <c r="AV26" s="443"/>
      <c r="AW26" s="443"/>
      <c r="AX26" s="445"/>
      <c r="AY26" s="475" t="s">
        <v>176</v>
      </c>
      <c r="AZ26" s="476"/>
      <c r="BA26" s="476"/>
      <c r="BB26" s="476"/>
      <c r="BC26" s="476"/>
      <c r="BD26" s="476"/>
      <c r="BE26" s="476"/>
      <c r="BF26" s="476"/>
      <c r="BG26" s="476"/>
      <c r="BH26" s="476"/>
      <c r="BI26" s="476"/>
      <c r="BJ26" s="476"/>
      <c r="BK26" s="476"/>
      <c r="BL26" s="476"/>
      <c r="BM26" s="477"/>
      <c r="BN26" s="466" t="s">
        <v>135</v>
      </c>
      <c r="BO26" s="467"/>
      <c r="BP26" s="467"/>
      <c r="BQ26" s="467"/>
      <c r="BR26" s="467"/>
      <c r="BS26" s="467"/>
      <c r="BT26" s="467"/>
      <c r="BU26" s="468"/>
      <c r="BV26" s="466" t="s">
        <v>135</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177</v>
      </c>
      <c r="F27" s="440"/>
      <c r="G27" s="440"/>
      <c r="H27" s="440"/>
      <c r="I27" s="440"/>
      <c r="J27" s="440"/>
      <c r="K27" s="441"/>
      <c r="L27" s="442">
        <v>1</v>
      </c>
      <c r="M27" s="443"/>
      <c r="N27" s="443"/>
      <c r="O27" s="443"/>
      <c r="P27" s="444"/>
      <c r="Q27" s="442">
        <v>3200</v>
      </c>
      <c r="R27" s="443"/>
      <c r="S27" s="443"/>
      <c r="T27" s="443"/>
      <c r="U27" s="443"/>
      <c r="V27" s="444"/>
      <c r="W27" s="508"/>
      <c r="X27" s="499"/>
      <c r="Y27" s="500"/>
      <c r="Z27" s="439" t="s">
        <v>178</v>
      </c>
      <c r="AA27" s="440"/>
      <c r="AB27" s="440"/>
      <c r="AC27" s="440"/>
      <c r="AD27" s="440"/>
      <c r="AE27" s="440"/>
      <c r="AF27" s="440"/>
      <c r="AG27" s="441"/>
      <c r="AH27" s="442">
        <v>13</v>
      </c>
      <c r="AI27" s="443"/>
      <c r="AJ27" s="443"/>
      <c r="AK27" s="443"/>
      <c r="AL27" s="444"/>
      <c r="AM27" s="442">
        <v>37310</v>
      </c>
      <c r="AN27" s="443"/>
      <c r="AO27" s="443"/>
      <c r="AP27" s="443"/>
      <c r="AQ27" s="443"/>
      <c r="AR27" s="444"/>
      <c r="AS27" s="442">
        <v>2870</v>
      </c>
      <c r="AT27" s="443"/>
      <c r="AU27" s="443"/>
      <c r="AV27" s="443"/>
      <c r="AW27" s="443"/>
      <c r="AX27" s="445"/>
      <c r="AY27" s="472" t="s">
        <v>179</v>
      </c>
      <c r="AZ27" s="473"/>
      <c r="BA27" s="473"/>
      <c r="BB27" s="473"/>
      <c r="BC27" s="473"/>
      <c r="BD27" s="473"/>
      <c r="BE27" s="473"/>
      <c r="BF27" s="473"/>
      <c r="BG27" s="473"/>
      <c r="BH27" s="473"/>
      <c r="BI27" s="473"/>
      <c r="BJ27" s="473"/>
      <c r="BK27" s="473"/>
      <c r="BL27" s="473"/>
      <c r="BM27" s="474"/>
      <c r="BN27" s="469">
        <v>105224</v>
      </c>
      <c r="BO27" s="470"/>
      <c r="BP27" s="470"/>
      <c r="BQ27" s="470"/>
      <c r="BR27" s="470"/>
      <c r="BS27" s="470"/>
      <c r="BT27" s="470"/>
      <c r="BU27" s="471"/>
      <c r="BV27" s="469">
        <v>105209</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180</v>
      </c>
      <c r="F28" s="440"/>
      <c r="G28" s="440"/>
      <c r="H28" s="440"/>
      <c r="I28" s="440"/>
      <c r="J28" s="440"/>
      <c r="K28" s="441"/>
      <c r="L28" s="442">
        <v>1</v>
      </c>
      <c r="M28" s="443"/>
      <c r="N28" s="443"/>
      <c r="O28" s="443"/>
      <c r="P28" s="444"/>
      <c r="Q28" s="442">
        <v>2300</v>
      </c>
      <c r="R28" s="443"/>
      <c r="S28" s="443"/>
      <c r="T28" s="443"/>
      <c r="U28" s="443"/>
      <c r="V28" s="444"/>
      <c r="W28" s="508"/>
      <c r="X28" s="499"/>
      <c r="Y28" s="500"/>
      <c r="Z28" s="439" t="s">
        <v>181</v>
      </c>
      <c r="AA28" s="440"/>
      <c r="AB28" s="440"/>
      <c r="AC28" s="440"/>
      <c r="AD28" s="440"/>
      <c r="AE28" s="440"/>
      <c r="AF28" s="440"/>
      <c r="AG28" s="441"/>
      <c r="AH28" s="442" t="s">
        <v>135</v>
      </c>
      <c r="AI28" s="443"/>
      <c r="AJ28" s="443"/>
      <c r="AK28" s="443"/>
      <c r="AL28" s="444"/>
      <c r="AM28" s="442" t="s">
        <v>135</v>
      </c>
      <c r="AN28" s="443"/>
      <c r="AO28" s="443"/>
      <c r="AP28" s="443"/>
      <c r="AQ28" s="443"/>
      <c r="AR28" s="444"/>
      <c r="AS28" s="442" t="s">
        <v>135</v>
      </c>
      <c r="AT28" s="443"/>
      <c r="AU28" s="443"/>
      <c r="AV28" s="443"/>
      <c r="AW28" s="443"/>
      <c r="AX28" s="445"/>
      <c r="AY28" s="449" t="s">
        <v>182</v>
      </c>
      <c r="AZ28" s="450"/>
      <c r="BA28" s="450"/>
      <c r="BB28" s="451"/>
      <c r="BC28" s="458" t="s">
        <v>48</v>
      </c>
      <c r="BD28" s="459"/>
      <c r="BE28" s="459"/>
      <c r="BF28" s="459"/>
      <c r="BG28" s="459"/>
      <c r="BH28" s="459"/>
      <c r="BI28" s="459"/>
      <c r="BJ28" s="459"/>
      <c r="BK28" s="459"/>
      <c r="BL28" s="459"/>
      <c r="BM28" s="460"/>
      <c r="BN28" s="461">
        <v>2021030</v>
      </c>
      <c r="BO28" s="462"/>
      <c r="BP28" s="462"/>
      <c r="BQ28" s="462"/>
      <c r="BR28" s="462"/>
      <c r="BS28" s="462"/>
      <c r="BT28" s="462"/>
      <c r="BU28" s="463"/>
      <c r="BV28" s="461">
        <v>2027757</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183</v>
      </c>
      <c r="F29" s="440"/>
      <c r="G29" s="440"/>
      <c r="H29" s="440"/>
      <c r="I29" s="440"/>
      <c r="J29" s="440"/>
      <c r="K29" s="441"/>
      <c r="L29" s="442">
        <v>14</v>
      </c>
      <c r="M29" s="443"/>
      <c r="N29" s="443"/>
      <c r="O29" s="443"/>
      <c r="P29" s="444"/>
      <c r="Q29" s="442">
        <v>2080</v>
      </c>
      <c r="R29" s="443"/>
      <c r="S29" s="443"/>
      <c r="T29" s="443"/>
      <c r="U29" s="443"/>
      <c r="V29" s="444"/>
      <c r="W29" s="509"/>
      <c r="X29" s="510"/>
      <c r="Y29" s="511"/>
      <c r="Z29" s="439" t="s">
        <v>184</v>
      </c>
      <c r="AA29" s="440"/>
      <c r="AB29" s="440"/>
      <c r="AC29" s="440"/>
      <c r="AD29" s="440"/>
      <c r="AE29" s="440"/>
      <c r="AF29" s="440"/>
      <c r="AG29" s="441"/>
      <c r="AH29" s="442">
        <v>154</v>
      </c>
      <c r="AI29" s="443"/>
      <c r="AJ29" s="443"/>
      <c r="AK29" s="443"/>
      <c r="AL29" s="444"/>
      <c r="AM29" s="442">
        <v>466514</v>
      </c>
      <c r="AN29" s="443"/>
      <c r="AO29" s="443"/>
      <c r="AP29" s="443"/>
      <c r="AQ29" s="443"/>
      <c r="AR29" s="444"/>
      <c r="AS29" s="442">
        <v>3029</v>
      </c>
      <c r="AT29" s="443"/>
      <c r="AU29" s="443"/>
      <c r="AV29" s="443"/>
      <c r="AW29" s="443"/>
      <c r="AX29" s="445"/>
      <c r="AY29" s="452"/>
      <c r="AZ29" s="453"/>
      <c r="BA29" s="453"/>
      <c r="BB29" s="454"/>
      <c r="BC29" s="446" t="s">
        <v>185</v>
      </c>
      <c r="BD29" s="447"/>
      <c r="BE29" s="447"/>
      <c r="BF29" s="447"/>
      <c r="BG29" s="447"/>
      <c r="BH29" s="447"/>
      <c r="BI29" s="447"/>
      <c r="BJ29" s="447"/>
      <c r="BK29" s="447"/>
      <c r="BL29" s="447"/>
      <c r="BM29" s="448"/>
      <c r="BN29" s="466">
        <v>384195</v>
      </c>
      <c r="BO29" s="467"/>
      <c r="BP29" s="467"/>
      <c r="BQ29" s="467"/>
      <c r="BR29" s="467"/>
      <c r="BS29" s="467"/>
      <c r="BT29" s="467"/>
      <c r="BU29" s="468"/>
      <c r="BV29" s="466">
        <v>265000</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186</v>
      </c>
      <c r="X30" s="519"/>
      <c r="Y30" s="519"/>
      <c r="Z30" s="519"/>
      <c r="AA30" s="519"/>
      <c r="AB30" s="519"/>
      <c r="AC30" s="519"/>
      <c r="AD30" s="519"/>
      <c r="AE30" s="519"/>
      <c r="AF30" s="519"/>
      <c r="AG30" s="520"/>
      <c r="AH30" s="430">
        <v>96.7</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1185400</v>
      </c>
      <c r="BO30" s="470"/>
      <c r="BP30" s="470"/>
      <c r="BQ30" s="470"/>
      <c r="BR30" s="470"/>
      <c r="BS30" s="470"/>
      <c r="BT30" s="470"/>
      <c r="BU30" s="471"/>
      <c r="BV30" s="469">
        <v>1109547</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187</v>
      </c>
      <c r="D32" s="214"/>
      <c r="E32" s="214"/>
      <c r="F32" s="211"/>
      <c r="G32" s="211"/>
      <c r="H32" s="211"/>
      <c r="I32" s="211"/>
      <c r="J32" s="211"/>
      <c r="K32" s="211"/>
      <c r="L32" s="211"/>
      <c r="M32" s="211"/>
      <c r="N32" s="211"/>
      <c r="O32" s="211"/>
      <c r="P32" s="211"/>
      <c r="Q32" s="211"/>
      <c r="R32" s="211"/>
      <c r="S32" s="211"/>
      <c r="T32" s="211"/>
      <c r="U32" s="211" t="s">
        <v>188</v>
      </c>
      <c r="V32" s="211"/>
      <c r="W32" s="211"/>
      <c r="X32" s="211"/>
      <c r="Y32" s="211"/>
      <c r="Z32" s="211"/>
      <c r="AA32" s="211"/>
      <c r="AB32" s="211"/>
      <c r="AC32" s="211"/>
      <c r="AD32" s="211"/>
      <c r="AE32" s="211"/>
      <c r="AF32" s="211"/>
      <c r="AG32" s="211"/>
      <c r="AH32" s="211"/>
      <c r="AI32" s="211"/>
      <c r="AJ32" s="211"/>
      <c r="AK32" s="211"/>
      <c r="AL32" s="211"/>
      <c r="AM32" s="215" t="s">
        <v>189</v>
      </c>
      <c r="AN32" s="211"/>
      <c r="AO32" s="211"/>
      <c r="AP32" s="211"/>
      <c r="AQ32" s="211"/>
      <c r="AR32" s="211"/>
      <c r="AS32" s="215"/>
      <c r="AT32" s="215"/>
      <c r="AU32" s="215"/>
      <c r="AV32" s="215"/>
      <c r="AW32" s="215"/>
      <c r="AX32" s="215"/>
      <c r="AY32" s="215"/>
      <c r="AZ32" s="215"/>
      <c r="BA32" s="215"/>
      <c r="BB32" s="211"/>
      <c r="BC32" s="215"/>
      <c r="BD32" s="211"/>
      <c r="BE32" s="215" t="s">
        <v>190</v>
      </c>
      <c r="BF32" s="211"/>
      <c r="BG32" s="211"/>
      <c r="BH32" s="211"/>
      <c r="BI32" s="211"/>
      <c r="BJ32" s="215"/>
      <c r="BK32" s="215"/>
      <c r="BL32" s="215"/>
      <c r="BM32" s="215"/>
      <c r="BN32" s="215"/>
      <c r="BO32" s="215"/>
      <c r="BP32" s="215"/>
      <c r="BQ32" s="215"/>
      <c r="BR32" s="211"/>
      <c r="BS32" s="211"/>
      <c r="BT32" s="211"/>
      <c r="BU32" s="211"/>
      <c r="BV32" s="211"/>
      <c r="BW32" s="211" t="s">
        <v>191</v>
      </c>
      <c r="BX32" s="211"/>
      <c r="BY32" s="211"/>
      <c r="BZ32" s="211"/>
      <c r="CA32" s="211"/>
      <c r="CB32" s="215"/>
      <c r="CC32" s="215"/>
      <c r="CD32" s="215"/>
      <c r="CE32" s="215"/>
      <c r="CF32" s="215"/>
      <c r="CG32" s="215"/>
      <c r="CH32" s="215"/>
      <c r="CI32" s="215"/>
      <c r="CJ32" s="215"/>
      <c r="CK32" s="215"/>
      <c r="CL32" s="215"/>
      <c r="CM32" s="215"/>
      <c r="CN32" s="215"/>
      <c r="CO32" s="215" t="s">
        <v>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193</v>
      </c>
      <c r="D33" s="429"/>
      <c r="E33" s="428" t="s">
        <v>194</v>
      </c>
      <c r="F33" s="428"/>
      <c r="G33" s="428"/>
      <c r="H33" s="428"/>
      <c r="I33" s="428"/>
      <c r="J33" s="428"/>
      <c r="K33" s="428"/>
      <c r="L33" s="428"/>
      <c r="M33" s="428"/>
      <c r="N33" s="428"/>
      <c r="O33" s="428"/>
      <c r="P33" s="428"/>
      <c r="Q33" s="428"/>
      <c r="R33" s="428"/>
      <c r="S33" s="428"/>
      <c r="T33" s="216"/>
      <c r="U33" s="429" t="s">
        <v>193</v>
      </c>
      <c r="V33" s="429"/>
      <c r="W33" s="428" t="s">
        <v>194</v>
      </c>
      <c r="X33" s="428"/>
      <c r="Y33" s="428"/>
      <c r="Z33" s="428"/>
      <c r="AA33" s="428"/>
      <c r="AB33" s="428"/>
      <c r="AC33" s="428"/>
      <c r="AD33" s="428"/>
      <c r="AE33" s="428"/>
      <c r="AF33" s="428"/>
      <c r="AG33" s="428"/>
      <c r="AH33" s="428"/>
      <c r="AI33" s="428"/>
      <c r="AJ33" s="428"/>
      <c r="AK33" s="428"/>
      <c r="AL33" s="216"/>
      <c r="AM33" s="429" t="s">
        <v>193</v>
      </c>
      <c r="AN33" s="429"/>
      <c r="AO33" s="428" t="s">
        <v>194</v>
      </c>
      <c r="AP33" s="428"/>
      <c r="AQ33" s="428"/>
      <c r="AR33" s="428"/>
      <c r="AS33" s="428"/>
      <c r="AT33" s="428"/>
      <c r="AU33" s="428"/>
      <c r="AV33" s="428"/>
      <c r="AW33" s="428"/>
      <c r="AX33" s="428"/>
      <c r="AY33" s="428"/>
      <c r="AZ33" s="428"/>
      <c r="BA33" s="428"/>
      <c r="BB33" s="428"/>
      <c r="BC33" s="428"/>
      <c r="BD33" s="217"/>
      <c r="BE33" s="428" t="s">
        <v>195</v>
      </c>
      <c r="BF33" s="428"/>
      <c r="BG33" s="428" t="s">
        <v>196</v>
      </c>
      <c r="BH33" s="428"/>
      <c r="BI33" s="428"/>
      <c r="BJ33" s="428"/>
      <c r="BK33" s="428"/>
      <c r="BL33" s="428"/>
      <c r="BM33" s="428"/>
      <c r="BN33" s="428"/>
      <c r="BO33" s="428"/>
      <c r="BP33" s="428"/>
      <c r="BQ33" s="428"/>
      <c r="BR33" s="428"/>
      <c r="BS33" s="428"/>
      <c r="BT33" s="428"/>
      <c r="BU33" s="428"/>
      <c r="BV33" s="217"/>
      <c r="BW33" s="429" t="s">
        <v>195</v>
      </c>
      <c r="BX33" s="429"/>
      <c r="BY33" s="428" t="s">
        <v>197</v>
      </c>
      <c r="BZ33" s="428"/>
      <c r="CA33" s="428"/>
      <c r="CB33" s="428"/>
      <c r="CC33" s="428"/>
      <c r="CD33" s="428"/>
      <c r="CE33" s="428"/>
      <c r="CF33" s="428"/>
      <c r="CG33" s="428"/>
      <c r="CH33" s="428"/>
      <c r="CI33" s="428"/>
      <c r="CJ33" s="428"/>
      <c r="CK33" s="428"/>
      <c r="CL33" s="428"/>
      <c r="CM33" s="428"/>
      <c r="CN33" s="216"/>
      <c r="CO33" s="429" t="s">
        <v>193</v>
      </c>
      <c r="CP33" s="429"/>
      <c r="CQ33" s="428" t="s">
        <v>198</v>
      </c>
      <c r="CR33" s="428"/>
      <c r="CS33" s="428"/>
      <c r="CT33" s="428"/>
      <c r="CU33" s="428"/>
      <c r="CV33" s="428"/>
      <c r="CW33" s="428"/>
      <c r="CX33" s="428"/>
      <c r="CY33" s="428"/>
      <c r="CZ33" s="428"/>
      <c r="DA33" s="428"/>
      <c r="DB33" s="428"/>
      <c r="DC33" s="428"/>
      <c r="DD33" s="428"/>
      <c r="DE33" s="428"/>
      <c r="DF33" s="216"/>
      <c r="DG33" s="427" t="s">
        <v>199</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4</v>
      </c>
      <c r="V34" s="425"/>
      <c r="W34" s="424" t="str">
        <f>IF('各会計、関係団体の財政状況及び健全化判断比率'!B28="","",'各会計、関係団体の財政状況及び健全化判断比率'!B28)</f>
        <v>国民健康保険事業特別会計（事業勘定）</v>
      </c>
      <c r="X34" s="424"/>
      <c r="Y34" s="424"/>
      <c r="Z34" s="424"/>
      <c r="AA34" s="424"/>
      <c r="AB34" s="424"/>
      <c r="AC34" s="424"/>
      <c r="AD34" s="424"/>
      <c r="AE34" s="424"/>
      <c r="AF34" s="424"/>
      <c r="AG34" s="424"/>
      <c r="AH34" s="424"/>
      <c r="AI34" s="424"/>
      <c r="AJ34" s="424"/>
      <c r="AK34" s="424"/>
      <c r="AL34" s="214"/>
      <c r="AM34" s="425">
        <f>IF(AO34="","",MAX(C34:D43,U34:V43)+1)</f>
        <v>8</v>
      </c>
      <c r="AN34" s="425"/>
      <c r="AO34" s="424" t="str">
        <f>IF('各会計、関係団体の財政状況及び健全化判断比率'!B32="","",'各会計、関係団体の財政状況及び健全化判断比率'!B32)</f>
        <v>水道事業会計</v>
      </c>
      <c r="AP34" s="424"/>
      <c r="AQ34" s="424"/>
      <c r="AR34" s="424"/>
      <c r="AS34" s="424"/>
      <c r="AT34" s="424"/>
      <c r="AU34" s="424"/>
      <c r="AV34" s="424"/>
      <c r="AW34" s="424"/>
      <c r="AX34" s="424"/>
      <c r="AY34" s="424"/>
      <c r="AZ34" s="424"/>
      <c r="BA34" s="424"/>
      <c r="BB34" s="424"/>
      <c r="BC34" s="424"/>
      <c r="BD34" s="214"/>
      <c r="BE34" s="425">
        <f>IF(BG34="","",MAX(C34:D43,U34:V43,AM34:AN43)+1)</f>
        <v>12</v>
      </c>
      <c r="BF34" s="425"/>
      <c r="BG34" s="424" t="str">
        <f>IF('各会計、関係団体の財政状況及び健全化判断比率'!B36="","",'各会計、関係団体の財政状況及び健全化判断比率'!B36)</f>
        <v>七釜温泉配湯事業特別会計</v>
      </c>
      <c r="BH34" s="424"/>
      <c r="BI34" s="424"/>
      <c r="BJ34" s="424"/>
      <c r="BK34" s="424"/>
      <c r="BL34" s="424"/>
      <c r="BM34" s="424"/>
      <c r="BN34" s="424"/>
      <c r="BO34" s="424"/>
      <c r="BP34" s="424"/>
      <c r="BQ34" s="424"/>
      <c r="BR34" s="424"/>
      <c r="BS34" s="424"/>
      <c r="BT34" s="424"/>
      <c r="BU34" s="424"/>
      <c r="BV34" s="214"/>
      <c r="BW34" s="425">
        <f>IF(BY34="","",MAX(C34:D43,U34:V43,AM34:AN43,BE34:BF43)+1)</f>
        <v>13</v>
      </c>
      <c r="BX34" s="425"/>
      <c r="BY34" s="424" t="str">
        <f>IF('各会計、関係団体の財政状況及び健全化判断比率'!B68="","",'各会計、関係団体の財政状況及び健全化判断比率'!B68)</f>
        <v>北但行政事務組合</v>
      </c>
      <c r="BZ34" s="424"/>
      <c r="CA34" s="424"/>
      <c r="CB34" s="424"/>
      <c r="CC34" s="424"/>
      <c r="CD34" s="424"/>
      <c r="CE34" s="424"/>
      <c r="CF34" s="424"/>
      <c r="CG34" s="424"/>
      <c r="CH34" s="424"/>
      <c r="CI34" s="424"/>
      <c r="CJ34" s="424"/>
      <c r="CK34" s="424"/>
      <c r="CL34" s="424"/>
      <c r="CM34" s="424"/>
      <c r="CN34" s="214"/>
      <c r="CO34" s="425">
        <f>IF(CQ34="","",MAX(C34:D43,U34:V43,AM34:AN43,BE34:BF43,BW34:BX43)+1)</f>
        <v>22</v>
      </c>
      <c r="CP34" s="425"/>
      <c r="CQ34" s="424" t="str">
        <f>IF('各会計、関係団体の財政状況及び健全化判断比率'!BS7="","",'各会計、関係団体の財政状況及び健全化判断比率'!BS7)</f>
        <v>温泉町夢公社</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15">
      <c r="A35" s="187"/>
      <c r="B35" s="213"/>
      <c r="C35" s="425">
        <f>IF(E35="","",C34+1)</f>
        <v>2</v>
      </c>
      <c r="D35" s="425"/>
      <c r="E35" s="424" t="str">
        <f>IF('各会計、関係団体の財政状況及び健全化判断比率'!B8="","",'各会計、関係団体の財政状況及び健全化判断比率'!B8)</f>
        <v>浜坂地区残土処分場事業特別会計</v>
      </c>
      <c r="F35" s="424"/>
      <c r="G35" s="424"/>
      <c r="H35" s="424"/>
      <c r="I35" s="424"/>
      <c r="J35" s="424"/>
      <c r="K35" s="424"/>
      <c r="L35" s="424"/>
      <c r="M35" s="424"/>
      <c r="N35" s="424"/>
      <c r="O35" s="424"/>
      <c r="P35" s="424"/>
      <c r="Q35" s="424"/>
      <c r="R35" s="424"/>
      <c r="S35" s="424"/>
      <c r="T35" s="214"/>
      <c r="U35" s="425">
        <f>IF(W35="","",U34+1)</f>
        <v>5</v>
      </c>
      <c r="V35" s="425"/>
      <c r="W35" s="424" t="str">
        <f>IF('各会計、関係団体の財政状況及び健全化判断比率'!B29="","",'各会計、関係団体の財政状況及び健全化判断比率'!B29)</f>
        <v>国民健康保険事業特別会計（直診勘定）</v>
      </c>
      <c r="X35" s="424"/>
      <c r="Y35" s="424"/>
      <c r="Z35" s="424"/>
      <c r="AA35" s="424"/>
      <c r="AB35" s="424"/>
      <c r="AC35" s="424"/>
      <c r="AD35" s="424"/>
      <c r="AE35" s="424"/>
      <c r="AF35" s="424"/>
      <c r="AG35" s="424"/>
      <c r="AH35" s="424"/>
      <c r="AI35" s="424"/>
      <c r="AJ35" s="424"/>
      <c r="AK35" s="424"/>
      <c r="AL35" s="214"/>
      <c r="AM35" s="425">
        <f t="shared" ref="AM35:AM43" si="0">IF(AO35="","",AM34+1)</f>
        <v>9</v>
      </c>
      <c r="AN35" s="425"/>
      <c r="AO35" s="424" t="str">
        <f>IF('各会計、関係団体の財政状況及び健全化判断比率'!B33="","",'各会計、関係団体の財政状況及び健全化判断比率'!B33)</f>
        <v>下水道事業会計</v>
      </c>
      <c r="AP35" s="424"/>
      <c r="AQ35" s="424"/>
      <c r="AR35" s="424"/>
      <c r="AS35" s="424"/>
      <c r="AT35" s="424"/>
      <c r="AU35" s="424"/>
      <c r="AV35" s="424"/>
      <c r="AW35" s="424"/>
      <c r="AX35" s="424"/>
      <c r="AY35" s="424"/>
      <c r="AZ35" s="424"/>
      <c r="BA35" s="424"/>
      <c r="BB35" s="424"/>
      <c r="BC35" s="424"/>
      <c r="BD35" s="214"/>
      <c r="BE35" s="425" t="str">
        <f t="shared" ref="BE35:BE43" si="1">IF(BG35="","",BE34+1)</f>
        <v/>
      </c>
      <c r="BF35" s="425"/>
      <c r="BG35" s="424"/>
      <c r="BH35" s="424"/>
      <c r="BI35" s="424"/>
      <c r="BJ35" s="424"/>
      <c r="BK35" s="424"/>
      <c r="BL35" s="424"/>
      <c r="BM35" s="424"/>
      <c r="BN35" s="424"/>
      <c r="BO35" s="424"/>
      <c r="BP35" s="424"/>
      <c r="BQ35" s="424"/>
      <c r="BR35" s="424"/>
      <c r="BS35" s="424"/>
      <c r="BT35" s="424"/>
      <c r="BU35" s="424"/>
      <c r="BV35" s="214"/>
      <c r="BW35" s="425">
        <f t="shared" ref="BW35:BW43" si="2">IF(BY35="","",BW34+1)</f>
        <v>14</v>
      </c>
      <c r="BX35" s="425"/>
      <c r="BY35" s="424" t="str">
        <f>IF('各会計、関係団体の財政状況及び健全化判断比率'!B69="","",'各会計、関係団体の財政状況及び健全化判断比率'!B69)</f>
        <v>美方郡広域事務組合（一般会計）</v>
      </c>
      <c r="BZ35" s="424"/>
      <c r="CA35" s="424"/>
      <c r="CB35" s="424"/>
      <c r="CC35" s="424"/>
      <c r="CD35" s="424"/>
      <c r="CE35" s="424"/>
      <c r="CF35" s="424"/>
      <c r="CG35" s="424"/>
      <c r="CH35" s="424"/>
      <c r="CI35" s="424"/>
      <c r="CJ35" s="424"/>
      <c r="CK35" s="424"/>
      <c r="CL35" s="424"/>
      <c r="CM35" s="424"/>
      <c r="CN35" s="214"/>
      <c r="CO35" s="425" t="str">
        <f t="shared" ref="CO35:CO43" si="3">IF(CQ35="","",CO34+1)</f>
        <v/>
      </c>
      <c r="CP35" s="425"/>
      <c r="CQ35" s="424" t="str">
        <f>IF('各会計、関係団体の財政状況及び健全化判断比率'!BS8="","",'各会計、関係団体の財政状況及び健全化判断比率'!BS8)</f>
        <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f>IF(E36="","",C35+1)</f>
        <v>3</v>
      </c>
      <c r="D36" s="425"/>
      <c r="E36" s="424" t="str">
        <f>IF('各会計、関係団体の財政状況及び健全化判断比率'!B9="","",'各会計、関係団体の財政状況及び健全化判断比率'!B9)</f>
        <v>温泉地区残土処分場事業特別会計</v>
      </c>
      <c r="F36" s="424"/>
      <c r="G36" s="424"/>
      <c r="H36" s="424"/>
      <c r="I36" s="424"/>
      <c r="J36" s="424"/>
      <c r="K36" s="424"/>
      <c r="L36" s="424"/>
      <c r="M36" s="424"/>
      <c r="N36" s="424"/>
      <c r="O36" s="424"/>
      <c r="P36" s="424"/>
      <c r="Q36" s="424"/>
      <c r="R36" s="424"/>
      <c r="S36" s="424"/>
      <c r="T36" s="214"/>
      <c r="U36" s="425">
        <f t="shared" ref="U36:U43" si="4">IF(W36="","",U35+1)</f>
        <v>6</v>
      </c>
      <c r="V36" s="425"/>
      <c r="W36" s="424" t="str">
        <f>IF('各会計、関係団体の財政状況及び健全化判断比率'!B30="","",'各会計、関係団体の財政状況及び健全化判断比率'!B30)</f>
        <v>介護保険事業特別会計（保険事業勘定）</v>
      </c>
      <c r="X36" s="424"/>
      <c r="Y36" s="424"/>
      <c r="Z36" s="424"/>
      <c r="AA36" s="424"/>
      <c r="AB36" s="424"/>
      <c r="AC36" s="424"/>
      <c r="AD36" s="424"/>
      <c r="AE36" s="424"/>
      <c r="AF36" s="424"/>
      <c r="AG36" s="424"/>
      <c r="AH36" s="424"/>
      <c r="AI36" s="424"/>
      <c r="AJ36" s="424"/>
      <c r="AK36" s="424"/>
      <c r="AL36" s="214"/>
      <c r="AM36" s="425">
        <f t="shared" si="0"/>
        <v>10</v>
      </c>
      <c r="AN36" s="425"/>
      <c r="AO36" s="424" t="str">
        <f>IF('各会計、関係団体の財政状況及び健全化判断比率'!B34="","",'各会計、関係団体の財政状況及び健全化判断比率'!B34)</f>
        <v>公立浜坂病院事業会計</v>
      </c>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15</v>
      </c>
      <c r="BX36" s="425"/>
      <c r="BY36" s="424" t="str">
        <f>IF('各会計、関係団体の財政状況及び健全化判断比率'!B70="","",'各会計、関係団体の財政状況及び健全化判断比率'!B70)</f>
        <v>美方郡広域事務組合（農業共済）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f t="shared" si="4"/>
        <v>7</v>
      </c>
      <c r="V37" s="425"/>
      <c r="W37" s="424" t="str">
        <f>IF('各会計、関係団体の財政状況及び健全化判断比率'!B31="","",'各会計、関係団体の財政状況及び健全化判断比率'!B31)</f>
        <v>後期高齢者医療特別会計</v>
      </c>
      <c r="X37" s="424"/>
      <c r="Y37" s="424"/>
      <c r="Z37" s="424"/>
      <c r="AA37" s="424"/>
      <c r="AB37" s="424"/>
      <c r="AC37" s="424"/>
      <c r="AD37" s="424"/>
      <c r="AE37" s="424"/>
      <c r="AF37" s="424"/>
      <c r="AG37" s="424"/>
      <c r="AH37" s="424"/>
      <c r="AI37" s="424"/>
      <c r="AJ37" s="424"/>
      <c r="AK37" s="424"/>
      <c r="AL37" s="214"/>
      <c r="AM37" s="425">
        <f t="shared" si="0"/>
        <v>11</v>
      </c>
      <c r="AN37" s="425"/>
      <c r="AO37" s="424" t="str">
        <f>IF('各会計、関係団体の財政状況及び健全化判断比率'!B35="","",'各会計、関係団体の財政状況及び健全化判断比率'!B35)</f>
        <v>浜坂温泉配湯事業会計</v>
      </c>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16</v>
      </c>
      <c r="BX37" s="425"/>
      <c r="BY37" s="424" t="str">
        <f>IF('各会計、関係団体の財政状況及び健全化判断比率'!B71="","",'各会計、関係団体の財政状況及び健全化判断比率'!B71)</f>
        <v>但馬広域行政事務組合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17</v>
      </c>
      <c r="BX38" s="425"/>
      <c r="BY38" s="424" t="str">
        <f>IF('各会計、関係団体の財政状況及び健全化判断比率'!B72="","",'各会計、関係団体の財政状況及び健全化判断比率'!B72)</f>
        <v>兵庫県市町村職員退職手当組合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18</v>
      </c>
      <c r="BX39" s="425"/>
      <c r="BY39" s="424" t="str">
        <f>IF('各会計、関係団体の財政状況及び健全化判断比率'!B73="","",'各会計、関係団体の財政状況及び健全化判断比率'!B73)</f>
        <v>兵庫県市町交通災害共済組合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19</v>
      </c>
      <c r="BX40" s="425"/>
      <c r="BY40" s="424" t="str">
        <f>IF('各会計、関係団体の財政状況及び健全化判断比率'!B74="","",'各会計、関係団体の財政状況及び健全化判断比率'!B74)</f>
        <v>兵庫県町議会議員公務災害補償組合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20</v>
      </c>
      <c r="BX41" s="425"/>
      <c r="BY41" s="424" t="str">
        <f>IF('各会計、関係団体の財政状況及び健全化判断比率'!B75="","",'各会計、関係団体の財政状況及び健全化判断比率'!B75)</f>
        <v>兵庫県後期高齢者医療広域連合（一般会計）</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f t="shared" si="2"/>
        <v>21</v>
      </c>
      <c r="BX42" s="425"/>
      <c r="BY42" s="424" t="str">
        <f>IF('各会計、関係団体の財政状況及び健全化判断比率'!B76="","",'各会計、関係団体の財政状況及び健全化判断比率'!B76)</f>
        <v>兵庫県後期高齢者医療広域連合（特別会計）</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200</v>
      </c>
      <c r="C46" s="186"/>
      <c r="D46" s="186"/>
      <c r="E46" s="186" t="s">
        <v>201</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202</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203</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204</v>
      </c>
    </row>
    <row r="50" spans="5:5" x14ac:dyDescent="0.15">
      <c r="E50" s="188" t="s">
        <v>205</v>
      </c>
    </row>
    <row r="51" spans="5:5" x14ac:dyDescent="0.15">
      <c r="E51" s="188" t="s">
        <v>206</v>
      </c>
    </row>
    <row r="52" spans="5:5" x14ac:dyDescent="0.15">
      <c r="E52" s="188" t="s">
        <v>207</v>
      </c>
    </row>
    <row r="53" spans="5:5" x14ac:dyDescent="0.15"/>
    <row r="54" spans="5:5" x14ac:dyDescent="0.15"/>
    <row r="55" spans="5:5" x14ac:dyDescent="0.15"/>
    <row r="56" spans="5:5" x14ac:dyDescent="0.15"/>
  </sheetData>
  <sheetProtection algorithmName="SHA-512" hashValue="8g34ozOi+gqL0fKs6OcmQVQgysQFzS9kkvv2gwoatSA6+MnfKuGlCdbT3MglZKpiwZKE6Bgx6V513irmPrsf/Q==" saltValue="FM8O/GGyk4OyYXscTqlFk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D25"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566</v>
      </c>
      <c r="G33" s="29" t="s">
        <v>567</v>
      </c>
      <c r="H33" s="29" t="s">
        <v>568</v>
      </c>
      <c r="I33" s="29" t="s">
        <v>569</v>
      </c>
      <c r="J33" s="30" t="s">
        <v>570</v>
      </c>
      <c r="K33" s="22"/>
      <c r="L33" s="22"/>
      <c r="M33" s="22"/>
      <c r="N33" s="22"/>
      <c r="O33" s="22"/>
      <c r="P33" s="22"/>
    </row>
    <row r="34" spans="1:16" ht="39" customHeight="1" x14ac:dyDescent="0.15">
      <c r="A34" s="22"/>
      <c r="B34" s="31"/>
      <c r="C34" s="1248" t="s">
        <v>574</v>
      </c>
      <c r="D34" s="1248"/>
      <c r="E34" s="1249"/>
      <c r="F34" s="32">
        <v>0</v>
      </c>
      <c r="G34" s="33" t="s">
        <v>575</v>
      </c>
      <c r="H34" s="33" t="s">
        <v>576</v>
      </c>
      <c r="I34" s="33" t="s">
        <v>577</v>
      </c>
      <c r="J34" s="34" t="s">
        <v>578</v>
      </c>
      <c r="K34" s="22"/>
      <c r="L34" s="22"/>
      <c r="M34" s="22"/>
      <c r="N34" s="22"/>
      <c r="O34" s="22"/>
      <c r="P34" s="22"/>
    </row>
    <row r="35" spans="1:16" ht="39" customHeight="1" x14ac:dyDescent="0.15">
      <c r="A35" s="22"/>
      <c r="B35" s="35"/>
      <c r="C35" s="1242" t="s">
        <v>579</v>
      </c>
      <c r="D35" s="1243"/>
      <c r="E35" s="1244"/>
      <c r="F35" s="36">
        <v>10.86</v>
      </c>
      <c r="G35" s="37">
        <v>11.15</v>
      </c>
      <c r="H35" s="37">
        <v>4.2300000000000004</v>
      </c>
      <c r="I35" s="37">
        <v>11.6</v>
      </c>
      <c r="J35" s="38">
        <v>12.25</v>
      </c>
      <c r="K35" s="22"/>
      <c r="L35" s="22"/>
      <c r="M35" s="22"/>
      <c r="N35" s="22"/>
      <c r="O35" s="22"/>
      <c r="P35" s="22"/>
    </row>
    <row r="36" spans="1:16" ht="39" customHeight="1" x14ac:dyDescent="0.15">
      <c r="A36" s="22"/>
      <c r="B36" s="35"/>
      <c r="C36" s="1242" t="s">
        <v>580</v>
      </c>
      <c r="D36" s="1243"/>
      <c r="E36" s="1244"/>
      <c r="F36" s="36">
        <v>6.51</v>
      </c>
      <c r="G36" s="37">
        <v>8.08</v>
      </c>
      <c r="H36" s="37">
        <v>0.26</v>
      </c>
      <c r="I36" s="37">
        <v>5.92</v>
      </c>
      <c r="J36" s="38">
        <v>7.21</v>
      </c>
      <c r="K36" s="22"/>
      <c r="L36" s="22"/>
      <c r="M36" s="22"/>
      <c r="N36" s="22"/>
      <c r="O36" s="22"/>
      <c r="P36" s="22"/>
    </row>
    <row r="37" spans="1:16" ht="39" customHeight="1" x14ac:dyDescent="0.15">
      <c r="A37" s="22"/>
      <c r="B37" s="35"/>
      <c r="C37" s="1242" t="s">
        <v>581</v>
      </c>
      <c r="D37" s="1243"/>
      <c r="E37" s="1244"/>
      <c r="F37" s="36" t="s">
        <v>525</v>
      </c>
      <c r="G37" s="37">
        <v>2.12</v>
      </c>
      <c r="H37" s="37">
        <v>2.2999999999999998</v>
      </c>
      <c r="I37" s="37">
        <v>4.0199999999999996</v>
      </c>
      <c r="J37" s="38">
        <v>5.28</v>
      </c>
      <c r="K37" s="22"/>
      <c r="L37" s="22"/>
      <c r="M37" s="22"/>
      <c r="N37" s="22"/>
      <c r="O37" s="22"/>
      <c r="P37" s="22"/>
    </row>
    <row r="38" spans="1:16" ht="39" customHeight="1" x14ac:dyDescent="0.15">
      <c r="A38" s="22"/>
      <c r="B38" s="35"/>
      <c r="C38" s="1242" t="s">
        <v>582</v>
      </c>
      <c r="D38" s="1243"/>
      <c r="E38" s="1244"/>
      <c r="F38" s="36" t="s">
        <v>583</v>
      </c>
      <c r="G38" s="37">
        <v>0.78</v>
      </c>
      <c r="H38" s="37">
        <v>0.8</v>
      </c>
      <c r="I38" s="37">
        <v>2.64</v>
      </c>
      <c r="J38" s="38">
        <v>3.05</v>
      </c>
      <c r="K38" s="22"/>
      <c r="L38" s="22"/>
      <c r="M38" s="22"/>
      <c r="N38" s="22"/>
      <c r="O38" s="22"/>
      <c r="P38" s="22"/>
    </row>
    <row r="39" spans="1:16" ht="39" customHeight="1" x14ac:dyDescent="0.15">
      <c r="A39" s="22"/>
      <c r="B39" s="35"/>
      <c r="C39" s="1242" t="s">
        <v>584</v>
      </c>
      <c r="D39" s="1243"/>
      <c r="E39" s="1244"/>
      <c r="F39" s="36">
        <v>3.62</v>
      </c>
      <c r="G39" s="37">
        <v>3.43</v>
      </c>
      <c r="H39" s="37">
        <v>2.88</v>
      </c>
      <c r="I39" s="37">
        <v>1.48</v>
      </c>
      <c r="J39" s="38">
        <v>1.74</v>
      </c>
      <c r="K39" s="22"/>
      <c r="L39" s="22"/>
      <c r="M39" s="22"/>
      <c r="N39" s="22"/>
      <c r="O39" s="22"/>
      <c r="P39" s="22"/>
    </row>
    <row r="40" spans="1:16" ht="39" customHeight="1" x14ac:dyDescent="0.15">
      <c r="A40" s="22"/>
      <c r="B40" s="35"/>
      <c r="C40" s="1242" t="s">
        <v>585</v>
      </c>
      <c r="D40" s="1243"/>
      <c r="E40" s="1244"/>
      <c r="F40" s="36">
        <v>0</v>
      </c>
      <c r="G40" s="37" t="s">
        <v>575</v>
      </c>
      <c r="H40" s="37">
        <v>1.41</v>
      </c>
      <c r="I40" s="37">
        <v>0.35</v>
      </c>
      <c r="J40" s="38">
        <v>0.15</v>
      </c>
      <c r="K40" s="22"/>
      <c r="L40" s="22"/>
      <c r="M40" s="22"/>
      <c r="N40" s="22"/>
      <c r="O40" s="22"/>
      <c r="P40" s="22"/>
    </row>
    <row r="41" spans="1:16" ht="39" customHeight="1" x14ac:dyDescent="0.15">
      <c r="A41" s="22"/>
      <c r="B41" s="35"/>
      <c r="C41" s="1242" t="s">
        <v>586</v>
      </c>
      <c r="D41" s="1243"/>
      <c r="E41" s="1244"/>
      <c r="F41" s="36">
        <v>0.84</v>
      </c>
      <c r="G41" s="37">
        <v>0.66</v>
      </c>
      <c r="H41" s="37">
        <v>0.89</v>
      </c>
      <c r="I41" s="37">
        <v>0.65</v>
      </c>
      <c r="J41" s="38">
        <v>0.12</v>
      </c>
      <c r="K41" s="22"/>
      <c r="L41" s="22"/>
      <c r="M41" s="22"/>
      <c r="N41" s="22"/>
      <c r="O41" s="22"/>
      <c r="P41" s="22"/>
    </row>
    <row r="42" spans="1:16" ht="39" customHeight="1" x14ac:dyDescent="0.15">
      <c r="A42" s="22"/>
      <c r="B42" s="39"/>
      <c r="C42" s="1242" t="s">
        <v>587</v>
      </c>
      <c r="D42" s="1243"/>
      <c r="E42" s="1244"/>
      <c r="F42" s="36" t="s">
        <v>525</v>
      </c>
      <c r="G42" s="37" t="s">
        <v>525</v>
      </c>
      <c r="H42" s="37" t="s">
        <v>525</v>
      </c>
      <c r="I42" s="37" t="s">
        <v>525</v>
      </c>
      <c r="J42" s="38" t="s">
        <v>525</v>
      </c>
      <c r="K42" s="22"/>
      <c r="L42" s="22"/>
      <c r="M42" s="22"/>
      <c r="N42" s="22"/>
      <c r="O42" s="22"/>
      <c r="P42" s="22"/>
    </row>
    <row r="43" spans="1:16" ht="39" customHeight="1" thickBot="1" x14ac:dyDescent="0.2">
      <c r="A43" s="22"/>
      <c r="B43" s="40"/>
      <c r="C43" s="1245" t="s">
        <v>588</v>
      </c>
      <c r="D43" s="1246"/>
      <c r="E43" s="1247"/>
      <c r="F43" s="41">
        <v>1.46</v>
      </c>
      <c r="G43" s="42">
        <v>1.1200000000000001</v>
      </c>
      <c r="H43" s="42">
        <v>1.95</v>
      </c>
      <c r="I43" s="42">
        <v>1.25</v>
      </c>
      <c r="J43" s="43">
        <v>0.19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rowfAWdBNlwLvv+c4SR6lzcJDsOoYUq1ys/YLk0Na0CUwSB4ypmNnIBqehlSvFfi5kVBOLnsHaeBpazh2N1Kjw==" saltValue="5wnROVOq9fdKYSmYkDXSW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A7" zoomScale="55" zoomScaleNormal="5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566</v>
      </c>
      <c r="L44" s="56" t="s">
        <v>567</v>
      </c>
      <c r="M44" s="56" t="s">
        <v>568</v>
      </c>
      <c r="N44" s="56" t="s">
        <v>569</v>
      </c>
      <c r="O44" s="57" t="s">
        <v>570</v>
      </c>
      <c r="P44" s="48"/>
      <c r="Q44" s="48"/>
      <c r="R44" s="48"/>
      <c r="S44" s="48"/>
      <c r="T44" s="48"/>
      <c r="U44" s="48"/>
    </row>
    <row r="45" spans="1:21" ht="30.75" customHeight="1" x14ac:dyDescent="0.15">
      <c r="A45" s="48"/>
      <c r="B45" s="1268" t="s">
        <v>11</v>
      </c>
      <c r="C45" s="1269"/>
      <c r="D45" s="58"/>
      <c r="E45" s="1274" t="s">
        <v>12</v>
      </c>
      <c r="F45" s="1274"/>
      <c r="G45" s="1274"/>
      <c r="H45" s="1274"/>
      <c r="I45" s="1274"/>
      <c r="J45" s="1275"/>
      <c r="K45" s="59">
        <v>1539</v>
      </c>
      <c r="L45" s="60">
        <v>1436</v>
      </c>
      <c r="M45" s="60">
        <v>1433</v>
      </c>
      <c r="N45" s="60">
        <v>1389</v>
      </c>
      <c r="O45" s="61">
        <v>1437</v>
      </c>
      <c r="P45" s="48"/>
      <c r="Q45" s="48"/>
      <c r="R45" s="48"/>
      <c r="S45" s="48"/>
      <c r="T45" s="48"/>
      <c r="U45" s="48"/>
    </row>
    <row r="46" spans="1:21" ht="30.75" customHeight="1" x14ac:dyDescent="0.15">
      <c r="A46" s="48"/>
      <c r="B46" s="1270"/>
      <c r="C46" s="1271"/>
      <c r="D46" s="62"/>
      <c r="E46" s="1252" t="s">
        <v>13</v>
      </c>
      <c r="F46" s="1252"/>
      <c r="G46" s="1252"/>
      <c r="H46" s="1252"/>
      <c r="I46" s="1252"/>
      <c r="J46" s="1253"/>
      <c r="K46" s="63" t="s">
        <v>525</v>
      </c>
      <c r="L46" s="64" t="s">
        <v>525</v>
      </c>
      <c r="M46" s="64" t="s">
        <v>525</v>
      </c>
      <c r="N46" s="64" t="s">
        <v>525</v>
      </c>
      <c r="O46" s="65" t="s">
        <v>525</v>
      </c>
      <c r="P46" s="48"/>
      <c r="Q46" s="48"/>
      <c r="R46" s="48"/>
      <c r="S46" s="48"/>
      <c r="T46" s="48"/>
      <c r="U46" s="48"/>
    </row>
    <row r="47" spans="1:21" ht="30.75" customHeight="1" x14ac:dyDescent="0.15">
      <c r="A47" s="48"/>
      <c r="B47" s="1270"/>
      <c r="C47" s="1271"/>
      <c r="D47" s="62"/>
      <c r="E47" s="1252" t="s">
        <v>14</v>
      </c>
      <c r="F47" s="1252"/>
      <c r="G47" s="1252"/>
      <c r="H47" s="1252"/>
      <c r="I47" s="1252"/>
      <c r="J47" s="1253"/>
      <c r="K47" s="63" t="s">
        <v>525</v>
      </c>
      <c r="L47" s="64" t="s">
        <v>525</v>
      </c>
      <c r="M47" s="64" t="s">
        <v>525</v>
      </c>
      <c r="N47" s="64" t="s">
        <v>525</v>
      </c>
      <c r="O47" s="65" t="s">
        <v>525</v>
      </c>
      <c r="P47" s="48"/>
      <c r="Q47" s="48"/>
      <c r="R47" s="48"/>
      <c r="S47" s="48"/>
      <c r="T47" s="48"/>
      <c r="U47" s="48"/>
    </row>
    <row r="48" spans="1:21" ht="30.75" customHeight="1" x14ac:dyDescent="0.15">
      <c r="A48" s="48"/>
      <c r="B48" s="1270"/>
      <c r="C48" s="1271"/>
      <c r="D48" s="62"/>
      <c r="E48" s="1252" t="s">
        <v>15</v>
      </c>
      <c r="F48" s="1252"/>
      <c r="G48" s="1252"/>
      <c r="H48" s="1252"/>
      <c r="I48" s="1252"/>
      <c r="J48" s="1253"/>
      <c r="K48" s="63">
        <v>616</v>
      </c>
      <c r="L48" s="64">
        <v>514</v>
      </c>
      <c r="M48" s="64">
        <v>501</v>
      </c>
      <c r="N48" s="64">
        <v>506</v>
      </c>
      <c r="O48" s="65">
        <v>500</v>
      </c>
      <c r="P48" s="48"/>
      <c r="Q48" s="48"/>
      <c r="R48" s="48"/>
      <c r="S48" s="48"/>
      <c r="T48" s="48"/>
      <c r="U48" s="48"/>
    </row>
    <row r="49" spans="1:21" ht="30.75" customHeight="1" x14ac:dyDescent="0.15">
      <c r="A49" s="48"/>
      <c r="B49" s="1270"/>
      <c r="C49" s="1271"/>
      <c r="D49" s="62"/>
      <c r="E49" s="1252" t="s">
        <v>16</v>
      </c>
      <c r="F49" s="1252"/>
      <c r="G49" s="1252"/>
      <c r="H49" s="1252"/>
      <c r="I49" s="1252"/>
      <c r="J49" s="1253"/>
      <c r="K49" s="63">
        <v>3</v>
      </c>
      <c r="L49" s="64">
        <v>1</v>
      </c>
      <c r="M49" s="64">
        <v>0</v>
      </c>
      <c r="N49" s="64">
        <v>0</v>
      </c>
      <c r="O49" s="65">
        <v>0</v>
      </c>
      <c r="P49" s="48"/>
      <c r="Q49" s="48"/>
      <c r="R49" s="48"/>
      <c r="S49" s="48"/>
      <c r="T49" s="48"/>
      <c r="U49" s="48"/>
    </row>
    <row r="50" spans="1:21" ht="30.75" customHeight="1" x14ac:dyDescent="0.15">
      <c r="A50" s="48"/>
      <c r="B50" s="1270"/>
      <c r="C50" s="1271"/>
      <c r="D50" s="62"/>
      <c r="E50" s="1252" t="s">
        <v>17</v>
      </c>
      <c r="F50" s="1252"/>
      <c r="G50" s="1252"/>
      <c r="H50" s="1252"/>
      <c r="I50" s="1252"/>
      <c r="J50" s="1253"/>
      <c r="K50" s="63">
        <v>1</v>
      </c>
      <c r="L50" s="64">
        <v>1</v>
      </c>
      <c r="M50" s="64">
        <v>1</v>
      </c>
      <c r="N50" s="64">
        <v>0</v>
      </c>
      <c r="O50" s="65">
        <v>0</v>
      </c>
      <c r="P50" s="48"/>
      <c r="Q50" s="48"/>
      <c r="R50" s="48"/>
      <c r="S50" s="48"/>
      <c r="T50" s="48"/>
      <c r="U50" s="48"/>
    </row>
    <row r="51" spans="1:21" ht="30.75" customHeight="1" x14ac:dyDescent="0.15">
      <c r="A51" s="48"/>
      <c r="B51" s="1272"/>
      <c r="C51" s="1273"/>
      <c r="D51" s="66"/>
      <c r="E51" s="1252" t="s">
        <v>18</v>
      </c>
      <c r="F51" s="1252"/>
      <c r="G51" s="1252"/>
      <c r="H51" s="1252"/>
      <c r="I51" s="1252"/>
      <c r="J51" s="1253"/>
      <c r="K51" s="63">
        <v>0</v>
      </c>
      <c r="L51" s="64">
        <v>0</v>
      </c>
      <c r="M51" s="64">
        <v>0</v>
      </c>
      <c r="N51" s="64">
        <v>0</v>
      </c>
      <c r="O51" s="65">
        <v>0</v>
      </c>
      <c r="P51" s="48"/>
      <c r="Q51" s="48"/>
      <c r="R51" s="48"/>
      <c r="S51" s="48"/>
      <c r="T51" s="48"/>
      <c r="U51" s="48"/>
    </row>
    <row r="52" spans="1:21" ht="30.75" customHeight="1" x14ac:dyDescent="0.15">
      <c r="A52" s="48"/>
      <c r="B52" s="1250" t="s">
        <v>19</v>
      </c>
      <c r="C52" s="1251"/>
      <c r="D52" s="66"/>
      <c r="E52" s="1252" t="s">
        <v>20</v>
      </c>
      <c r="F52" s="1252"/>
      <c r="G52" s="1252"/>
      <c r="H52" s="1252"/>
      <c r="I52" s="1252"/>
      <c r="J52" s="1253"/>
      <c r="K52" s="63">
        <v>1532</v>
      </c>
      <c r="L52" s="64">
        <v>1439</v>
      </c>
      <c r="M52" s="64">
        <v>1441</v>
      </c>
      <c r="N52" s="64">
        <v>1379</v>
      </c>
      <c r="O52" s="65">
        <v>1383</v>
      </c>
      <c r="P52" s="48"/>
      <c r="Q52" s="48"/>
      <c r="R52" s="48"/>
      <c r="S52" s="48"/>
      <c r="T52" s="48"/>
      <c r="U52" s="48"/>
    </row>
    <row r="53" spans="1:21" ht="30.75" customHeight="1" thickBot="1" x14ac:dyDescent="0.2">
      <c r="A53" s="48"/>
      <c r="B53" s="1254" t="s">
        <v>21</v>
      </c>
      <c r="C53" s="1255"/>
      <c r="D53" s="67"/>
      <c r="E53" s="1256" t="s">
        <v>22</v>
      </c>
      <c r="F53" s="1256"/>
      <c r="G53" s="1256"/>
      <c r="H53" s="1256"/>
      <c r="I53" s="1256"/>
      <c r="J53" s="1257"/>
      <c r="K53" s="68">
        <v>627</v>
      </c>
      <c r="L53" s="69">
        <v>513</v>
      </c>
      <c r="M53" s="69">
        <v>494</v>
      </c>
      <c r="N53" s="69">
        <v>516</v>
      </c>
      <c r="O53" s="70">
        <v>554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589</v>
      </c>
      <c r="P55" s="48"/>
      <c r="Q55" s="48"/>
      <c r="R55" s="48"/>
      <c r="S55" s="48"/>
      <c r="T55" s="48"/>
      <c r="U55" s="48"/>
    </row>
    <row r="56" spans="1:21" ht="31.5" customHeight="1" thickBot="1" x14ac:dyDescent="0.2">
      <c r="A56" s="48"/>
      <c r="B56" s="76"/>
      <c r="C56" s="77"/>
      <c r="D56" s="77"/>
      <c r="E56" s="78"/>
      <c r="F56" s="78"/>
      <c r="G56" s="78"/>
      <c r="H56" s="78"/>
      <c r="I56" s="78"/>
      <c r="J56" s="79" t="s">
        <v>2</v>
      </c>
      <c r="K56" s="80" t="s">
        <v>590</v>
      </c>
      <c r="L56" s="81" t="s">
        <v>591</v>
      </c>
      <c r="M56" s="81" t="s">
        <v>592</v>
      </c>
      <c r="N56" s="81" t="s">
        <v>593</v>
      </c>
      <c r="O56" s="82" t="s">
        <v>594</v>
      </c>
      <c r="P56" s="48"/>
      <c r="Q56" s="48"/>
      <c r="R56" s="48"/>
      <c r="S56" s="48"/>
      <c r="T56" s="48"/>
      <c r="U56" s="48"/>
    </row>
    <row r="57" spans="1:21" ht="31.5" customHeight="1" x14ac:dyDescent="0.15">
      <c r="B57" s="1258" t="s">
        <v>25</v>
      </c>
      <c r="C57" s="1259"/>
      <c r="D57" s="1262" t="s">
        <v>26</v>
      </c>
      <c r="E57" s="1263"/>
      <c r="F57" s="1263"/>
      <c r="G57" s="1263"/>
      <c r="H57" s="1263"/>
      <c r="I57" s="1263"/>
      <c r="J57" s="1264"/>
      <c r="K57" s="83"/>
      <c r="L57" s="84"/>
      <c r="M57" s="84"/>
      <c r="N57" s="84"/>
      <c r="O57" s="85"/>
    </row>
    <row r="58" spans="1:21" ht="31.5" customHeight="1" thickBot="1" x14ac:dyDescent="0.2">
      <c r="B58" s="1260"/>
      <c r="C58" s="1261"/>
      <c r="D58" s="1265" t="s">
        <v>27</v>
      </c>
      <c r="E58" s="1266"/>
      <c r="F58" s="1266"/>
      <c r="G58" s="1266"/>
      <c r="H58" s="1266"/>
      <c r="I58" s="1266"/>
      <c r="J58" s="126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oq4JfoKB0zpa6UGnQ76mtJ+813Rq/eYgGOUUBSvMC40tOBBIurIBzeSmLWmEjoYM7QvDUVvyK9aaoIqsqw7G0A==" saltValue="U5cxv+rIaSccz+g4U2Bo+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A7" zoomScale="55" zoomScaleNormal="55"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566</v>
      </c>
      <c r="J40" s="100" t="s">
        <v>567</v>
      </c>
      <c r="K40" s="100" t="s">
        <v>568</v>
      </c>
      <c r="L40" s="100" t="s">
        <v>569</v>
      </c>
      <c r="M40" s="101" t="s">
        <v>570</v>
      </c>
    </row>
    <row r="41" spans="2:13" ht="27.75" customHeight="1" x14ac:dyDescent="0.15">
      <c r="B41" s="1288" t="s">
        <v>30</v>
      </c>
      <c r="C41" s="1289"/>
      <c r="D41" s="102"/>
      <c r="E41" s="1290" t="s">
        <v>31</v>
      </c>
      <c r="F41" s="1290"/>
      <c r="G41" s="1290"/>
      <c r="H41" s="1291"/>
      <c r="I41" s="103">
        <v>13555</v>
      </c>
      <c r="J41" s="104">
        <v>13708</v>
      </c>
      <c r="K41" s="104">
        <v>13762</v>
      </c>
      <c r="L41" s="104">
        <v>13695</v>
      </c>
      <c r="M41" s="105">
        <v>14464</v>
      </c>
    </row>
    <row r="42" spans="2:13" ht="27.75" customHeight="1" x14ac:dyDescent="0.15">
      <c r="B42" s="1278"/>
      <c r="C42" s="1279"/>
      <c r="D42" s="106"/>
      <c r="E42" s="1282" t="s">
        <v>32</v>
      </c>
      <c r="F42" s="1282"/>
      <c r="G42" s="1282"/>
      <c r="H42" s="1283"/>
      <c r="I42" s="107">
        <v>4</v>
      </c>
      <c r="J42" s="108">
        <v>3</v>
      </c>
      <c r="K42" s="108">
        <v>3</v>
      </c>
      <c r="L42" s="108">
        <v>2</v>
      </c>
      <c r="M42" s="109">
        <v>2</v>
      </c>
    </row>
    <row r="43" spans="2:13" ht="27.75" customHeight="1" x14ac:dyDescent="0.15">
      <c r="B43" s="1278"/>
      <c r="C43" s="1279"/>
      <c r="D43" s="106"/>
      <c r="E43" s="1282" t="s">
        <v>33</v>
      </c>
      <c r="F43" s="1282"/>
      <c r="G43" s="1282"/>
      <c r="H43" s="1283"/>
      <c r="I43" s="107">
        <v>6381</v>
      </c>
      <c r="J43" s="108">
        <v>5773</v>
      </c>
      <c r="K43" s="108">
        <v>5077</v>
      </c>
      <c r="L43" s="108">
        <v>4613</v>
      </c>
      <c r="M43" s="109">
        <v>4423</v>
      </c>
    </row>
    <row r="44" spans="2:13" ht="27.75" customHeight="1" x14ac:dyDescent="0.15">
      <c r="B44" s="1278"/>
      <c r="C44" s="1279"/>
      <c r="D44" s="106"/>
      <c r="E44" s="1282" t="s">
        <v>34</v>
      </c>
      <c r="F44" s="1282"/>
      <c r="G44" s="1282"/>
      <c r="H44" s="1283"/>
      <c r="I44" s="107">
        <v>5</v>
      </c>
      <c r="J44" s="108">
        <v>8</v>
      </c>
      <c r="K44" s="108">
        <v>3</v>
      </c>
      <c r="L44" s="108">
        <v>3</v>
      </c>
      <c r="M44" s="109">
        <v>2</v>
      </c>
    </row>
    <row r="45" spans="2:13" ht="27.75" customHeight="1" x14ac:dyDescent="0.15">
      <c r="B45" s="1278"/>
      <c r="C45" s="1279"/>
      <c r="D45" s="106"/>
      <c r="E45" s="1282" t="s">
        <v>35</v>
      </c>
      <c r="F45" s="1282"/>
      <c r="G45" s="1282"/>
      <c r="H45" s="1283"/>
      <c r="I45" s="107">
        <v>1714</v>
      </c>
      <c r="J45" s="108">
        <v>1531</v>
      </c>
      <c r="K45" s="108">
        <v>1523</v>
      </c>
      <c r="L45" s="108">
        <v>1496</v>
      </c>
      <c r="M45" s="109">
        <v>1429</v>
      </c>
    </row>
    <row r="46" spans="2:13" ht="27.75" customHeight="1" x14ac:dyDescent="0.15">
      <c r="B46" s="1278"/>
      <c r="C46" s="1279"/>
      <c r="D46" s="110"/>
      <c r="E46" s="1282" t="s">
        <v>36</v>
      </c>
      <c r="F46" s="1282"/>
      <c r="G46" s="1282"/>
      <c r="H46" s="1283"/>
      <c r="I46" s="107" t="s">
        <v>525</v>
      </c>
      <c r="J46" s="108" t="s">
        <v>525</v>
      </c>
      <c r="K46" s="108" t="s">
        <v>525</v>
      </c>
      <c r="L46" s="108" t="s">
        <v>525</v>
      </c>
      <c r="M46" s="109" t="s">
        <v>525</v>
      </c>
    </row>
    <row r="47" spans="2:13" ht="27.75" customHeight="1" x14ac:dyDescent="0.15">
      <c r="B47" s="1278"/>
      <c r="C47" s="1279"/>
      <c r="D47" s="111"/>
      <c r="E47" s="1292" t="s">
        <v>37</v>
      </c>
      <c r="F47" s="1293"/>
      <c r="G47" s="1293"/>
      <c r="H47" s="1294"/>
      <c r="I47" s="107" t="s">
        <v>525</v>
      </c>
      <c r="J47" s="108" t="s">
        <v>525</v>
      </c>
      <c r="K47" s="108" t="s">
        <v>525</v>
      </c>
      <c r="L47" s="108" t="s">
        <v>525</v>
      </c>
      <c r="M47" s="109" t="s">
        <v>525</v>
      </c>
    </row>
    <row r="48" spans="2:13" ht="27.75" customHeight="1" x14ac:dyDescent="0.15">
      <c r="B48" s="1278"/>
      <c r="C48" s="1279"/>
      <c r="D48" s="106"/>
      <c r="E48" s="1282" t="s">
        <v>38</v>
      </c>
      <c r="F48" s="1282"/>
      <c r="G48" s="1282"/>
      <c r="H48" s="1283"/>
      <c r="I48" s="107" t="s">
        <v>525</v>
      </c>
      <c r="J48" s="108" t="s">
        <v>525</v>
      </c>
      <c r="K48" s="108" t="s">
        <v>525</v>
      </c>
      <c r="L48" s="108" t="s">
        <v>525</v>
      </c>
      <c r="M48" s="109" t="s">
        <v>525</v>
      </c>
    </row>
    <row r="49" spans="2:13" ht="27.75" customHeight="1" x14ac:dyDescent="0.15">
      <c r="B49" s="1280"/>
      <c r="C49" s="1281"/>
      <c r="D49" s="106"/>
      <c r="E49" s="1282" t="s">
        <v>39</v>
      </c>
      <c r="F49" s="1282"/>
      <c r="G49" s="1282"/>
      <c r="H49" s="1283"/>
      <c r="I49" s="107" t="s">
        <v>525</v>
      </c>
      <c r="J49" s="108" t="s">
        <v>525</v>
      </c>
      <c r="K49" s="108" t="s">
        <v>525</v>
      </c>
      <c r="L49" s="108" t="s">
        <v>525</v>
      </c>
      <c r="M49" s="109" t="s">
        <v>525</v>
      </c>
    </row>
    <row r="50" spans="2:13" ht="27.75" customHeight="1" x14ac:dyDescent="0.15">
      <c r="B50" s="1276" t="s">
        <v>40</v>
      </c>
      <c r="C50" s="1277"/>
      <c r="D50" s="112"/>
      <c r="E50" s="1282" t="s">
        <v>41</v>
      </c>
      <c r="F50" s="1282"/>
      <c r="G50" s="1282"/>
      <c r="H50" s="1283"/>
      <c r="I50" s="107">
        <v>2791</v>
      </c>
      <c r="J50" s="108">
        <v>2728</v>
      </c>
      <c r="K50" s="108">
        <v>3034</v>
      </c>
      <c r="L50" s="108">
        <v>3040</v>
      </c>
      <c r="M50" s="109">
        <v>3294</v>
      </c>
    </row>
    <row r="51" spans="2:13" ht="27.75" customHeight="1" x14ac:dyDescent="0.15">
      <c r="B51" s="1278"/>
      <c r="C51" s="1279"/>
      <c r="D51" s="106"/>
      <c r="E51" s="1282" t="s">
        <v>42</v>
      </c>
      <c r="F51" s="1282"/>
      <c r="G51" s="1282"/>
      <c r="H51" s="1283"/>
      <c r="I51" s="107">
        <v>222</v>
      </c>
      <c r="J51" s="108">
        <v>260</v>
      </c>
      <c r="K51" s="108">
        <v>251</v>
      </c>
      <c r="L51" s="108">
        <v>237</v>
      </c>
      <c r="M51" s="109">
        <v>192</v>
      </c>
    </row>
    <row r="52" spans="2:13" ht="27.75" customHeight="1" x14ac:dyDescent="0.15">
      <c r="B52" s="1280"/>
      <c r="C52" s="1281"/>
      <c r="D52" s="106"/>
      <c r="E52" s="1282" t="s">
        <v>43</v>
      </c>
      <c r="F52" s="1282"/>
      <c r="G52" s="1282"/>
      <c r="H52" s="1283"/>
      <c r="I52" s="107">
        <v>13220</v>
      </c>
      <c r="J52" s="108">
        <v>13270</v>
      </c>
      <c r="K52" s="108">
        <v>13321</v>
      </c>
      <c r="L52" s="108">
        <v>12985</v>
      </c>
      <c r="M52" s="109">
        <v>12649</v>
      </c>
    </row>
    <row r="53" spans="2:13" ht="27.75" customHeight="1" thickBot="1" x14ac:dyDescent="0.2">
      <c r="B53" s="1284" t="s">
        <v>44</v>
      </c>
      <c r="C53" s="1285"/>
      <c r="D53" s="113"/>
      <c r="E53" s="1286" t="s">
        <v>45</v>
      </c>
      <c r="F53" s="1286"/>
      <c r="G53" s="1286"/>
      <c r="H53" s="1287"/>
      <c r="I53" s="114">
        <v>5426</v>
      </c>
      <c r="J53" s="115">
        <v>4766</v>
      </c>
      <c r="K53" s="115">
        <v>3762</v>
      </c>
      <c r="L53" s="115">
        <v>3546</v>
      </c>
      <c r="M53" s="116">
        <v>4185</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e3D/j3EKyD5Uil6y4uodfsUhD2p62RB/njyL2lbqkflx2F7eHT28gryhkPHIkaHsS/Sog7awC3/RETc8nrJPIQ==" saltValue="Pr64WRo2Hr7EVqoE4fyQ9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G25"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568</v>
      </c>
      <c r="G54" s="125" t="s">
        <v>569</v>
      </c>
      <c r="H54" s="126" t="s">
        <v>570</v>
      </c>
    </row>
    <row r="55" spans="2:8" ht="52.5" customHeight="1" x14ac:dyDescent="0.15">
      <c r="B55" s="127"/>
      <c r="C55" s="1303" t="s">
        <v>48</v>
      </c>
      <c r="D55" s="1303"/>
      <c r="E55" s="1304"/>
      <c r="F55" s="128">
        <v>2218</v>
      </c>
      <c r="G55" s="128">
        <v>2028</v>
      </c>
      <c r="H55" s="129">
        <v>2021</v>
      </c>
    </row>
    <row r="56" spans="2:8" ht="52.5" customHeight="1" x14ac:dyDescent="0.15">
      <c r="B56" s="130"/>
      <c r="C56" s="1305" t="s">
        <v>49</v>
      </c>
      <c r="D56" s="1305"/>
      <c r="E56" s="1306"/>
      <c r="F56" s="131">
        <v>265</v>
      </c>
      <c r="G56" s="131">
        <v>265</v>
      </c>
      <c r="H56" s="132">
        <v>384</v>
      </c>
    </row>
    <row r="57" spans="2:8" ht="53.25" customHeight="1" x14ac:dyDescent="0.15">
      <c r="B57" s="130"/>
      <c r="C57" s="1307" t="s">
        <v>50</v>
      </c>
      <c r="D57" s="1307"/>
      <c r="E57" s="1308"/>
      <c r="F57" s="133">
        <v>847</v>
      </c>
      <c r="G57" s="133">
        <v>1110</v>
      </c>
      <c r="H57" s="134">
        <v>1185</v>
      </c>
    </row>
    <row r="58" spans="2:8" ht="45.75" customHeight="1" x14ac:dyDescent="0.15">
      <c r="B58" s="135"/>
      <c r="C58" s="1295" t="s">
        <v>595</v>
      </c>
      <c r="D58" s="1296"/>
      <c r="E58" s="1297"/>
      <c r="F58" s="136">
        <v>700</v>
      </c>
      <c r="G58" s="136">
        <v>900</v>
      </c>
      <c r="H58" s="137">
        <v>900</v>
      </c>
    </row>
    <row r="59" spans="2:8" ht="45.75" customHeight="1" x14ac:dyDescent="0.15">
      <c r="B59" s="135"/>
      <c r="C59" s="1295" t="s">
        <v>596</v>
      </c>
      <c r="D59" s="1296"/>
      <c r="E59" s="1297"/>
      <c r="F59" s="136">
        <v>2</v>
      </c>
      <c r="G59" s="136">
        <v>56</v>
      </c>
      <c r="H59" s="137">
        <v>134</v>
      </c>
    </row>
    <row r="60" spans="2:8" ht="45.75" customHeight="1" x14ac:dyDescent="0.15">
      <c r="B60" s="135"/>
      <c r="C60" s="1295" t="s">
        <v>597</v>
      </c>
      <c r="D60" s="1296"/>
      <c r="E60" s="1297"/>
      <c r="F60" s="136">
        <v>62</v>
      </c>
      <c r="G60" s="136">
        <v>85</v>
      </c>
      <c r="H60" s="137">
        <v>116</v>
      </c>
    </row>
    <row r="61" spans="2:8" ht="45.75" customHeight="1" x14ac:dyDescent="0.15">
      <c r="B61" s="135"/>
      <c r="C61" s="1295" t="s">
        <v>598</v>
      </c>
      <c r="D61" s="1296"/>
      <c r="E61" s="1297"/>
      <c r="F61" s="136">
        <v>81</v>
      </c>
      <c r="G61" s="136">
        <v>67</v>
      </c>
      <c r="H61" s="137">
        <v>34</v>
      </c>
    </row>
    <row r="62" spans="2:8" ht="45.75" customHeight="1" thickBot="1" x14ac:dyDescent="0.2">
      <c r="B62" s="138"/>
      <c r="C62" s="1298" t="s">
        <v>599</v>
      </c>
      <c r="D62" s="1299"/>
      <c r="E62" s="1300"/>
      <c r="F62" s="139">
        <v>1</v>
      </c>
      <c r="G62" s="139">
        <v>1</v>
      </c>
      <c r="H62" s="140">
        <v>1</v>
      </c>
    </row>
    <row r="63" spans="2:8" ht="52.5" customHeight="1" thickBot="1" x14ac:dyDescent="0.2">
      <c r="B63" s="141"/>
      <c r="C63" s="1301" t="s">
        <v>51</v>
      </c>
      <c r="D63" s="1301"/>
      <c r="E63" s="1302"/>
      <c r="F63" s="142">
        <v>3330</v>
      </c>
      <c r="G63" s="142">
        <v>3402</v>
      </c>
      <c r="H63" s="143">
        <v>3591</v>
      </c>
    </row>
    <row r="64" spans="2:8" ht="15" customHeight="1" x14ac:dyDescent="0.15"/>
  </sheetData>
  <sheetProtection algorithmName="SHA-512" hashValue="kctUz48EbfiSuS1w/ViqxR83cXFgmNK5vBNkm+kUG8EQYV0wQLbZszGCXOORUtrAOPPVNjSstRdzt0nNAOFGbA==" saltValue="vcJdTU7urNg6eJrhm8eFA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ZM160"/>
  <sheetViews>
    <sheetView showGridLines="0" zoomScale="70" zoomScaleNormal="70" zoomScaleSheetLayoutView="55" workbookViewId="0"/>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612</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612</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613</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614</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22" t="s">
        <v>615</v>
      </c>
      <c r="AO43" s="1323"/>
      <c r="AP43" s="1323"/>
      <c r="AQ43" s="1323"/>
      <c r="AR43" s="1323"/>
      <c r="AS43" s="1323"/>
      <c r="AT43" s="1323"/>
      <c r="AU43" s="1323"/>
      <c r="AV43" s="1323"/>
      <c r="AW43" s="1323"/>
      <c r="AX43" s="1323"/>
      <c r="AY43" s="1323"/>
      <c r="AZ43" s="1323"/>
      <c r="BA43" s="1323"/>
      <c r="BB43" s="1323"/>
      <c r="BC43" s="1323"/>
      <c r="BD43" s="1323"/>
      <c r="BE43" s="1323"/>
      <c r="BF43" s="1323"/>
      <c r="BG43" s="1323"/>
      <c r="BH43" s="1323"/>
      <c r="BI43" s="1323"/>
      <c r="BJ43" s="1323"/>
      <c r="BK43" s="1323"/>
      <c r="BL43" s="1323"/>
      <c r="BM43" s="1323"/>
      <c r="BN43" s="1323"/>
      <c r="BO43" s="1323"/>
      <c r="BP43" s="1323"/>
      <c r="BQ43" s="1323"/>
      <c r="BR43" s="1323"/>
      <c r="BS43" s="1323"/>
      <c r="BT43" s="1323"/>
      <c r="BU43" s="1323"/>
      <c r="BV43" s="1323"/>
      <c r="BW43" s="1323"/>
      <c r="BX43" s="1323"/>
      <c r="BY43" s="1323"/>
      <c r="BZ43" s="1323"/>
      <c r="CA43" s="1323"/>
      <c r="CB43" s="1323"/>
      <c r="CC43" s="1323"/>
      <c r="CD43" s="1323"/>
      <c r="CE43" s="1323"/>
      <c r="CF43" s="1323"/>
      <c r="CG43" s="1323"/>
      <c r="CH43" s="1323"/>
      <c r="CI43" s="1323"/>
      <c r="CJ43" s="1323"/>
      <c r="CK43" s="1323"/>
      <c r="CL43" s="1323"/>
      <c r="CM43" s="1323"/>
      <c r="CN43" s="1323"/>
      <c r="CO43" s="1323"/>
      <c r="CP43" s="1323"/>
      <c r="CQ43" s="1323"/>
      <c r="CR43" s="1323"/>
      <c r="CS43" s="1323"/>
      <c r="CT43" s="1323"/>
      <c r="CU43" s="1323"/>
      <c r="CV43" s="1323"/>
      <c r="CW43" s="1323"/>
      <c r="CX43" s="1323"/>
      <c r="CY43" s="1323"/>
      <c r="CZ43" s="1323"/>
      <c r="DA43" s="1323"/>
      <c r="DB43" s="1323"/>
      <c r="DC43" s="1324"/>
    </row>
    <row r="44" spans="2:109" x14ac:dyDescent="0.15">
      <c r="B44" s="395"/>
      <c r="AN44" s="1325"/>
      <c r="AO44" s="1326"/>
      <c r="AP44" s="1326"/>
      <c r="AQ44" s="1326"/>
      <c r="AR44" s="1326"/>
      <c r="AS44" s="1326"/>
      <c r="AT44" s="1326"/>
      <c r="AU44" s="1326"/>
      <c r="AV44" s="1326"/>
      <c r="AW44" s="1326"/>
      <c r="AX44" s="1326"/>
      <c r="AY44" s="1326"/>
      <c r="AZ44" s="1326"/>
      <c r="BA44" s="1326"/>
      <c r="BB44" s="1326"/>
      <c r="BC44" s="1326"/>
      <c r="BD44" s="1326"/>
      <c r="BE44" s="1326"/>
      <c r="BF44" s="1326"/>
      <c r="BG44" s="1326"/>
      <c r="BH44" s="1326"/>
      <c r="BI44" s="1326"/>
      <c r="BJ44" s="1326"/>
      <c r="BK44" s="1326"/>
      <c r="BL44" s="1326"/>
      <c r="BM44" s="1326"/>
      <c r="BN44" s="1326"/>
      <c r="BO44" s="1326"/>
      <c r="BP44" s="1326"/>
      <c r="BQ44" s="1326"/>
      <c r="BR44" s="1326"/>
      <c r="BS44" s="1326"/>
      <c r="BT44" s="1326"/>
      <c r="BU44" s="1326"/>
      <c r="BV44" s="1326"/>
      <c r="BW44" s="1326"/>
      <c r="BX44" s="1326"/>
      <c r="BY44" s="1326"/>
      <c r="BZ44" s="1326"/>
      <c r="CA44" s="1326"/>
      <c r="CB44" s="1326"/>
      <c r="CC44" s="1326"/>
      <c r="CD44" s="1326"/>
      <c r="CE44" s="1326"/>
      <c r="CF44" s="1326"/>
      <c r="CG44" s="1326"/>
      <c r="CH44" s="1326"/>
      <c r="CI44" s="1326"/>
      <c r="CJ44" s="1326"/>
      <c r="CK44" s="1326"/>
      <c r="CL44" s="1326"/>
      <c r="CM44" s="1326"/>
      <c r="CN44" s="1326"/>
      <c r="CO44" s="1326"/>
      <c r="CP44" s="1326"/>
      <c r="CQ44" s="1326"/>
      <c r="CR44" s="1326"/>
      <c r="CS44" s="1326"/>
      <c r="CT44" s="1326"/>
      <c r="CU44" s="1326"/>
      <c r="CV44" s="1326"/>
      <c r="CW44" s="1326"/>
      <c r="CX44" s="1326"/>
      <c r="CY44" s="1326"/>
      <c r="CZ44" s="1326"/>
      <c r="DA44" s="1326"/>
      <c r="DB44" s="1326"/>
      <c r="DC44" s="1327"/>
    </row>
    <row r="45" spans="2:109" x14ac:dyDescent="0.15">
      <c r="B45" s="395"/>
      <c r="AN45" s="1325"/>
      <c r="AO45" s="1326"/>
      <c r="AP45" s="1326"/>
      <c r="AQ45" s="1326"/>
      <c r="AR45" s="1326"/>
      <c r="AS45" s="1326"/>
      <c r="AT45" s="1326"/>
      <c r="AU45" s="1326"/>
      <c r="AV45" s="1326"/>
      <c r="AW45" s="1326"/>
      <c r="AX45" s="1326"/>
      <c r="AY45" s="1326"/>
      <c r="AZ45" s="1326"/>
      <c r="BA45" s="1326"/>
      <c r="BB45" s="1326"/>
      <c r="BC45" s="1326"/>
      <c r="BD45" s="1326"/>
      <c r="BE45" s="1326"/>
      <c r="BF45" s="1326"/>
      <c r="BG45" s="1326"/>
      <c r="BH45" s="1326"/>
      <c r="BI45" s="1326"/>
      <c r="BJ45" s="1326"/>
      <c r="BK45" s="1326"/>
      <c r="BL45" s="1326"/>
      <c r="BM45" s="1326"/>
      <c r="BN45" s="1326"/>
      <c r="BO45" s="1326"/>
      <c r="BP45" s="1326"/>
      <c r="BQ45" s="1326"/>
      <c r="BR45" s="1326"/>
      <c r="BS45" s="1326"/>
      <c r="BT45" s="1326"/>
      <c r="BU45" s="1326"/>
      <c r="BV45" s="1326"/>
      <c r="BW45" s="1326"/>
      <c r="BX45" s="1326"/>
      <c r="BY45" s="1326"/>
      <c r="BZ45" s="1326"/>
      <c r="CA45" s="1326"/>
      <c r="CB45" s="1326"/>
      <c r="CC45" s="1326"/>
      <c r="CD45" s="1326"/>
      <c r="CE45" s="1326"/>
      <c r="CF45" s="1326"/>
      <c r="CG45" s="1326"/>
      <c r="CH45" s="1326"/>
      <c r="CI45" s="1326"/>
      <c r="CJ45" s="1326"/>
      <c r="CK45" s="1326"/>
      <c r="CL45" s="1326"/>
      <c r="CM45" s="1326"/>
      <c r="CN45" s="1326"/>
      <c r="CO45" s="1326"/>
      <c r="CP45" s="1326"/>
      <c r="CQ45" s="1326"/>
      <c r="CR45" s="1326"/>
      <c r="CS45" s="1326"/>
      <c r="CT45" s="1326"/>
      <c r="CU45" s="1326"/>
      <c r="CV45" s="1326"/>
      <c r="CW45" s="1326"/>
      <c r="CX45" s="1326"/>
      <c r="CY45" s="1326"/>
      <c r="CZ45" s="1326"/>
      <c r="DA45" s="1326"/>
      <c r="DB45" s="1326"/>
      <c r="DC45" s="1327"/>
    </row>
    <row r="46" spans="2:109" x14ac:dyDescent="0.15">
      <c r="B46" s="395"/>
      <c r="AN46" s="1325"/>
      <c r="AO46" s="1326"/>
      <c r="AP46" s="1326"/>
      <c r="AQ46" s="1326"/>
      <c r="AR46" s="1326"/>
      <c r="AS46" s="1326"/>
      <c r="AT46" s="1326"/>
      <c r="AU46" s="1326"/>
      <c r="AV46" s="1326"/>
      <c r="AW46" s="1326"/>
      <c r="AX46" s="1326"/>
      <c r="AY46" s="1326"/>
      <c r="AZ46" s="1326"/>
      <c r="BA46" s="1326"/>
      <c r="BB46" s="1326"/>
      <c r="BC46" s="1326"/>
      <c r="BD46" s="1326"/>
      <c r="BE46" s="1326"/>
      <c r="BF46" s="1326"/>
      <c r="BG46" s="1326"/>
      <c r="BH46" s="1326"/>
      <c r="BI46" s="1326"/>
      <c r="BJ46" s="1326"/>
      <c r="BK46" s="1326"/>
      <c r="BL46" s="1326"/>
      <c r="BM46" s="1326"/>
      <c r="BN46" s="1326"/>
      <c r="BO46" s="1326"/>
      <c r="BP46" s="1326"/>
      <c r="BQ46" s="1326"/>
      <c r="BR46" s="1326"/>
      <c r="BS46" s="1326"/>
      <c r="BT46" s="1326"/>
      <c r="BU46" s="1326"/>
      <c r="BV46" s="1326"/>
      <c r="BW46" s="1326"/>
      <c r="BX46" s="1326"/>
      <c r="BY46" s="1326"/>
      <c r="BZ46" s="1326"/>
      <c r="CA46" s="1326"/>
      <c r="CB46" s="1326"/>
      <c r="CC46" s="1326"/>
      <c r="CD46" s="1326"/>
      <c r="CE46" s="1326"/>
      <c r="CF46" s="1326"/>
      <c r="CG46" s="1326"/>
      <c r="CH46" s="1326"/>
      <c r="CI46" s="1326"/>
      <c r="CJ46" s="1326"/>
      <c r="CK46" s="1326"/>
      <c r="CL46" s="1326"/>
      <c r="CM46" s="1326"/>
      <c r="CN46" s="1326"/>
      <c r="CO46" s="1326"/>
      <c r="CP46" s="1326"/>
      <c r="CQ46" s="1326"/>
      <c r="CR46" s="1326"/>
      <c r="CS46" s="1326"/>
      <c r="CT46" s="1326"/>
      <c r="CU46" s="1326"/>
      <c r="CV46" s="1326"/>
      <c r="CW46" s="1326"/>
      <c r="CX46" s="1326"/>
      <c r="CY46" s="1326"/>
      <c r="CZ46" s="1326"/>
      <c r="DA46" s="1326"/>
      <c r="DB46" s="1326"/>
      <c r="DC46" s="1327"/>
    </row>
    <row r="47" spans="2:109" x14ac:dyDescent="0.15">
      <c r="B47" s="395"/>
      <c r="AN47" s="1328"/>
      <c r="AO47" s="1329"/>
      <c r="AP47" s="1329"/>
      <c r="AQ47" s="1329"/>
      <c r="AR47" s="1329"/>
      <c r="AS47" s="1329"/>
      <c r="AT47" s="1329"/>
      <c r="AU47" s="1329"/>
      <c r="AV47" s="1329"/>
      <c r="AW47" s="1329"/>
      <c r="AX47" s="1329"/>
      <c r="AY47" s="1329"/>
      <c r="AZ47" s="1329"/>
      <c r="BA47" s="1329"/>
      <c r="BB47" s="1329"/>
      <c r="BC47" s="1329"/>
      <c r="BD47" s="1329"/>
      <c r="BE47" s="1329"/>
      <c r="BF47" s="1329"/>
      <c r="BG47" s="1329"/>
      <c r="BH47" s="1329"/>
      <c r="BI47" s="1329"/>
      <c r="BJ47" s="1329"/>
      <c r="BK47" s="1329"/>
      <c r="BL47" s="1329"/>
      <c r="BM47" s="1329"/>
      <c r="BN47" s="1329"/>
      <c r="BO47" s="1329"/>
      <c r="BP47" s="1329"/>
      <c r="BQ47" s="1329"/>
      <c r="BR47" s="1329"/>
      <c r="BS47" s="1329"/>
      <c r="BT47" s="1329"/>
      <c r="BU47" s="1329"/>
      <c r="BV47" s="1329"/>
      <c r="BW47" s="1329"/>
      <c r="BX47" s="1329"/>
      <c r="BY47" s="1329"/>
      <c r="BZ47" s="1329"/>
      <c r="CA47" s="1329"/>
      <c r="CB47" s="1329"/>
      <c r="CC47" s="1329"/>
      <c r="CD47" s="1329"/>
      <c r="CE47" s="1329"/>
      <c r="CF47" s="1329"/>
      <c r="CG47" s="1329"/>
      <c r="CH47" s="1329"/>
      <c r="CI47" s="1329"/>
      <c r="CJ47" s="1329"/>
      <c r="CK47" s="1329"/>
      <c r="CL47" s="1329"/>
      <c r="CM47" s="1329"/>
      <c r="CN47" s="1329"/>
      <c r="CO47" s="1329"/>
      <c r="CP47" s="1329"/>
      <c r="CQ47" s="1329"/>
      <c r="CR47" s="1329"/>
      <c r="CS47" s="1329"/>
      <c r="CT47" s="1329"/>
      <c r="CU47" s="1329"/>
      <c r="CV47" s="1329"/>
      <c r="CW47" s="1329"/>
      <c r="CX47" s="1329"/>
      <c r="CY47" s="1329"/>
      <c r="CZ47" s="1329"/>
      <c r="DA47" s="1329"/>
      <c r="DB47" s="1329"/>
      <c r="DC47" s="1330"/>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616</v>
      </c>
    </row>
    <row r="50" spans="1:109" x14ac:dyDescent="0.15">
      <c r="B50" s="395"/>
      <c r="G50" s="1315"/>
      <c r="H50" s="1315"/>
      <c r="I50" s="1315"/>
      <c r="J50" s="1315"/>
      <c r="K50" s="405"/>
      <c r="L50" s="405"/>
      <c r="M50" s="406"/>
      <c r="N50" s="406"/>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4" t="s">
        <v>566</v>
      </c>
      <c r="BQ50" s="1314"/>
      <c r="BR50" s="1314"/>
      <c r="BS50" s="1314"/>
      <c r="BT50" s="1314"/>
      <c r="BU50" s="1314"/>
      <c r="BV50" s="1314"/>
      <c r="BW50" s="1314"/>
      <c r="BX50" s="1314" t="s">
        <v>567</v>
      </c>
      <c r="BY50" s="1314"/>
      <c r="BZ50" s="1314"/>
      <c r="CA50" s="1314"/>
      <c r="CB50" s="1314"/>
      <c r="CC50" s="1314"/>
      <c r="CD50" s="1314"/>
      <c r="CE50" s="1314"/>
      <c r="CF50" s="1314" t="s">
        <v>568</v>
      </c>
      <c r="CG50" s="1314"/>
      <c r="CH50" s="1314"/>
      <c r="CI50" s="1314"/>
      <c r="CJ50" s="1314"/>
      <c r="CK50" s="1314"/>
      <c r="CL50" s="1314"/>
      <c r="CM50" s="1314"/>
      <c r="CN50" s="1314" t="s">
        <v>569</v>
      </c>
      <c r="CO50" s="1314"/>
      <c r="CP50" s="1314"/>
      <c r="CQ50" s="1314"/>
      <c r="CR50" s="1314"/>
      <c r="CS50" s="1314"/>
      <c r="CT50" s="1314"/>
      <c r="CU50" s="1314"/>
      <c r="CV50" s="1314" t="s">
        <v>570</v>
      </c>
      <c r="CW50" s="1314"/>
      <c r="CX50" s="1314"/>
      <c r="CY50" s="1314"/>
      <c r="CZ50" s="1314"/>
      <c r="DA50" s="1314"/>
      <c r="DB50" s="1314"/>
      <c r="DC50" s="1314"/>
    </row>
    <row r="51" spans="1:109" ht="13.5" customHeight="1" x14ac:dyDescent="0.15">
      <c r="B51" s="395"/>
      <c r="G51" s="1317"/>
      <c r="H51" s="1317"/>
      <c r="I51" s="1331"/>
      <c r="J51" s="1331"/>
      <c r="K51" s="1316"/>
      <c r="L51" s="1316"/>
      <c r="M51" s="1316"/>
      <c r="N51" s="1316"/>
      <c r="AM51" s="404"/>
      <c r="AN51" s="1312" t="s">
        <v>617</v>
      </c>
      <c r="AO51" s="1312"/>
      <c r="AP51" s="1312"/>
      <c r="AQ51" s="1312"/>
      <c r="AR51" s="1312"/>
      <c r="AS51" s="1312"/>
      <c r="AT51" s="1312"/>
      <c r="AU51" s="1312"/>
      <c r="AV51" s="1312"/>
      <c r="AW51" s="1312"/>
      <c r="AX51" s="1312"/>
      <c r="AY51" s="1312"/>
      <c r="AZ51" s="1312"/>
      <c r="BA51" s="1312"/>
      <c r="BB51" s="1312" t="s">
        <v>618</v>
      </c>
      <c r="BC51" s="1312"/>
      <c r="BD51" s="1312"/>
      <c r="BE51" s="1312"/>
      <c r="BF51" s="1312"/>
      <c r="BG51" s="1312"/>
      <c r="BH51" s="1312"/>
      <c r="BI51" s="1312"/>
      <c r="BJ51" s="1312"/>
      <c r="BK51" s="1312"/>
      <c r="BL51" s="1312"/>
      <c r="BM51" s="1312"/>
      <c r="BN51" s="1312"/>
      <c r="BO51" s="1312"/>
      <c r="BP51" s="1321"/>
      <c r="BQ51" s="1309"/>
      <c r="BR51" s="1309"/>
      <c r="BS51" s="1309"/>
      <c r="BT51" s="1309"/>
      <c r="BU51" s="1309"/>
      <c r="BV51" s="1309"/>
      <c r="BW51" s="1309"/>
      <c r="BX51" s="1321"/>
      <c r="BY51" s="1309"/>
      <c r="BZ51" s="1309"/>
      <c r="CA51" s="1309"/>
      <c r="CB51" s="1309"/>
      <c r="CC51" s="1309"/>
      <c r="CD51" s="1309"/>
      <c r="CE51" s="1309"/>
      <c r="CF51" s="1321"/>
      <c r="CG51" s="1309"/>
      <c r="CH51" s="1309"/>
      <c r="CI51" s="1309"/>
      <c r="CJ51" s="1309"/>
      <c r="CK51" s="1309"/>
      <c r="CL51" s="1309"/>
      <c r="CM51" s="1309"/>
      <c r="CN51" s="1321"/>
      <c r="CO51" s="1309"/>
      <c r="CP51" s="1309"/>
      <c r="CQ51" s="1309"/>
      <c r="CR51" s="1309"/>
      <c r="CS51" s="1309"/>
      <c r="CT51" s="1309"/>
      <c r="CU51" s="1309"/>
      <c r="CV51" s="1321"/>
      <c r="CW51" s="1309"/>
      <c r="CX51" s="1309"/>
      <c r="CY51" s="1309"/>
      <c r="CZ51" s="1309"/>
      <c r="DA51" s="1309"/>
      <c r="DB51" s="1309"/>
      <c r="DC51" s="1309"/>
    </row>
    <row r="52" spans="1:109" x14ac:dyDescent="0.15">
      <c r="B52" s="395"/>
      <c r="G52" s="1317"/>
      <c r="H52" s="1317"/>
      <c r="I52" s="1331"/>
      <c r="J52" s="1331"/>
      <c r="K52" s="1316"/>
      <c r="L52" s="1316"/>
      <c r="M52" s="1316"/>
      <c r="N52" s="1316"/>
      <c r="AM52" s="40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x14ac:dyDescent="0.15">
      <c r="A53" s="403"/>
      <c r="B53" s="395"/>
      <c r="G53" s="1317"/>
      <c r="H53" s="1317"/>
      <c r="I53" s="1315"/>
      <c r="J53" s="1315"/>
      <c r="K53" s="1316"/>
      <c r="L53" s="1316"/>
      <c r="M53" s="1316"/>
      <c r="N53" s="1316"/>
      <c r="AM53" s="404"/>
      <c r="AN53" s="1312"/>
      <c r="AO53" s="1312"/>
      <c r="AP53" s="1312"/>
      <c r="AQ53" s="1312"/>
      <c r="AR53" s="1312"/>
      <c r="AS53" s="1312"/>
      <c r="AT53" s="1312"/>
      <c r="AU53" s="1312"/>
      <c r="AV53" s="1312"/>
      <c r="AW53" s="1312"/>
      <c r="AX53" s="1312"/>
      <c r="AY53" s="1312"/>
      <c r="AZ53" s="1312"/>
      <c r="BA53" s="1312"/>
      <c r="BB53" s="1312" t="s">
        <v>619</v>
      </c>
      <c r="BC53" s="1312"/>
      <c r="BD53" s="1312"/>
      <c r="BE53" s="1312"/>
      <c r="BF53" s="1312"/>
      <c r="BG53" s="1312"/>
      <c r="BH53" s="1312"/>
      <c r="BI53" s="1312"/>
      <c r="BJ53" s="1312"/>
      <c r="BK53" s="1312"/>
      <c r="BL53" s="1312"/>
      <c r="BM53" s="1312"/>
      <c r="BN53" s="1312"/>
      <c r="BO53" s="1312"/>
      <c r="BP53" s="1321"/>
      <c r="BQ53" s="1309"/>
      <c r="BR53" s="1309"/>
      <c r="BS53" s="1309"/>
      <c r="BT53" s="1309"/>
      <c r="BU53" s="1309"/>
      <c r="BV53" s="1309"/>
      <c r="BW53" s="1309"/>
      <c r="BX53" s="1321"/>
      <c r="BY53" s="1309"/>
      <c r="BZ53" s="1309"/>
      <c r="CA53" s="1309"/>
      <c r="CB53" s="1309"/>
      <c r="CC53" s="1309"/>
      <c r="CD53" s="1309"/>
      <c r="CE53" s="1309"/>
      <c r="CF53" s="1321"/>
      <c r="CG53" s="1309"/>
      <c r="CH53" s="1309"/>
      <c r="CI53" s="1309"/>
      <c r="CJ53" s="1309"/>
      <c r="CK53" s="1309"/>
      <c r="CL53" s="1309"/>
      <c r="CM53" s="1309"/>
      <c r="CN53" s="1321"/>
      <c r="CO53" s="1309"/>
      <c r="CP53" s="1309"/>
      <c r="CQ53" s="1309"/>
      <c r="CR53" s="1309"/>
      <c r="CS53" s="1309"/>
      <c r="CT53" s="1309"/>
      <c r="CU53" s="1309"/>
      <c r="CV53" s="1321"/>
      <c r="CW53" s="1309"/>
      <c r="CX53" s="1309"/>
      <c r="CY53" s="1309"/>
      <c r="CZ53" s="1309"/>
      <c r="DA53" s="1309"/>
      <c r="DB53" s="1309"/>
      <c r="DC53" s="1309"/>
    </row>
    <row r="54" spans="1:109" x14ac:dyDescent="0.15">
      <c r="A54" s="403"/>
      <c r="B54" s="395"/>
      <c r="G54" s="1317"/>
      <c r="H54" s="1317"/>
      <c r="I54" s="1315"/>
      <c r="J54" s="1315"/>
      <c r="K54" s="1316"/>
      <c r="L54" s="1316"/>
      <c r="M54" s="1316"/>
      <c r="N54" s="1316"/>
      <c r="AM54" s="40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x14ac:dyDescent="0.15">
      <c r="A55" s="403"/>
      <c r="B55" s="395"/>
      <c r="G55" s="1315"/>
      <c r="H55" s="1315"/>
      <c r="I55" s="1315"/>
      <c r="J55" s="1315"/>
      <c r="K55" s="1316"/>
      <c r="L55" s="1316"/>
      <c r="M55" s="1316"/>
      <c r="N55" s="1316"/>
      <c r="AN55" s="1314" t="s">
        <v>620</v>
      </c>
      <c r="AO55" s="1314"/>
      <c r="AP55" s="1314"/>
      <c r="AQ55" s="1314"/>
      <c r="AR55" s="1314"/>
      <c r="AS55" s="1314"/>
      <c r="AT55" s="1314"/>
      <c r="AU55" s="1314"/>
      <c r="AV55" s="1314"/>
      <c r="AW55" s="1314"/>
      <c r="AX55" s="1314"/>
      <c r="AY55" s="1314"/>
      <c r="AZ55" s="1314"/>
      <c r="BA55" s="1314"/>
      <c r="BB55" s="1312" t="s">
        <v>618</v>
      </c>
      <c r="BC55" s="1312"/>
      <c r="BD55" s="1312"/>
      <c r="BE55" s="1312"/>
      <c r="BF55" s="1312"/>
      <c r="BG55" s="1312"/>
      <c r="BH55" s="1312"/>
      <c r="BI55" s="1312"/>
      <c r="BJ55" s="1312"/>
      <c r="BK55" s="1312"/>
      <c r="BL55" s="1312"/>
      <c r="BM55" s="1312"/>
      <c r="BN55" s="1312"/>
      <c r="BO55" s="1312"/>
      <c r="BP55" s="1321"/>
      <c r="BQ55" s="1309"/>
      <c r="BR55" s="1309"/>
      <c r="BS55" s="1309"/>
      <c r="BT55" s="1309"/>
      <c r="BU55" s="1309"/>
      <c r="BV55" s="1309"/>
      <c r="BW55" s="1309"/>
      <c r="BX55" s="1321"/>
      <c r="BY55" s="1309"/>
      <c r="BZ55" s="1309"/>
      <c r="CA55" s="1309"/>
      <c r="CB55" s="1309"/>
      <c r="CC55" s="1309"/>
      <c r="CD55" s="1309"/>
      <c r="CE55" s="1309"/>
      <c r="CF55" s="1321"/>
      <c r="CG55" s="1309"/>
      <c r="CH55" s="1309"/>
      <c r="CI55" s="1309"/>
      <c r="CJ55" s="1309"/>
      <c r="CK55" s="1309"/>
      <c r="CL55" s="1309"/>
      <c r="CM55" s="1309"/>
      <c r="CN55" s="1321"/>
      <c r="CO55" s="1309"/>
      <c r="CP55" s="1309"/>
      <c r="CQ55" s="1309"/>
      <c r="CR55" s="1309"/>
      <c r="CS55" s="1309"/>
      <c r="CT55" s="1309"/>
      <c r="CU55" s="1309"/>
      <c r="CV55" s="1321"/>
      <c r="CW55" s="1309"/>
      <c r="CX55" s="1309"/>
      <c r="CY55" s="1309"/>
      <c r="CZ55" s="1309"/>
      <c r="DA55" s="1309"/>
      <c r="DB55" s="1309"/>
      <c r="DC55" s="1309"/>
    </row>
    <row r="56" spans="1:109" x14ac:dyDescent="0.15">
      <c r="A56" s="403"/>
      <c r="B56" s="395"/>
      <c r="G56" s="1315"/>
      <c r="H56" s="1315"/>
      <c r="I56" s="1315"/>
      <c r="J56" s="1315"/>
      <c r="K56" s="1316"/>
      <c r="L56" s="1316"/>
      <c r="M56" s="1316"/>
      <c r="N56" s="1316"/>
      <c r="AN56" s="1314"/>
      <c r="AO56" s="1314"/>
      <c r="AP56" s="1314"/>
      <c r="AQ56" s="1314"/>
      <c r="AR56" s="1314"/>
      <c r="AS56" s="1314"/>
      <c r="AT56" s="1314"/>
      <c r="AU56" s="1314"/>
      <c r="AV56" s="1314"/>
      <c r="AW56" s="1314"/>
      <c r="AX56" s="1314"/>
      <c r="AY56" s="1314"/>
      <c r="AZ56" s="1314"/>
      <c r="BA56" s="1314"/>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x14ac:dyDescent="0.15">
      <c r="B57" s="407"/>
      <c r="G57" s="1315"/>
      <c r="H57" s="1315"/>
      <c r="I57" s="1310"/>
      <c r="J57" s="1310"/>
      <c r="K57" s="1316"/>
      <c r="L57" s="1316"/>
      <c r="M57" s="1316"/>
      <c r="N57" s="1316"/>
      <c r="AM57" s="388"/>
      <c r="AN57" s="1314"/>
      <c r="AO57" s="1314"/>
      <c r="AP57" s="1314"/>
      <c r="AQ57" s="1314"/>
      <c r="AR57" s="1314"/>
      <c r="AS57" s="1314"/>
      <c r="AT57" s="1314"/>
      <c r="AU57" s="1314"/>
      <c r="AV57" s="1314"/>
      <c r="AW57" s="1314"/>
      <c r="AX57" s="1314"/>
      <c r="AY57" s="1314"/>
      <c r="AZ57" s="1314"/>
      <c r="BA57" s="1314"/>
      <c r="BB57" s="1312" t="s">
        <v>619</v>
      </c>
      <c r="BC57" s="1312"/>
      <c r="BD57" s="1312"/>
      <c r="BE57" s="1312"/>
      <c r="BF57" s="1312"/>
      <c r="BG57" s="1312"/>
      <c r="BH57" s="1312"/>
      <c r="BI57" s="1312"/>
      <c r="BJ57" s="1312"/>
      <c r="BK57" s="1312"/>
      <c r="BL57" s="1312"/>
      <c r="BM57" s="1312"/>
      <c r="BN57" s="1312"/>
      <c r="BO57" s="1312"/>
      <c r="BP57" s="1321"/>
      <c r="BQ57" s="1309"/>
      <c r="BR57" s="1309"/>
      <c r="BS57" s="1309"/>
      <c r="BT57" s="1309"/>
      <c r="BU57" s="1309"/>
      <c r="BV57" s="1309"/>
      <c r="BW57" s="1309"/>
      <c r="BX57" s="1321"/>
      <c r="BY57" s="1309"/>
      <c r="BZ57" s="1309"/>
      <c r="CA57" s="1309"/>
      <c r="CB57" s="1309"/>
      <c r="CC57" s="1309"/>
      <c r="CD57" s="1309"/>
      <c r="CE57" s="1309"/>
      <c r="CF57" s="1321"/>
      <c r="CG57" s="1309"/>
      <c r="CH57" s="1309"/>
      <c r="CI57" s="1309"/>
      <c r="CJ57" s="1309"/>
      <c r="CK57" s="1309"/>
      <c r="CL57" s="1309"/>
      <c r="CM57" s="1309"/>
      <c r="CN57" s="1321"/>
      <c r="CO57" s="1309"/>
      <c r="CP57" s="1309"/>
      <c r="CQ57" s="1309"/>
      <c r="CR57" s="1309"/>
      <c r="CS57" s="1309"/>
      <c r="CT57" s="1309"/>
      <c r="CU57" s="1309"/>
      <c r="CV57" s="1321"/>
      <c r="CW57" s="1309"/>
      <c r="CX57" s="1309"/>
      <c r="CY57" s="1309"/>
      <c r="CZ57" s="1309"/>
      <c r="DA57" s="1309"/>
      <c r="DB57" s="1309"/>
      <c r="DC57" s="1309"/>
      <c r="DD57" s="408"/>
      <c r="DE57" s="407"/>
    </row>
    <row r="58" spans="1:109" s="403" customFormat="1" x14ac:dyDescent="0.15">
      <c r="A58" s="388"/>
      <c r="B58" s="407"/>
      <c r="G58" s="1315"/>
      <c r="H58" s="1315"/>
      <c r="I58" s="1310"/>
      <c r="J58" s="1310"/>
      <c r="K58" s="1316"/>
      <c r="L58" s="1316"/>
      <c r="M58" s="1316"/>
      <c r="N58" s="1316"/>
      <c r="AM58" s="388"/>
      <c r="AN58" s="1314"/>
      <c r="AO58" s="1314"/>
      <c r="AP58" s="1314"/>
      <c r="AQ58" s="1314"/>
      <c r="AR58" s="1314"/>
      <c r="AS58" s="1314"/>
      <c r="AT58" s="1314"/>
      <c r="AU58" s="1314"/>
      <c r="AV58" s="1314"/>
      <c r="AW58" s="1314"/>
      <c r="AX58" s="1314"/>
      <c r="AY58" s="1314"/>
      <c r="AZ58" s="1314"/>
      <c r="BA58" s="1314"/>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621</v>
      </c>
    </row>
    <row r="64" spans="1:109" x14ac:dyDescent="0.15">
      <c r="B64" s="395"/>
      <c r="G64" s="402"/>
      <c r="I64" s="415"/>
      <c r="J64" s="415"/>
      <c r="K64" s="415"/>
      <c r="L64" s="415"/>
      <c r="M64" s="415"/>
      <c r="N64" s="416"/>
      <c r="AM64" s="402"/>
      <c r="AN64" s="402" t="s">
        <v>614</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22" t="s">
        <v>623</v>
      </c>
      <c r="AO65" s="1323"/>
      <c r="AP65" s="1323"/>
      <c r="AQ65" s="1323"/>
      <c r="AR65" s="1323"/>
      <c r="AS65" s="1323"/>
      <c r="AT65" s="1323"/>
      <c r="AU65" s="1323"/>
      <c r="AV65" s="1323"/>
      <c r="AW65" s="1323"/>
      <c r="AX65" s="1323"/>
      <c r="AY65" s="1323"/>
      <c r="AZ65" s="1323"/>
      <c r="BA65" s="1323"/>
      <c r="BB65" s="1323"/>
      <c r="BC65" s="1323"/>
      <c r="BD65" s="1323"/>
      <c r="BE65" s="1323"/>
      <c r="BF65" s="1323"/>
      <c r="BG65" s="1323"/>
      <c r="BH65" s="1323"/>
      <c r="BI65" s="1323"/>
      <c r="BJ65" s="1323"/>
      <c r="BK65" s="1323"/>
      <c r="BL65" s="1323"/>
      <c r="BM65" s="1323"/>
      <c r="BN65" s="1323"/>
      <c r="BO65" s="1323"/>
      <c r="BP65" s="1323"/>
      <c r="BQ65" s="1323"/>
      <c r="BR65" s="1323"/>
      <c r="BS65" s="1323"/>
      <c r="BT65" s="1323"/>
      <c r="BU65" s="1323"/>
      <c r="BV65" s="1323"/>
      <c r="BW65" s="1323"/>
      <c r="BX65" s="1323"/>
      <c r="BY65" s="1323"/>
      <c r="BZ65" s="1323"/>
      <c r="CA65" s="1323"/>
      <c r="CB65" s="1323"/>
      <c r="CC65" s="1323"/>
      <c r="CD65" s="1323"/>
      <c r="CE65" s="1323"/>
      <c r="CF65" s="1323"/>
      <c r="CG65" s="1323"/>
      <c r="CH65" s="1323"/>
      <c r="CI65" s="1323"/>
      <c r="CJ65" s="1323"/>
      <c r="CK65" s="1323"/>
      <c r="CL65" s="1323"/>
      <c r="CM65" s="1323"/>
      <c r="CN65" s="1323"/>
      <c r="CO65" s="1323"/>
      <c r="CP65" s="1323"/>
      <c r="CQ65" s="1323"/>
      <c r="CR65" s="1323"/>
      <c r="CS65" s="1323"/>
      <c r="CT65" s="1323"/>
      <c r="CU65" s="1323"/>
      <c r="CV65" s="1323"/>
      <c r="CW65" s="1323"/>
      <c r="CX65" s="1323"/>
      <c r="CY65" s="1323"/>
      <c r="CZ65" s="1323"/>
      <c r="DA65" s="1323"/>
      <c r="DB65" s="1323"/>
      <c r="DC65" s="1324"/>
    </row>
    <row r="66" spans="2:107" x14ac:dyDescent="0.15">
      <c r="B66" s="395"/>
      <c r="AN66" s="1325"/>
      <c r="AO66" s="1326"/>
      <c r="AP66" s="1326"/>
      <c r="AQ66" s="1326"/>
      <c r="AR66" s="1326"/>
      <c r="AS66" s="1326"/>
      <c r="AT66" s="1326"/>
      <c r="AU66" s="1326"/>
      <c r="AV66" s="1326"/>
      <c r="AW66" s="1326"/>
      <c r="AX66" s="1326"/>
      <c r="AY66" s="1326"/>
      <c r="AZ66" s="1326"/>
      <c r="BA66" s="1326"/>
      <c r="BB66" s="1326"/>
      <c r="BC66" s="1326"/>
      <c r="BD66" s="1326"/>
      <c r="BE66" s="1326"/>
      <c r="BF66" s="1326"/>
      <c r="BG66" s="1326"/>
      <c r="BH66" s="1326"/>
      <c r="BI66" s="1326"/>
      <c r="BJ66" s="1326"/>
      <c r="BK66" s="1326"/>
      <c r="BL66" s="1326"/>
      <c r="BM66" s="1326"/>
      <c r="BN66" s="1326"/>
      <c r="BO66" s="1326"/>
      <c r="BP66" s="1326"/>
      <c r="BQ66" s="1326"/>
      <c r="BR66" s="1326"/>
      <c r="BS66" s="1326"/>
      <c r="BT66" s="1326"/>
      <c r="BU66" s="1326"/>
      <c r="BV66" s="1326"/>
      <c r="BW66" s="1326"/>
      <c r="BX66" s="1326"/>
      <c r="BY66" s="1326"/>
      <c r="BZ66" s="1326"/>
      <c r="CA66" s="1326"/>
      <c r="CB66" s="1326"/>
      <c r="CC66" s="1326"/>
      <c r="CD66" s="1326"/>
      <c r="CE66" s="1326"/>
      <c r="CF66" s="1326"/>
      <c r="CG66" s="1326"/>
      <c r="CH66" s="1326"/>
      <c r="CI66" s="1326"/>
      <c r="CJ66" s="1326"/>
      <c r="CK66" s="1326"/>
      <c r="CL66" s="1326"/>
      <c r="CM66" s="1326"/>
      <c r="CN66" s="1326"/>
      <c r="CO66" s="1326"/>
      <c r="CP66" s="1326"/>
      <c r="CQ66" s="1326"/>
      <c r="CR66" s="1326"/>
      <c r="CS66" s="1326"/>
      <c r="CT66" s="1326"/>
      <c r="CU66" s="1326"/>
      <c r="CV66" s="1326"/>
      <c r="CW66" s="1326"/>
      <c r="CX66" s="1326"/>
      <c r="CY66" s="1326"/>
      <c r="CZ66" s="1326"/>
      <c r="DA66" s="1326"/>
      <c r="DB66" s="1326"/>
      <c r="DC66" s="1327"/>
    </row>
    <row r="67" spans="2:107" x14ac:dyDescent="0.15">
      <c r="B67" s="395"/>
      <c r="AN67" s="1325"/>
      <c r="AO67" s="1326"/>
      <c r="AP67" s="1326"/>
      <c r="AQ67" s="1326"/>
      <c r="AR67" s="1326"/>
      <c r="AS67" s="1326"/>
      <c r="AT67" s="1326"/>
      <c r="AU67" s="1326"/>
      <c r="AV67" s="1326"/>
      <c r="AW67" s="1326"/>
      <c r="AX67" s="1326"/>
      <c r="AY67" s="1326"/>
      <c r="AZ67" s="1326"/>
      <c r="BA67" s="1326"/>
      <c r="BB67" s="1326"/>
      <c r="BC67" s="1326"/>
      <c r="BD67" s="1326"/>
      <c r="BE67" s="1326"/>
      <c r="BF67" s="1326"/>
      <c r="BG67" s="1326"/>
      <c r="BH67" s="1326"/>
      <c r="BI67" s="1326"/>
      <c r="BJ67" s="1326"/>
      <c r="BK67" s="1326"/>
      <c r="BL67" s="1326"/>
      <c r="BM67" s="1326"/>
      <c r="BN67" s="1326"/>
      <c r="BO67" s="1326"/>
      <c r="BP67" s="1326"/>
      <c r="BQ67" s="1326"/>
      <c r="BR67" s="1326"/>
      <c r="BS67" s="1326"/>
      <c r="BT67" s="1326"/>
      <c r="BU67" s="1326"/>
      <c r="BV67" s="1326"/>
      <c r="BW67" s="1326"/>
      <c r="BX67" s="1326"/>
      <c r="BY67" s="1326"/>
      <c r="BZ67" s="1326"/>
      <c r="CA67" s="1326"/>
      <c r="CB67" s="1326"/>
      <c r="CC67" s="1326"/>
      <c r="CD67" s="1326"/>
      <c r="CE67" s="1326"/>
      <c r="CF67" s="1326"/>
      <c r="CG67" s="1326"/>
      <c r="CH67" s="1326"/>
      <c r="CI67" s="1326"/>
      <c r="CJ67" s="1326"/>
      <c r="CK67" s="1326"/>
      <c r="CL67" s="1326"/>
      <c r="CM67" s="1326"/>
      <c r="CN67" s="1326"/>
      <c r="CO67" s="1326"/>
      <c r="CP67" s="1326"/>
      <c r="CQ67" s="1326"/>
      <c r="CR67" s="1326"/>
      <c r="CS67" s="1326"/>
      <c r="CT67" s="1326"/>
      <c r="CU67" s="1326"/>
      <c r="CV67" s="1326"/>
      <c r="CW67" s="1326"/>
      <c r="CX67" s="1326"/>
      <c r="CY67" s="1326"/>
      <c r="CZ67" s="1326"/>
      <c r="DA67" s="1326"/>
      <c r="DB67" s="1326"/>
      <c r="DC67" s="1327"/>
    </row>
    <row r="68" spans="2:107" x14ac:dyDescent="0.15">
      <c r="B68" s="395"/>
      <c r="AN68" s="1325"/>
      <c r="AO68" s="1326"/>
      <c r="AP68" s="1326"/>
      <c r="AQ68" s="1326"/>
      <c r="AR68" s="1326"/>
      <c r="AS68" s="1326"/>
      <c r="AT68" s="1326"/>
      <c r="AU68" s="1326"/>
      <c r="AV68" s="1326"/>
      <c r="AW68" s="1326"/>
      <c r="AX68" s="1326"/>
      <c r="AY68" s="1326"/>
      <c r="AZ68" s="1326"/>
      <c r="BA68" s="1326"/>
      <c r="BB68" s="1326"/>
      <c r="BC68" s="1326"/>
      <c r="BD68" s="1326"/>
      <c r="BE68" s="1326"/>
      <c r="BF68" s="1326"/>
      <c r="BG68" s="1326"/>
      <c r="BH68" s="1326"/>
      <c r="BI68" s="1326"/>
      <c r="BJ68" s="1326"/>
      <c r="BK68" s="1326"/>
      <c r="BL68" s="1326"/>
      <c r="BM68" s="1326"/>
      <c r="BN68" s="1326"/>
      <c r="BO68" s="1326"/>
      <c r="BP68" s="1326"/>
      <c r="BQ68" s="1326"/>
      <c r="BR68" s="1326"/>
      <c r="BS68" s="1326"/>
      <c r="BT68" s="1326"/>
      <c r="BU68" s="1326"/>
      <c r="BV68" s="1326"/>
      <c r="BW68" s="1326"/>
      <c r="BX68" s="1326"/>
      <c r="BY68" s="1326"/>
      <c r="BZ68" s="1326"/>
      <c r="CA68" s="1326"/>
      <c r="CB68" s="1326"/>
      <c r="CC68" s="1326"/>
      <c r="CD68" s="1326"/>
      <c r="CE68" s="1326"/>
      <c r="CF68" s="1326"/>
      <c r="CG68" s="1326"/>
      <c r="CH68" s="1326"/>
      <c r="CI68" s="1326"/>
      <c r="CJ68" s="1326"/>
      <c r="CK68" s="1326"/>
      <c r="CL68" s="1326"/>
      <c r="CM68" s="1326"/>
      <c r="CN68" s="1326"/>
      <c r="CO68" s="1326"/>
      <c r="CP68" s="1326"/>
      <c r="CQ68" s="1326"/>
      <c r="CR68" s="1326"/>
      <c r="CS68" s="1326"/>
      <c r="CT68" s="1326"/>
      <c r="CU68" s="1326"/>
      <c r="CV68" s="1326"/>
      <c r="CW68" s="1326"/>
      <c r="CX68" s="1326"/>
      <c r="CY68" s="1326"/>
      <c r="CZ68" s="1326"/>
      <c r="DA68" s="1326"/>
      <c r="DB68" s="1326"/>
      <c r="DC68" s="1327"/>
    </row>
    <row r="69" spans="2:107" x14ac:dyDescent="0.15">
      <c r="B69" s="395"/>
      <c r="AN69" s="1328"/>
      <c r="AO69" s="1329"/>
      <c r="AP69" s="1329"/>
      <c r="AQ69" s="1329"/>
      <c r="AR69" s="1329"/>
      <c r="AS69" s="1329"/>
      <c r="AT69" s="1329"/>
      <c r="AU69" s="1329"/>
      <c r="AV69" s="1329"/>
      <c r="AW69" s="1329"/>
      <c r="AX69" s="1329"/>
      <c r="AY69" s="1329"/>
      <c r="AZ69" s="1329"/>
      <c r="BA69" s="1329"/>
      <c r="BB69" s="1329"/>
      <c r="BC69" s="1329"/>
      <c r="BD69" s="1329"/>
      <c r="BE69" s="1329"/>
      <c r="BF69" s="1329"/>
      <c r="BG69" s="1329"/>
      <c r="BH69" s="1329"/>
      <c r="BI69" s="1329"/>
      <c r="BJ69" s="1329"/>
      <c r="BK69" s="1329"/>
      <c r="BL69" s="1329"/>
      <c r="BM69" s="1329"/>
      <c r="BN69" s="1329"/>
      <c r="BO69" s="1329"/>
      <c r="BP69" s="1329"/>
      <c r="BQ69" s="1329"/>
      <c r="BR69" s="1329"/>
      <c r="BS69" s="1329"/>
      <c r="BT69" s="1329"/>
      <c r="BU69" s="1329"/>
      <c r="BV69" s="1329"/>
      <c r="BW69" s="1329"/>
      <c r="BX69" s="1329"/>
      <c r="BY69" s="1329"/>
      <c r="BZ69" s="1329"/>
      <c r="CA69" s="1329"/>
      <c r="CB69" s="1329"/>
      <c r="CC69" s="1329"/>
      <c r="CD69" s="1329"/>
      <c r="CE69" s="1329"/>
      <c r="CF69" s="1329"/>
      <c r="CG69" s="1329"/>
      <c r="CH69" s="1329"/>
      <c r="CI69" s="1329"/>
      <c r="CJ69" s="1329"/>
      <c r="CK69" s="1329"/>
      <c r="CL69" s="1329"/>
      <c r="CM69" s="1329"/>
      <c r="CN69" s="1329"/>
      <c r="CO69" s="1329"/>
      <c r="CP69" s="1329"/>
      <c r="CQ69" s="1329"/>
      <c r="CR69" s="1329"/>
      <c r="CS69" s="1329"/>
      <c r="CT69" s="1329"/>
      <c r="CU69" s="1329"/>
      <c r="CV69" s="1329"/>
      <c r="CW69" s="1329"/>
      <c r="CX69" s="1329"/>
      <c r="CY69" s="1329"/>
      <c r="CZ69" s="1329"/>
      <c r="DA69" s="1329"/>
      <c r="DB69" s="1329"/>
      <c r="DC69" s="1330"/>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616</v>
      </c>
    </row>
    <row r="72" spans="2:107" x14ac:dyDescent="0.15">
      <c r="B72" s="395"/>
      <c r="G72" s="1315"/>
      <c r="H72" s="1315"/>
      <c r="I72" s="1315"/>
      <c r="J72" s="1315"/>
      <c r="K72" s="405"/>
      <c r="L72" s="405"/>
      <c r="M72" s="406"/>
      <c r="N72" s="406"/>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4" t="s">
        <v>566</v>
      </c>
      <c r="BQ72" s="1314"/>
      <c r="BR72" s="1314"/>
      <c r="BS72" s="1314"/>
      <c r="BT72" s="1314"/>
      <c r="BU72" s="1314"/>
      <c r="BV72" s="1314"/>
      <c r="BW72" s="1314"/>
      <c r="BX72" s="1314" t="s">
        <v>567</v>
      </c>
      <c r="BY72" s="1314"/>
      <c r="BZ72" s="1314"/>
      <c r="CA72" s="1314"/>
      <c r="CB72" s="1314"/>
      <c r="CC72" s="1314"/>
      <c r="CD72" s="1314"/>
      <c r="CE72" s="1314"/>
      <c r="CF72" s="1314" t="s">
        <v>568</v>
      </c>
      <c r="CG72" s="1314"/>
      <c r="CH72" s="1314"/>
      <c r="CI72" s="1314"/>
      <c r="CJ72" s="1314"/>
      <c r="CK72" s="1314"/>
      <c r="CL72" s="1314"/>
      <c r="CM72" s="1314"/>
      <c r="CN72" s="1314" t="s">
        <v>569</v>
      </c>
      <c r="CO72" s="1314"/>
      <c r="CP72" s="1314"/>
      <c r="CQ72" s="1314"/>
      <c r="CR72" s="1314"/>
      <c r="CS72" s="1314"/>
      <c r="CT72" s="1314"/>
      <c r="CU72" s="1314"/>
      <c r="CV72" s="1314" t="s">
        <v>570</v>
      </c>
      <c r="CW72" s="1314"/>
      <c r="CX72" s="1314"/>
      <c r="CY72" s="1314"/>
      <c r="CZ72" s="1314"/>
      <c r="DA72" s="1314"/>
      <c r="DB72" s="1314"/>
      <c r="DC72" s="1314"/>
    </row>
    <row r="73" spans="2:107" x14ac:dyDescent="0.15">
      <c r="B73" s="395"/>
      <c r="G73" s="1317"/>
      <c r="H73" s="1317"/>
      <c r="I73" s="1317"/>
      <c r="J73" s="1317"/>
      <c r="K73" s="1313"/>
      <c r="L73" s="1313"/>
      <c r="M73" s="1313"/>
      <c r="N73" s="1313"/>
      <c r="AM73" s="404"/>
      <c r="AN73" s="1312" t="s">
        <v>617</v>
      </c>
      <c r="AO73" s="1312"/>
      <c r="AP73" s="1312"/>
      <c r="AQ73" s="1312"/>
      <c r="AR73" s="1312"/>
      <c r="AS73" s="1312"/>
      <c r="AT73" s="1312"/>
      <c r="AU73" s="1312"/>
      <c r="AV73" s="1312"/>
      <c r="AW73" s="1312"/>
      <c r="AX73" s="1312"/>
      <c r="AY73" s="1312"/>
      <c r="AZ73" s="1312"/>
      <c r="BA73" s="1312"/>
      <c r="BB73" s="1312" t="s">
        <v>618</v>
      </c>
      <c r="BC73" s="1312"/>
      <c r="BD73" s="1312"/>
      <c r="BE73" s="1312"/>
      <c r="BF73" s="1312"/>
      <c r="BG73" s="1312"/>
      <c r="BH73" s="1312"/>
      <c r="BI73" s="1312"/>
      <c r="BJ73" s="1312"/>
      <c r="BK73" s="1312"/>
      <c r="BL73" s="1312"/>
      <c r="BM73" s="1312"/>
      <c r="BN73" s="1312"/>
      <c r="BO73" s="1312"/>
      <c r="BP73" s="1309">
        <v>105.8</v>
      </c>
      <c r="BQ73" s="1309"/>
      <c r="BR73" s="1309"/>
      <c r="BS73" s="1309"/>
      <c r="BT73" s="1309"/>
      <c r="BU73" s="1309"/>
      <c r="BV73" s="1309"/>
      <c r="BW73" s="1309"/>
      <c r="BX73" s="1309">
        <v>94.4</v>
      </c>
      <c r="BY73" s="1309"/>
      <c r="BZ73" s="1309"/>
      <c r="CA73" s="1309"/>
      <c r="CB73" s="1309"/>
      <c r="CC73" s="1309"/>
      <c r="CD73" s="1309"/>
      <c r="CE73" s="1309"/>
      <c r="CF73" s="1309">
        <v>76.8</v>
      </c>
      <c r="CG73" s="1309"/>
      <c r="CH73" s="1309"/>
      <c r="CI73" s="1309"/>
      <c r="CJ73" s="1309"/>
      <c r="CK73" s="1309"/>
      <c r="CL73" s="1309"/>
      <c r="CM73" s="1309"/>
      <c r="CN73" s="1309">
        <v>72.599999999999994</v>
      </c>
      <c r="CO73" s="1309"/>
      <c r="CP73" s="1309"/>
      <c r="CQ73" s="1309"/>
      <c r="CR73" s="1309"/>
      <c r="CS73" s="1309"/>
      <c r="CT73" s="1309"/>
      <c r="CU73" s="1309"/>
      <c r="CV73" s="1309">
        <v>84.6</v>
      </c>
      <c r="CW73" s="1309"/>
      <c r="CX73" s="1309"/>
      <c r="CY73" s="1309"/>
      <c r="CZ73" s="1309"/>
      <c r="DA73" s="1309"/>
      <c r="DB73" s="1309"/>
      <c r="DC73" s="1309"/>
    </row>
    <row r="74" spans="2:107" x14ac:dyDescent="0.15">
      <c r="B74" s="395"/>
      <c r="G74" s="1317"/>
      <c r="H74" s="1317"/>
      <c r="I74" s="1317"/>
      <c r="J74" s="1317"/>
      <c r="K74" s="1313"/>
      <c r="L74" s="1313"/>
      <c r="M74" s="1313"/>
      <c r="N74" s="1313"/>
      <c r="AM74" s="40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x14ac:dyDescent="0.15">
      <c r="B75" s="395"/>
      <c r="G75" s="1317"/>
      <c r="H75" s="1317"/>
      <c r="I75" s="1315"/>
      <c r="J75" s="1315"/>
      <c r="K75" s="1316"/>
      <c r="L75" s="1316"/>
      <c r="M75" s="1316"/>
      <c r="N75" s="1316"/>
      <c r="AM75" s="404"/>
      <c r="AN75" s="1312"/>
      <c r="AO75" s="1312"/>
      <c r="AP75" s="1312"/>
      <c r="AQ75" s="1312"/>
      <c r="AR75" s="1312"/>
      <c r="AS75" s="1312"/>
      <c r="AT75" s="1312"/>
      <c r="AU75" s="1312"/>
      <c r="AV75" s="1312"/>
      <c r="AW75" s="1312"/>
      <c r="AX75" s="1312"/>
      <c r="AY75" s="1312"/>
      <c r="AZ75" s="1312"/>
      <c r="BA75" s="1312"/>
      <c r="BB75" s="1312" t="s">
        <v>622</v>
      </c>
      <c r="BC75" s="1312"/>
      <c r="BD75" s="1312"/>
      <c r="BE75" s="1312"/>
      <c r="BF75" s="1312"/>
      <c r="BG75" s="1312"/>
      <c r="BH75" s="1312"/>
      <c r="BI75" s="1312"/>
      <c r="BJ75" s="1312"/>
      <c r="BK75" s="1312"/>
      <c r="BL75" s="1312"/>
      <c r="BM75" s="1312"/>
      <c r="BN75" s="1312"/>
      <c r="BO75" s="1312"/>
      <c r="BP75" s="1309">
        <v>13.6</v>
      </c>
      <c r="BQ75" s="1309"/>
      <c r="BR75" s="1309"/>
      <c r="BS75" s="1309"/>
      <c r="BT75" s="1309"/>
      <c r="BU75" s="1309"/>
      <c r="BV75" s="1309"/>
      <c r="BW75" s="1309"/>
      <c r="BX75" s="1309">
        <v>11.8</v>
      </c>
      <c r="BY75" s="1309"/>
      <c r="BZ75" s="1309"/>
      <c r="CA75" s="1309"/>
      <c r="CB75" s="1309"/>
      <c r="CC75" s="1309"/>
      <c r="CD75" s="1309"/>
      <c r="CE75" s="1309"/>
      <c r="CF75" s="1309">
        <v>10.8</v>
      </c>
      <c r="CG75" s="1309"/>
      <c r="CH75" s="1309"/>
      <c r="CI75" s="1309"/>
      <c r="CJ75" s="1309"/>
      <c r="CK75" s="1309"/>
      <c r="CL75" s="1309"/>
      <c r="CM75" s="1309"/>
      <c r="CN75" s="1309">
        <v>10.199999999999999</v>
      </c>
      <c r="CO75" s="1309"/>
      <c r="CP75" s="1309"/>
      <c r="CQ75" s="1309"/>
      <c r="CR75" s="1309"/>
      <c r="CS75" s="1309"/>
      <c r="CT75" s="1309"/>
      <c r="CU75" s="1309"/>
      <c r="CV75" s="1309">
        <v>10.6</v>
      </c>
      <c r="CW75" s="1309"/>
      <c r="CX75" s="1309"/>
      <c r="CY75" s="1309"/>
      <c r="CZ75" s="1309"/>
      <c r="DA75" s="1309"/>
      <c r="DB75" s="1309"/>
      <c r="DC75" s="1309"/>
    </row>
    <row r="76" spans="2:107" x14ac:dyDescent="0.15">
      <c r="B76" s="395"/>
      <c r="G76" s="1317"/>
      <c r="H76" s="1317"/>
      <c r="I76" s="1315"/>
      <c r="J76" s="1315"/>
      <c r="K76" s="1316"/>
      <c r="L76" s="1316"/>
      <c r="M76" s="1316"/>
      <c r="N76" s="1316"/>
      <c r="AM76" s="40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x14ac:dyDescent="0.15">
      <c r="B77" s="395"/>
      <c r="G77" s="1315"/>
      <c r="H77" s="1315"/>
      <c r="I77" s="1315"/>
      <c r="J77" s="1315"/>
      <c r="K77" s="1313"/>
      <c r="L77" s="1313"/>
      <c r="M77" s="1313"/>
      <c r="N77" s="1313"/>
      <c r="AN77" s="1314" t="s">
        <v>620</v>
      </c>
      <c r="AO77" s="1314"/>
      <c r="AP77" s="1314"/>
      <c r="AQ77" s="1314"/>
      <c r="AR77" s="1314"/>
      <c r="AS77" s="1314"/>
      <c r="AT77" s="1314"/>
      <c r="AU77" s="1314"/>
      <c r="AV77" s="1314"/>
      <c r="AW77" s="1314"/>
      <c r="AX77" s="1314"/>
      <c r="AY77" s="1314"/>
      <c r="AZ77" s="1314"/>
      <c r="BA77" s="1314"/>
      <c r="BB77" s="1312" t="s">
        <v>618</v>
      </c>
      <c r="BC77" s="1312"/>
      <c r="BD77" s="1312"/>
      <c r="BE77" s="1312"/>
      <c r="BF77" s="1312"/>
      <c r="BG77" s="1312"/>
      <c r="BH77" s="1312"/>
      <c r="BI77" s="1312"/>
      <c r="BJ77" s="1312"/>
      <c r="BK77" s="1312"/>
      <c r="BL77" s="1312"/>
      <c r="BM77" s="1312"/>
      <c r="BN77" s="1312"/>
      <c r="BO77" s="1312"/>
      <c r="BP77" s="1309">
        <v>13.1</v>
      </c>
      <c r="BQ77" s="1309"/>
      <c r="BR77" s="1309"/>
      <c r="BS77" s="1309"/>
      <c r="BT77" s="1309"/>
      <c r="BU77" s="1309"/>
      <c r="BV77" s="1309"/>
      <c r="BW77" s="1309"/>
      <c r="BX77" s="1309">
        <v>38.5</v>
      </c>
      <c r="BY77" s="1309"/>
      <c r="BZ77" s="1309"/>
      <c r="CA77" s="1309"/>
      <c r="CB77" s="1309"/>
      <c r="CC77" s="1309"/>
      <c r="CD77" s="1309"/>
      <c r="CE77" s="1309"/>
      <c r="CF77" s="1309">
        <v>32.799999999999997</v>
      </c>
      <c r="CG77" s="1309"/>
      <c r="CH77" s="1309"/>
      <c r="CI77" s="1309"/>
      <c r="CJ77" s="1309"/>
      <c r="CK77" s="1309"/>
      <c r="CL77" s="1309"/>
      <c r="CM77" s="1309"/>
      <c r="CN77" s="1309">
        <v>20.9</v>
      </c>
      <c r="CO77" s="1309"/>
      <c r="CP77" s="1309"/>
      <c r="CQ77" s="1309"/>
      <c r="CR77" s="1309"/>
      <c r="CS77" s="1309"/>
      <c r="CT77" s="1309"/>
      <c r="CU77" s="1309"/>
      <c r="CV77" s="1309">
        <v>21</v>
      </c>
      <c r="CW77" s="1309"/>
      <c r="CX77" s="1309"/>
      <c r="CY77" s="1309"/>
      <c r="CZ77" s="1309"/>
      <c r="DA77" s="1309"/>
      <c r="DB77" s="1309"/>
      <c r="DC77" s="1309"/>
    </row>
    <row r="78" spans="2:107" x14ac:dyDescent="0.15">
      <c r="B78" s="395"/>
      <c r="G78" s="1315"/>
      <c r="H78" s="1315"/>
      <c r="I78" s="1315"/>
      <c r="J78" s="1315"/>
      <c r="K78" s="1313"/>
      <c r="L78" s="1313"/>
      <c r="M78" s="1313"/>
      <c r="N78" s="1313"/>
      <c r="AN78" s="1314"/>
      <c r="AO78" s="1314"/>
      <c r="AP78" s="1314"/>
      <c r="AQ78" s="1314"/>
      <c r="AR78" s="1314"/>
      <c r="AS78" s="1314"/>
      <c r="AT78" s="1314"/>
      <c r="AU78" s="1314"/>
      <c r="AV78" s="1314"/>
      <c r="AW78" s="1314"/>
      <c r="AX78" s="1314"/>
      <c r="AY78" s="1314"/>
      <c r="AZ78" s="1314"/>
      <c r="BA78" s="1314"/>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x14ac:dyDescent="0.15">
      <c r="B79" s="395"/>
      <c r="G79" s="1315"/>
      <c r="H79" s="1315"/>
      <c r="I79" s="1310"/>
      <c r="J79" s="1310"/>
      <c r="K79" s="1311"/>
      <c r="L79" s="1311"/>
      <c r="M79" s="1311"/>
      <c r="N79" s="1311"/>
      <c r="AN79" s="1314"/>
      <c r="AO79" s="1314"/>
      <c r="AP79" s="1314"/>
      <c r="AQ79" s="1314"/>
      <c r="AR79" s="1314"/>
      <c r="AS79" s="1314"/>
      <c r="AT79" s="1314"/>
      <c r="AU79" s="1314"/>
      <c r="AV79" s="1314"/>
      <c r="AW79" s="1314"/>
      <c r="AX79" s="1314"/>
      <c r="AY79" s="1314"/>
      <c r="AZ79" s="1314"/>
      <c r="BA79" s="1314"/>
      <c r="BB79" s="1312" t="s">
        <v>622</v>
      </c>
      <c r="BC79" s="1312"/>
      <c r="BD79" s="1312"/>
      <c r="BE79" s="1312"/>
      <c r="BF79" s="1312"/>
      <c r="BG79" s="1312"/>
      <c r="BH79" s="1312"/>
      <c r="BI79" s="1312"/>
      <c r="BJ79" s="1312"/>
      <c r="BK79" s="1312"/>
      <c r="BL79" s="1312"/>
      <c r="BM79" s="1312"/>
      <c r="BN79" s="1312"/>
      <c r="BO79" s="1312"/>
      <c r="BP79" s="1309">
        <v>8.9</v>
      </c>
      <c r="BQ79" s="1309"/>
      <c r="BR79" s="1309"/>
      <c r="BS79" s="1309"/>
      <c r="BT79" s="1309"/>
      <c r="BU79" s="1309"/>
      <c r="BV79" s="1309"/>
      <c r="BW79" s="1309"/>
      <c r="BX79" s="1309">
        <v>9.1999999999999993</v>
      </c>
      <c r="BY79" s="1309"/>
      <c r="BZ79" s="1309"/>
      <c r="CA79" s="1309"/>
      <c r="CB79" s="1309"/>
      <c r="CC79" s="1309"/>
      <c r="CD79" s="1309"/>
      <c r="CE79" s="1309"/>
      <c r="CF79" s="1309">
        <v>9.1</v>
      </c>
      <c r="CG79" s="1309"/>
      <c r="CH79" s="1309"/>
      <c r="CI79" s="1309"/>
      <c r="CJ79" s="1309"/>
      <c r="CK79" s="1309"/>
      <c r="CL79" s="1309"/>
      <c r="CM79" s="1309"/>
      <c r="CN79" s="1309">
        <v>9.1</v>
      </c>
      <c r="CO79" s="1309"/>
      <c r="CP79" s="1309"/>
      <c r="CQ79" s="1309"/>
      <c r="CR79" s="1309"/>
      <c r="CS79" s="1309"/>
      <c r="CT79" s="1309"/>
      <c r="CU79" s="1309"/>
      <c r="CV79" s="1309">
        <v>9.1999999999999993</v>
      </c>
      <c r="CW79" s="1309"/>
      <c r="CX79" s="1309"/>
      <c r="CY79" s="1309"/>
      <c r="CZ79" s="1309"/>
      <c r="DA79" s="1309"/>
      <c r="DB79" s="1309"/>
      <c r="DC79" s="1309"/>
    </row>
    <row r="80" spans="2:107" x14ac:dyDescent="0.15">
      <c r="B80" s="395"/>
      <c r="G80" s="1315"/>
      <c r="H80" s="1315"/>
      <c r="I80" s="1310"/>
      <c r="J80" s="1310"/>
      <c r="K80" s="1311"/>
      <c r="L80" s="1311"/>
      <c r="M80" s="1311"/>
      <c r="N80" s="1311"/>
      <c r="AN80" s="1314"/>
      <c r="AO80" s="1314"/>
      <c r="AP80" s="1314"/>
      <c r="AQ80" s="1314"/>
      <c r="AR80" s="1314"/>
      <c r="AS80" s="1314"/>
      <c r="AT80" s="1314"/>
      <c r="AU80" s="1314"/>
      <c r="AV80" s="1314"/>
      <c r="AW80" s="1314"/>
      <c r="AX80" s="1314"/>
      <c r="AY80" s="1314"/>
      <c r="AZ80" s="1314"/>
      <c r="BA80" s="1314"/>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xHuDe+1TrQLhy+JOEmpyVPBckbTv8EKA0XJFZ5CPJ+ZfeYILGH/ZZb0lDnzdwT/S2t+IjwHTQATavZUpGAoSlg==" saltValue="EOIy3aUUo6atypX1L3kSC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40" zoomScaleNormal="4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512</v>
      </c>
    </row>
  </sheetData>
  <sheetProtection algorithmName="SHA-512" hashValue="N5lBAcRdbw194VUbH70c1slcDhn9D/bk1z3XYZ6yOwwvCYqBX7+FrfG31gwVaHlbbKr0SXRcbnemhHfkAoM2sw==" saltValue="1A9U9NC8wprWa3o6LYht3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40" zoomScaleNormal="4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512</v>
      </c>
    </row>
  </sheetData>
  <sheetProtection algorithmName="SHA-512" hashValue="JY/WWSojqsQ9nLmnBV8JxeD+q1dRnPgN4DtBDiR6p/pJiuf8ouHtKR1izb2mjio3MCMes6YYR44GVkAIHEdg4A==" saltValue="XgQZYa2+5kzU4H/RBTUBD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563</v>
      </c>
      <c r="G2" s="157"/>
      <c r="H2" s="158"/>
    </row>
    <row r="3" spans="1:8" x14ac:dyDescent="0.15">
      <c r="A3" s="154" t="s">
        <v>556</v>
      </c>
      <c r="B3" s="159"/>
      <c r="C3" s="160"/>
      <c r="D3" s="161">
        <v>62837</v>
      </c>
      <c r="E3" s="162"/>
      <c r="F3" s="163">
        <v>75972</v>
      </c>
      <c r="G3" s="164"/>
      <c r="H3" s="165"/>
    </row>
    <row r="4" spans="1:8" x14ac:dyDescent="0.15">
      <c r="A4" s="166"/>
      <c r="B4" s="167"/>
      <c r="C4" s="168"/>
      <c r="D4" s="169">
        <v>41724</v>
      </c>
      <c r="E4" s="170"/>
      <c r="F4" s="171">
        <v>40712</v>
      </c>
      <c r="G4" s="172"/>
      <c r="H4" s="173"/>
    </row>
    <row r="5" spans="1:8" x14ac:dyDescent="0.15">
      <c r="A5" s="154" t="s">
        <v>558</v>
      </c>
      <c r="B5" s="159"/>
      <c r="C5" s="160"/>
      <c r="D5" s="161">
        <v>62005</v>
      </c>
      <c r="E5" s="162"/>
      <c r="F5" s="163">
        <v>78903</v>
      </c>
      <c r="G5" s="164"/>
      <c r="H5" s="165"/>
    </row>
    <row r="6" spans="1:8" x14ac:dyDescent="0.15">
      <c r="A6" s="166"/>
      <c r="B6" s="167"/>
      <c r="C6" s="168"/>
      <c r="D6" s="169">
        <v>51462</v>
      </c>
      <c r="E6" s="170"/>
      <c r="F6" s="171">
        <v>49201</v>
      </c>
      <c r="G6" s="172"/>
      <c r="H6" s="173"/>
    </row>
    <row r="7" spans="1:8" x14ac:dyDescent="0.15">
      <c r="A7" s="154" t="s">
        <v>559</v>
      </c>
      <c r="B7" s="159"/>
      <c r="C7" s="160"/>
      <c r="D7" s="161">
        <v>98742</v>
      </c>
      <c r="E7" s="162"/>
      <c r="F7" s="163">
        <v>82993</v>
      </c>
      <c r="G7" s="164"/>
      <c r="H7" s="165"/>
    </row>
    <row r="8" spans="1:8" x14ac:dyDescent="0.15">
      <c r="A8" s="166"/>
      <c r="B8" s="167"/>
      <c r="C8" s="168"/>
      <c r="D8" s="169">
        <v>76081</v>
      </c>
      <c r="E8" s="170"/>
      <c r="F8" s="171">
        <v>46787</v>
      </c>
      <c r="G8" s="172"/>
      <c r="H8" s="173"/>
    </row>
    <row r="9" spans="1:8" x14ac:dyDescent="0.15">
      <c r="A9" s="154" t="s">
        <v>560</v>
      </c>
      <c r="B9" s="159"/>
      <c r="C9" s="160"/>
      <c r="D9" s="161">
        <v>66348</v>
      </c>
      <c r="E9" s="162"/>
      <c r="F9" s="163">
        <v>108252</v>
      </c>
      <c r="G9" s="164"/>
      <c r="H9" s="165"/>
    </row>
    <row r="10" spans="1:8" x14ac:dyDescent="0.15">
      <c r="A10" s="166"/>
      <c r="B10" s="167"/>
      <c r="C10" s="168"/>
      <c r="D10" s="169">
        <v>45172</v>
      </c>
      <c r="E10" s="170"/>
      <c r="F10" s="171">
        <v>50321</v>
      </c>
      <c r="G10" s="172"/>
      <c r="H10" s="173"/>
    </row>
    <row r="11" spans="1:8" x14ac:dyDescent="0.15">
      <c r="A11" s="154" t="s">
        <v>561</v>
      </c>
      <c r="B11" s="159"/>
      <c r="C11" s="160"/>
      <c r="D11" s="161">
        <v>168600</v>
      </c>
      <c r="E11" s="162"/>
      <c r="F11" s="163">
        <v>93492</v>
      </c>
      <c r="G11" s="164"/>
      <c r="H11" s="165"/>
    </row>
    <row r="12" spans="1:8" x14ac:dyDescent="0.15">
      <c r="A12" s="166"/>
      <c r="B12" s="167"/>
      <c r="C12" s="174"/>
      <c r="D12" s="169">
        <v>140957</v>
      </c>
      <c r="E12" s="170"/>
      <c r="F12" s="171">
        <v>53316</v>
      </c>
      <c r="G12" s="172"/>
      <c r="H12" s="173"/>
    </row>
    <row r="13" spans="1:8" x14ac:dyDescent="0.15">
      <c r="A13" s="154"/>
      <c r="B13" s="159"/>
      <c r="C13" s="175"/>
      <c r="D13" s="176">
        <v>91706</v>
      </c>
      <c r="E13" s="177"/>
      <c r="F13" s="178">
        <v>87922</v>
      </c>
      <c r="G13" s="179"/>
      <c r="H13" s="165"/>
    </row>
    <row r="14" spans="1:8" x14ac:dyDescent="0.15">
      <c r="A14" s="166"/>
      <c r="B14" s="167"/>
      <c r="C14" s="168"/>
      <c r="D14" s="169">
        <v>71079</v>
      </c>
      <c r="E14" s="170"/>
      <c r="F14" s="171">
        <v>48067</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6.57</v>
      </c>
      <c r="C19" s="180">
        <f>ROUND(VALUE(SUBSTITUTE(実質収支比率等に係る経年分析!G$48,"▲","-")),2)</f>
        <v>8.07</v>
      </c>
      <c r="D19" s="180">
        <f>ROUND(VALUE(SUBSTITUTE(実質収支比率等に係る経年分析!H$48,"▲","-")),2)</f>
        <v>0.39</v>
      </c>
      <c r="E19" s="180">
        <f>ROUND(VALUE(SUBSTITUTE(実質収支比率等に係る経年分析!I$48,"▲","-")),2)</f>
        <v>4.3899999999999997</v>
      </c>
      <c r="F19" s="180">
        <f>ROUND(VALUE(SUBSTITUTE(実質収支比率等に係る経年分析!J$48,"▲","-")),2)</f>
        <v>2.25</v>
      </c>
    </row>
    <row r="20" spans="1:11" x14ac:dyDescent="0.15">
      <c r="A20" s="180" t="s">
        <v>55</v>
      </c>
      <c r="B20" s="180">
        <f>ROUND(VALUE(SUBSTITUTE(実質収支比率等に係る経年分析!F$47,"▲","-")),2)</f>
        <v>34.369999999999997</v>
      </c>
      <c r="C20" s="180">
        <f>ROUND(VALUE(SUBSTITUTE(実質収支比率等に係る経年分析!G$47,"▲","-")),2)</f>
        <v>33.1</v>
      </c>
      <c r="D20" s="180">
        <f>ROUND(VALUE(SUBSTITUTE(実質収支比率等に係る経年分析!H$47,"▲","-")),2)</f>
        <v>35.36</v>
      </c>
      <c r="E20" s="180">
        <f>ROUND(VALUE(SUBSTITUTE(実質収支比率等に係る経年分析!I$47,"▲","-")),2)</f>
        <v>32.700000000000003</v>
      </c>
      <c r="F20" s="180">
        <f>ROUND(VALUE(SUBSTITUTE(実質収支比率等に係る経年分析!J$47,"▲","-")),2)</f>
        <v>32.17</v>
      </c>
    </row>
    <row r="21" spans="1:11" x14ac:dyDescent="0.15">
      <c r="A21" s="180" t="s">
        <v>56</v>
      </c>
      <c r="B21" s="180">
        <f>IF(ISNUMBER(VALUE(SUBSTITUTE(実質収支比率等に係る経年分析!F$49,"▲","-"))),ROUND(VALUE(SUBSTITUTE(実質収支比率等に係る経年分析!F$49,"▲","-")),2),NA())</f>
        <v>6.1</v>
      </c>
      <c r="C21" s="180">
        <f>IF(ISNUMBER(VALUE(SUBSTITUTE(実質収支比率等に係る経年分析!G$49,"▲","-"))),ROUND(VALUE(SUBSTITUTE(実質収支比率等に係る経年分析!G$49,"▲","-")),2),NA())</f>
        <v>-7.45</v>
      </c>
      <c r="D21" s="180">
        <f>IF(ISNUMBER(VALUE(SUBSTITUTE(実質収支比率等に係る経年分析!H$49,"▲","-"))),ROUND(VALUE(SUBSTITUTE(実質収支比率等に係る経年分析!H$49,"▲","-")),2),NA())</f>
        <v>-10.41</v>
      </c>
      <c r="E21" s="180">
        <f>IF(ISNUMBER(VALUE(SUBSTITUTE(実質収支比率等に係る経年分析!I$49,"▲","-"))),ROUND(VALUE(SUBSTITUTE(実質収支比率等に係る経年分析!I$49,"▲","-")),2),NA())</f>
        <v>0.91</v>
      </c>
      <c r="F21" s="180">
        <f>IF(ISNUMBER(VALUE(SUBSTITUTE(実質収支比率等に係る経年分析!J$49,"▲","-"))),ROUND(VALUE(SUBSTITUTE(実質収支比率等に係る経年分析!J$49,"▲","-")),2),NA())</f>
        <v>-4.12</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1.46</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1.1200000000000001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1.95</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1.25</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0.19</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介護保険事業特別会計（保険事業勘定）</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0.84</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0.66</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0.89</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0.65</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0.12</v>
      </c>
    </row>
    <row r="30" spans="1:11" x14ac:dyDescent="0.15">
      <c r="A30" s="181" t="str">
        <f>IF(連結実質赤字比率に係る赤字・黒字の構成分析!C$40="",NA(),連結実質赤字比率に係る赤字・黒字の構成分析!C$40)</f>
        <v>温泉地区残土処分場事業特別会計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1.41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0.35</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0.15</v>
      </c>
    </row>
    <row r="31" spans="1:11" x14ac:dyDescent="0.15">
      <c r="A31" s="181" t="str">
        <f>IF(連結実質赤字比率に係る赤字・黒字の構成分析!C$39="",NA(),連結実質赤字比率に係る赤字・黒字の構成分析!C$39)</f>
        <v>浜坂温泉配湯事業会計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3.62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3.43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2.88</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1.48</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1.74</v>
      </c>
    </row>
    <row r="32" spans="1:11" x14ac:dyDescent="0.15">
      <c r="A32" s="181" t="str">
        <f>IF(連結実質赤字比率に係る赤字・黒字の構成分析!C$38="",NA(),連結実質赤字比率に係る赤字・黒字の構成分析!C$38)</f>
        <v>公立浜坂病院事業会計</v>
      </c>
      <c r="B32" s="181">
        <f>IF(ROUND(VALUE(SUBSTITUTE(連結実質赤字比率に係る赤字・黒字の構成分析!F$38,"▲", "-")), 2) &lt; 0, ABS(ROUND(VALUE(SUBSTITUTE(連結実質赤字比率に係る赤字・黒字の構成分析!F$38,"▲", "-")), 2)), NA())</f>
        <v>2.68</v>
      </c>
      <c r="C32" s="181" t="e">
        <f>IF(ROUND(VALUE(SUBSTITUTE(連結実質赤字比率に係る赤字・黒字の構成分析!F$38,"▲", "-")), 2) &gt;= 0, ABS(ROUND(VALUE(SUBSTITUTE(連結実質赤字比率に係る赤字・黒字の構成分析!F$38,"▲", "-")), 2)), NA())</f>
        <v>#N/A</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0.78</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0.8</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2.64</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3.05</v>
      </c>
    </row>
    <row r="33" spans="1:16" x14ac:dyDescent="0.15">
      <c r="A33" s="181" t="str">
        <f>IF(連結実質赤字比率に係る赤字・黒字の構成分析!C$37="",NA(),連結実質赤字比率に係る赤字・黒字の構成分析!C$37)</f>
        <v>下水道事業会計</v>
      </c>
      <c r="B33" s="181" t="e">
        <f>IF(ROUND(VALUE(SUBSTITUTE(連結実質赤字比率に係る赤字・黒字の構成分析!F$37,"▲", "-")), 2) &lt; 0, ABS(ROUND(VALUE(SUBSTITUTE(連結実質赤字比率に係る赤字・黒字の構成分析!F$37,"▲", "-")), 2)), NA())</f>
        <v>#VALUE!</v>
      </c>
      <c r="C33" s="181" t="e">
        <f>IF(ROUND(VALUE(SUBSTITUTE(連結実質赤字比率に係る赤字・黒字の構成分析!F$37,"▲", "-")), 2) &gt;= 0, ABS(ROUND(VALUE(SUBSTITUTE(連結実質赤字比率に係る赤字・黒字の構成分析!F$37,"▲", "-")), 2)), NA())</f>
        <v>#VALUE!</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2.12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2.2999999999999998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4.0199999999999996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5.28</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6.51</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8.08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0.26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5.92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7.21</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10.86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11.15</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4.2300000000000004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11.6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12.25</v>
      </c>
    </row>
    <row r="36" spans="1:16" x14ac:dyDescent="0.15">
      <c r="A36" s="181" t="str">
        <f>IF(連結実質赤字比率に係る赤字・黒字の構成分析!C$34="",NA(),連結実質赤字比率に係る赤字・黒字の構成分析!C$34)</f>
        <v>浜坂地区残土処分場事業特別会計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0</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0</v>
      </c>
      <c r="F36" s="181">
        <f>IF(ROUND(VALUE(SUBSTITUTE(連結実質赤字比率に係る赤字・黒字の構成分析!H$34,"▲", "-")), 2) &lt; 0, ABS(ROUND(VALUE(SUBSTITUTE(連結実質赤字比率に係る赤字・黒字の構成分析!H$34,"▲", "-")), 2)), NA())</f>
        <v>1.29</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1.88</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5.1100000000000003</v>
      </c>
      <c r="K36" s="181" t="e">
        <f>IF(ROUND(VALUE(SUBSTITUTE(連結実質赤字比率に係る赤字・黒字の構成分析!J$34,"▲", "-")), 2) &gt;= 0, ABS(ROUND(VALUE(SUBSTITUTE(連結実質赤字比率に係る赤字・黒字の構成分析!J$34,"▲", "-")), 2)), NA())</f>
        <v>#N/A</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1532</v>
      </c>
      <c r="E42" s="182"/>
      <c r="F42" s="182"/>
      <c r="G42" s="182">
        <f>'実質公債費比率（分子）の構造'!L$52</f>
        <v>1439</v>
      </c>
      <c r="H42" s="182"/>
      <c r="I42" s="182"/>
      <c r="J42" s="182">
        <f>'実質公債費比率（分子）の構造'!M$52</f>
        <v>1441</v>
      </c>
      <c r="K42" s="182"/>
      <c r="L42" s="182"/>
      <c r="M42" s="182">
        <f>'実質公債費比率（分子）の構造'!N$52</f>
        <v>1379</v>
      </c>
      <c r="N42" s="182"/>
      <c r="O42" s="182"/>
      <c r="P42" s="182">
        <f>'実質公債費比率（分子）の構造'!O$52</f>
        <v>1383</v>
      </c>
    </row>
    <row r="43" spans="1:16" x14ac:dyDescent="0.15">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65</v>
      </c>
      <c r="B44" s="182">
        <f>'実質公債費比率（分子）の構造'!K$50</f>
        <v>1</v>
      </c>
      <c r="C44" s="182"/>
      <c r="D44" s="182"/>
      <c r="E44" s="182">
        <f>'実質公債費比率（分子）の構造'!L$50</f>
        <v>1</v>
      </c>
      <c r="F44" s="182"/>
      <c r="G44" s="182"/>
      <c r="H44" s="182">
        <f>'実質公債費比率（分子）の構造'!M$50</f>
        <v>1</v>
      </c>
      <c r="I44" s="182"/>
      <c r="J44" s="182"/>
      <c r="K44" s="182">
        <f>'実質公債費比率（分子）の構造'!N$50</f>
        <v>0</v>
      </c>
      <c r="L44" s="182"/>
      <c r="M44" s="182"/>
      <c r="N44" s="182">
        <f>'実質公債費比率（分子）の構造'!O$50</f>
        <v>0</v>
      </c>
      <c r="O44" s="182"/>
      <c r="P44" s="182"/>
    </row>
    <row r="45" spans="1:16" x14ac:dyDescent="0.15">
      <c r="A45" s="182" t="s">
        <v>66</v>
      </c>
      <c r="B45" s="182">
        <f>'実質公債費比率（分子）の構造'!K$49</f>
        <v>3</v>
      </c>
      <c r="C45" s="182"/>
      <c r="D45" s="182"/>
      <c r="E45" s="182">
        <f>'実質公債費比率（分子）の構造'!L$49</f>
        <v>1</v>
      </c>
      <c r="F45" s="182"/>
      <c r="G45" s="182"/>
      <c r="H45" s="182">
        <f>'実質公債費比率（分子）の構造'!M$49</f>
        <v>0</v>
      </c>
      <c r="I45" s="182"/>
      <c r="J45" s="182"/>
      <c r="K45" s="182">
        <f>'実質公債費比率（分子）の構造'!N$49</f>
        <v>0</v>
      </c>
      <c r="L45" s="182"/>
      <c r="M45" s="182"/>
      <c r="N45" s="182">
        <f>'実質公債費比率（分子）の構造'!O$49</f>
        <v>0</v>
      </c>
      <c r="O45" s="182"/>
      <c r="P45" s="182"/>
    </row>
    <row r="46" spans="1:16" x14ac:dyDescent="0.15">
      <c r="A46" s="182" t="s">
        <v>67</v>
      </c>
      <c r="B46" s="182">
        <f>'実質公債費比率（分子）の構造'!K$48</f>
        <v>616</v>
      </c>
      <c r="C46" s="182"/>
      <c r="D46" s="182"/>
      <c r="E46" s="182">
        <f>'実質公債費比率（分子）の構造'!L$48</f>
        <v>514</v>
      </c>
      <c r="F46" s="182"/>
      <c r="G46" s="182"/>
      <c r="H46" s="182">
        <f>'実質公債費比率（分子）の構造'!M$48</f>
        <v>501</v>
      </c>
      <c r="I46" s="182"/>
      <c r="J46" s="182"/>
      <c r="K46" s="182">
        <f>'実質公債費比率（分子）の構造'!N$48</f>
        <v>506</v>
      </c>
      <c r="L46" s="182"/>
      <c r="M46" s="182"/>
      <c r="N46" s="182">
        <f>'実質公債費比率（分子）の構造'!O$48</f>
        <v>500</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1539</v>
      </c>
      <c r="C49" s="182"/>
      <c r="D49" s="182"/>
      <c r="E49" s="182">
        <f>'実質公債費比率（分子）の構造'!L$45</f>
        <v>1436</v>
      </c>
      <c r="F49" s="182"/>
      <c r="G49" s="182"/>
      <c r="H49" s="182">
        <f>'実質公債費比率（分子）の構造'!M$45</f>
        <v>1433</v>
      </c>
      <c r="I49" s="182"/>
      <c r="J49" s="182"/>
      <c r="K49" s="182">
        <f>'実質公債費比率（分子）の構造'!N$45</f>
        <v>1389</v>
      </c>
      <c r="L49" s="182"/>
      <c r="M49" s="182"/>
      <c r="N49" s="182">
        <f>'実質公債費比率（分子）の構造'!O$45</f>
        <v>1437</v>
      </c>
      <c r="O49" s="182"/>
      <c r="P49" s="182"/>
    </row>
    <row r="50" spans="1:16" x14ac:dyDescent="0.15">
      <c r="A50" s="182" t="s">
        <v>71</v>
      </c>
      <c r="B50" s="182" t="e">
        <f>NA()</f>
        <v>#N/A</v>
      </c>
      <c r="C50" s="182">
        <f>IF(ISNUMBER('実質公債費比率（分子）の構造'!K$53),'実質公債費比率（分子）の構造'!K$53,NA())</f>
        <v>627</v>
      </c>
      <c r="D50" s="182" t="e">
        <f>NA()</f>
        <v>#N/A</v>
      </c>
      <c r="E50" s="182" t="e">
        <f>NA()</f>
        <v>#N/A</v>
      </c>
      <c r="F50" s="182">
        <f>IF(ISNUMBER('実質公債費比率（分子）の構造'!L$53),'実質公債費比率（分子）の構造'!L$53,NA())</f>
        <v>513</v>
      </c>
      <c r="G50" s="182" t="e">
        <f>NA()</f>
        <v>#N/A</v>
      </c>
      <c r="H50" s="182" t="e">
        <f>NA()</f>
        <v>#N/A</v>
      </c>
      <c r="I50" s="182">
        <f>IF(ISNUMBER('実質公債費比率（分子）の構造'!M$53),'実質公債費比率（分子）の構造'!M$53,NA())</f>
        <v>494</v>
      </c>
      <c r="J50" s="182" t="e">
        <f>NA()</f>
        <v>#N/A</v>
      </c>
      <c r="K50" s="182" t="e">
        <f>NA()</f>
        <v>#N/A</v>
      </c>
      <c r="L50" s="182">
        <f>IF(ISNUMBER('実質公債費比率（分子）の構造'!N$53),'実質公債費比率（分子）の構造'!N$53,NA())</f>
        <v>516</v>
      </c>
      <c r="M50" s="182" t="e">
        <f>NA()</f>
        <v>#N/A</v>
      </c>
      <c r="N50" s="182" t="e">
        <f>NA()</f>
        <v>#N/A</v>
      </c>
      <c r="O50" s="182">
        <f>IF(ISNUMBER('実質公債費比率（分子）の構造'!O$53),'実質公債費比率（分子）の構造'!O$53,NA())</f>
        <v>554</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13220</v>
      </c>
      <c r="E56" s="181"/>
      <c r="F56" s="181"/>
      <c r="G56" s="181">
        <f>'将来負担比率（分子）の構造'!J$52</f>
        <v>13270</v>
      </c>
      <c r="H56" s="181"/>
      <c r="I56" s="181"/>
      <c r="J56" s="181">
        <f>'将来負担比率（分子）の構造'!K$52</f>
        <v>13321</v>
      </c>
      <c r="K56" s="181"/>
      <c r="L56" s="181"/>
      <c r="M56" s="181">
        <f>'将来負担比率（分子）の構造'!L$52</f>
        <v>12985</v>
      </c>
      <c r="N56" s="181"/>
      <c r="O56" s="181"/>
      <c r="P56" s="181">
        <f>'将来負担比率（分子）の構造'!M$52</f>
        <v>12649</v>
      </c>
    </row>
    <row r="57" spans="1:16" x14ac:dyDescent="0.15">
      <c r="A57" s="181" t="s">
        <v>42</v>
      </c>
      <c r="B57" s="181"/>
      <c r="C57" s="181"/>
      <c r="D57" s="181">
        <f>'将来負担比率（分子）の構造'!I$51</f>
        <v>222</v>
      </c>
      <c r="E57" s="181"/>
      <c r="F57" s="181"/>
      <c r="G57" s="181">
        <f>'将来負担比率（分子）の構造'!J$51</f>
        <v>260</v>
      </c>
      <c r="H57" s="181"/>
      <c r="I57" s="181"/>
      <c r="J57" s="181">
        <f>'将来負担比率（分子）の構造'!K$51</f>
        <v>251</v>
      </c>
      <c r="K57" s="181"/>
      <c r="L57" s="181"/>
      <c r="M57" s="181">
        <f>'将来負担比率（分子）の構造'!L$51</f>
        <v>237</v>
      </c>
      <c r="N57" s="181"/>
      <c r="O57" s="181"/>
      <c r="P57" s="181">
        <f>'将来負担比率（分子）の構造'!M$51</f>
        <v>192</v>
      </c>
    </row>
    <row r="58" spans="1:16" x14ac:dyDescent="0.15">
      <c r="A58" s="181" t="s">
        <v>41</v>
      </c>
      <c r="B58" s="181"/>
      <c r="C58" s="181"/>
      <c r="D58" s="181">
        <f>'将来負担比率（分子）の構造'!I$50</f>
        <v>2791</v>
      </c>
      <c r="E58" s="181"/>
      <c r="F58" s="181"/>
      <c r="G58" s="181">
        <f>'将来負担比率（分子）の構造'!J$50</f>
        <v>2728</v>
      </c>
      <c r="H58" s="181"/>
      <c r="I58" s="181"/>
      <c r="J58" s="181">
        <f>'将来負担比率（分子）の構造'!K$50</f>
        <v>3034</v>
      </c>
      <c r="K58" s="181"/>
      <c r="L58" s="181"/>
      <c r="M58" s="181">
        <f>'将来負担比率（分子）の構造'!L$50</f>
        <v>3040</v>
      </c>
      <c r="N58" s="181"/>
      <c r="O58" s="181"/>
      <c r="P58" s="181">
        <f>'将来負担比率（分子）の構造'!M$50</f>
        <v>3294</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1714</v>
      </c>
      <c r="C62" s="181"/>
      <c r="D62" s="181"/>
      <c r="E62" s="181">
        <f>'将来負担比率（分子）の構造'!J$45</f>
        <v>1531</v>
      </c>
      <c r="F62" s="181"/>
      <c r="G62" s="181"/>
      <c r="H62" s="181">
        <f>'将来負担比率（分子）の構造'!K$45</f>
        <v>1523</v>
      </c>
      <c r="I62" s="181"/>
      <c r="J62" s="181"/>
      <c r="K62" s="181">
        <f>'将来負担比率（分子）の構造'!L$45</f>
        <v>1496</v>
      </c>
      <c r="L62" s="181"/>
      <c r="M62" s="181"/>
      <c r="N62" s="181">
        <f>'将来負担比率（分子）の構造'!M$45</f>
        <v>1429</v>
      </c>
      <c r="O62" s="181"/>
      <c r="P62" s="181"/>
    </row>
    <row r="63" spans="1:16" x14ac:dyDescent="0.15">
      <c r="A63" s="181" t="s">
        <v>34</v>
      </c>
      <c r="B63" s="181">
        <f>'将来負担比率（分子）の構造'!I$44</f>
        <v>5</v>
      </c>
      <c r="C63" s="181"/>
      <c r="D63" s="181"/>
      <c r="E63" s="181">
        <f>'将来負担比率（分子）の構造'!J$44</f>
        <v>8</v>
      </c>
      <c r="F63" s="181"/>
      <c r="G63" s="181"/>
      <c r="H63" s="181">
        <f>'将来負担比率（分子）の構造'!K$44</f>
        <v>3</v>
      </c>
      <c r="I63" s="181"/>
      <c r="J63" s="181"/>
      <c r="K63" s="181">
        <f>'将来負担比率（分子）の構造'!L$44</f>
        <v>3</v>
      </c>
      <c r="L63" s="181"/>
      <c r="M63" s="181"/>
      <c r="N63" s="181">
        <f>'将来負担比率（分子）の構造'!M$44</f>
        <v>2</v>
      </c>
      <c r="O63" s="181"/>
      <c r="P63" s="181"/>
    </row>
    <row r="64" spans="1:16" x14ac:dyDescent="0.15">
      <c r="A64" s="181" t="s">
        <v>33</v>
      </c>
      <c r="B64" s="181">
        <f>'将来負担比率（分子）の構造'!I$43</f>
        <v>6381</v>
      </c>
      <c r="C64" s="181"/>
      <c r="D64" s="181"/>
      <c r="E64" s="181">
        <f>'将来負担比率（分子）の構造'!J$43</f>
        <v>5773</v>
      </c>
      <c r="F64" s="181"/>
      <c r="G64" s="181"/>
      <c r="H64" s="181">
        <f>'将来負担比率（分子）の構造'!K$43</f>
        <v>5077</v>
      </c>
      <c r="I64" s="181"/>
      <c r="J64" s="181"/>
      <c r="K64" s="181">
        <f>'将来負担比率（分子）の構造'!L$43</f>
        <v>4613</v>
      </c>
      <c r="L64" s="181"/>
      <c r="M64" s="181"/>
      <c r="N64" s="181">
        <f>'将来負担比率（分子）の構造'!M$43</f>
        <v>4423</v>
      </c>
      <c r="O64" s="181"/>
      <c r="P64" s="181"/>
    </row>
    <row r="65" spans="1:16" x14ac:dyDescent="0.15">
      <c r="A65" s="181" t="s">
        <v>32</v>
      </c>
      <c r="B65" s="181">
        <f>'将来負担比率（分子）の構造'!I$42</f>
        <v>4</v>
      </c>
      <c r="C65" s="181"/>
      <c r="D65" s="181"/>
      <c r="E65" s="181">
        <f>'将来負担比率（分子）の構造'!J$42</f>
        <v>3</v>
      </c>
      <c r="F65" s="181"/>
      <c r="G65" s="181"/>
      <c r="H65" s="181">
        <f>'将来負担比率（分子）の構造'!K$42</f>
        <v>3</v>
      </c>
      <c r="I65" s="181"/>
      <c r="J65" s="181"/>
      <c r="K65" s="181">
        <f>'将来負担比率（分子）の構造'!L$42</f>
        <v>2</v>
      </c>
      <c r="L65" s="181"/>
      <c r="M65" s="181"/>
      <c r="N65" s="181">
        <f>'将来負担比率（分子）の構造'!M$42</f>
        <v>2</v>
      </c>
      <c r="O65" s="181"/>
      <c r="P65" s="181"/>
    </row>
    <row r="66" spans="1:16" x14ac:dyDescent="0.15">
      <c r="A66" s="181" t="s">
        <v>31</v>
      </c>
      <c r="B66" s="181">
        <f>'将来負担比率（分子）の構造'!I$41</f>
        <v>13555</v>
      </c>
      <c r="C66" s="181"/>
      <c r="D66" s="181"/>
      <c r="E66" s="181">
        <f>'将来負担比率（分子）の構造'!J$41</f>
        <v>13708</v>
      </c>
      <c r="F66" s="181"/>
      <c r="G66" s="181"/>
      <c r="H66" s="181">
        <f>'将来負担比率（分子）の構造'!K$41</f>
        <v>13762</v>
      </c>
      <c r="I66" s="181"/>
      <c r="J66" s="181"/>
      <c r="K66" s="181">
        <f>'将来負担比率（分子）の構造'!L$41</f>
        <v>13695</v>
      </c>
      <c r="L66" s="181"/>
      <c r="M66" s="181"/>
      <c r="N66" s="181">
        <f>'将来負担比率（分子）の構造'!M$41</f>
        <v>14464</v>
      </c>
      <c r="O66" s="181"/>
      <c r="P66" s="181"/>
    </row>
    <row r="67" spans="1:16" x14ac:dyDescent="0.15">
      <c r="A67" s="181" t="s">
        <v>75</v>
      </c>
      <c r="B67" s="181" t="e">
        <f>NA()</f>
        <v>#N/A</v>
      </c>
      <c r="C67" s="181">
        <f>IF(ISNUMBER('将来負担比率（分子）の構造'!I$53), IF('将来負担比率（分子）の構造'!I$53 &lt; 0, 0, '将来負担比率（分子）の構造'!I$53), NA())</f>
        <v>5426</v>
      </c>
      <c r="D67" s="181" t="e">
        <f>NA()</f>
        <v>#N/A</v>
      </c>
      <c r="E67" s="181" t="e">
        <f>NA()</f>
        <v>#N/A</v>
      </c>
      <c r="F67" s="181">
        <f>IF(ISNUMBER('将来負担比率（分子）の構造'!J$53), IF('将来負担比率（分子）の構造'!J$53 &lt; 0, 0, '将来負担比率（分子）の構造'!J$53), NA())</f>
        <v>4766</v>
      </c>
      <c r="G67" s="181" t="e">
        <f>NA()</f>
        <v>#N/A</v>
      </c>
      <c r="H67" s="181" t="e">
        <f>NA()</f>
        <v>#N/A</v>
      </c>
      <c r="I67" s="181">
        <f>IF(ISNUMBER('将来負担比率（分子）の構造'!K$53), IF('将来負担比率（分子）の構造'!K$53 &lt; 0, 0, '将来負担比率（分子）の構造'!K$53), NA())</f>
        <v>3762</v>
      </c>
      <c r="J67" s="181" t="e">
        <f>NA()</f>
        <v>#N/A</v>
      </c>
      <c r="K67" s="181" t="e">
        <f>NA()</f>
        <v>#N/A</v>
      </c>
      <c r="L67" s="181">
        <f>IF(ISNUMBER('将来負担比率（分子）の構造'!L$53), IF('将来負担比率（分子）の構造'!L$53 &lt; 0, 0, '将来負担比率（分子）の構造'!L$53), NA())</f>
        <v>3546</v>
      </c>
      <c r="M67" s="181" t="e">
        <f>NA()</f>
        <v>#N/A</v>
      </c>
      <c r="N67" s="181" t="e">
        <f>NA()</f>
        <v>#N/A</v>
      </c>
      <c r="O67" s="181">
        <f>IF(ISNUMBER('将来負担比率（分子）の構造'!M$53), IF('将来負担比率（分子）の構造'!M$53 &lt; 0, 0, '将来負担比率（分子）の構造'!M$53), NA())</f>
        <v>4185</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2218</v>
      </c>
      <c r="C72" s="185">
        <f>基金残高に係る経年分析!G55</f>
        <v>2028</v>
      </c>
      <c r="D72" s="185">
        <f>基金残高に係る経年分析!H55</f>
        <v>2021</v>
      </c>
    </row>
    <row r="73" spans="1:16" x14ac:dyDescent="0.15">
      <c r="A73" s="184" t="s">
        <v>78</v>
      </c>
      <c r="B73" s="185">
        <f>基金残高に係る経年分析!F56</f>
        <v>265</v>
      </c>
      <c r="C73" s="185">
        <f>基金残高に係る経年分析!G56</f>
        <v>265</v>
      </c>
      <c r="D73" s="185">
        <f>基金残高に係る経年分析!H56</f>
        <v>384</v>
      </c>
    </row>
    <row r="74" spans="1:16" x14ac:dyDescent="0.15">
      <c r="A74" s="184" t="s">
        <v>79</v>
      </c>
      <c r="B74" s="185">
        <f>基金残高に係る経年分析!F57</f>
        <v>847</v>
      </c>
      <c r="C74" s="185">
        <f>基金残高に係る経年分析!G57</f>
        <v>1110</v>
      </c>
      <c r="D74" s="185">
        <f>基金残高に係る経年分析!H57</f>
        <v>1185</v>
      </c>
    </row>
  </sheetData>
  <sheetProtection algorithmName="SHA-512" hashValue="o/kmYvd1KVeTr5ZWAGImf6KRtYuCP627bg4VzRljnFzjG0DJyZpGiRHKyH0jSIrWM3nvIxVdlnmSo40GA+WO1Q==" saltValue="Gn3sXTYGaydPdKYTG0aIU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208</v>
      </c>
      <c r="DI1" s="798"/>
      <c r="DJ1" s="798"/>
      <c r="DK1" s="798"/>
      <c r="DL1" s="798"/>
      <c r="DM1" s="798"/>
      <c r="DN1" s="799"/>
      <c r="DO1" s="226"/>
      <c r="DP1" s="797" t="s">
        <v>209</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210</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211</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212</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213</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214</v>
      </c>
      <c r="S4" s="740"/>
      <c r="T4" s="740"/>
      <c r="U4" s="740"/>
      <c r="V4" s="740"/>
      <c r="W4" s="740"/>
      <c r="X4" s="740"/>
      <c r="Y4" s="741"/>
      <c r="Z4" s="739" t="s">
        <v>215</v>
      </c>
      <c r="AA4" s="740"/>
      <c r="AB4" s="740"/>
      <c r="AC4" s="741"/>
      <c r="AD4" s="739" t="s">
        <v>216</v>
      </c>
      <c r="AE4" s="740"/>
      <c r="AF4" s="740"/>
      <c r="AG4" s="740"/>
      <c r="AH4" s="740"/>
      <c r="AI4" s="740"/>
      <c r="AJ4" s="740"/>
      <c r="AK4" s="741"/>
      <c r="AL4" s="739" t="s">
        <v>215</v>
      </c>
      <c r="AM4" s="740"/>
      <c r="AN4" s="740"/>
      <c r="AO4" s="741"/>
      <c r="AP4" s="800" t="s">
        <v>217</v>
      </c>
      <c r="AQ4" s="800"/>
      <c r="AR4" s="800"/>
      <c r="AS4" s="800"/>
      <c r="AT4" s="800"/>
      <c r="AU4" s="800"/>
      <c r="AV4" s="800"/>
      <c r="AW4" s="800"/>
      <c r="AX4" s="800"/>
      <c r="AY4" s="800"/>
      <c r="AZ4" s="800"/>
      <c r="BA4" s="800"/>
      <c r="BB4" s="800"/>
      <c r="BC4" s="800"/>
      <c r="BD4" s="800"/>
      <c r="BE4" s="800"/>
      <c r="BF4" s="800"/>
      <c r="BG4" s="800" t="s">
        <v>218</v>
      </c>
      <c r="BH4" s="800"/>
      <c r="BI4" s="800"/>
      <c r="BJ4" s="800"/>
      <c r="BK4" s="800"/>
      <c r="BL4" s="800"/>
      <c r="BM4" s="800"/>
      <c r="BN4" s="800"/>
      <c r="BO4" s="800" t="s">
        <v>215</v>
      </c>
      <c r="BP4" s="800"/>
      <c r="BQ4" s="800"/>
      <c r="BR4" s="800"/>
      <c r="BS4" s="800" t="s">
        <v>219</v>
      </c>
      <c r="BT4" s="800"/>
      <c r="BU4" s="800"/>
      <c r="BV4" s="800"/>
      <c r="BW4" s="800"/>
      <c r="BX4" s="800"/>
      <c r="BY4" s="800"/>
      <c r="BZ4" s="800"/>
      <c r="CA4" s="800"/>
      <c r="CB4" s="800"/>
      <c r="CD4" s="782" t="s">
        <v>220</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4" t="s">
        <v>221</v>
      </c>
      <c r="C5" s="745"/>
      <c r="D5" s="745"/>
      <c r="E5" s="745"/>
      <c r="F5" s="745"/>
      <c r="G5" s="745"/>
      <c r="H5" s="745"/>
      <c r="I5" s="745"/>
      <c r="J5" s="745"/>
      <c r="K5" s="745"/>
      <c r="L5" s="745"/>
      <c r="M5" s="745"/>
      <c r="N5" s="745"/>
      <c r="O5" s="745"/>
      <c r="P5" s="745"/>
      <c r="Q5" s="746"/>
      <c r="R5" s="733">
        <v>1367826</v>
      </c>
      <c r="S5" s="734"/>
      <c r="T5" s="734"/>
      <c r="U5" s="734"/>
      <c r="V5" s="734"/>
      <c r="W5" s="734"/>
      <c r="X5" s="734"/>
      <c r="Y5" s="777"/>
      <c r="Z5" s="795">
        <v>11.6</v>
      </c>
      <c r="AA5" s="795"/>
      <c r="AB5" s="795"/>
      <c r="AC5" s="795"/>
      <c r="AD5" s="796">
        <v>1367826</v>
      </c>
      <c r="AE5" s="796"/>
      <c r="AF5" s="796"/>
      <c r="AG5" s="796"/>
      <c r="AH5" s="796"/>
      <c r="AI5" s="796"/>
      <c r="AJ5" s="796"/>
      <c r="AK5" s="796"/>
      <c r="AL5" s="778">
        <v>22.3</v>
      </c>
      <c r="AM5" s="749"/>
      <c r="AN5" s="749"/>
      <c r="AO5" s="779"/>
      <c r="AP5" s="744" t="s">
        <v>222</v>
      </c>
      <c r="AQ5" s="745"/>
      <c r="AR5" s="745"/>
      <c r="AS5" s="745"/>
      <c r="AT5" s="745"/>
      <c r="AU5" s="745"/>
      <c r="AV5" s="745"/>
      <c r="AW5" s="745"/>
      <c r="AX5" s="745"/>
      <c r="AY5" s="745"/>
      <c r="AZ5" s="745"/>
      <c r="BA5" s="745"/>
      <c r="BB5" s="745"/>
      <c r="BC5" s="745"/>
      <c r="BD5" s="745"/>
      <c r="BE5" s="745"/>
      <c r="BF5" s="746"/>
      <c r="BG5" s="678">
        <v>1335807</v>
      </c>
      <c r="BH5" s="679"/>
      <c r="BI5" s="679"/>
      <c r="BJ5" s="679"/>
      <c r="BK5" s="679"/>
      <c r="BL5" s="679"/>
      <c r="BM5" s="679"/>
      <c r="BN5" s="680"/>
      <c r="BO5" s="715">
        <v>97.7</v>
      </c>
      <c r="BP5" s="715"/>
      <c r="BQ5" s="715"/>
      <c r="BR5" s="715"/>
      <c r="BS5" s="716" t="s">
        <v>223</v>
      </c>
      <c r="BT5" s="716"/>
      <c r="BU5" s="716"/>
      <c r="BV5" s="716"/>
      <c r="BW5" s="716"/>
      <c r="BX5" s="716"/>
      <c r="BY5" s="716"/>
      <c r="BZ5" s="716"/>
      <c r="CA5" s="716"/>
      <c r="CB5" s="766"/>
      <c r="CD5" s="782" t="s">
        <v>217</v>
      </c>
      <c r="CE5" s="783"/>
      <c r="CF5" s="783"/>
      <c r="CG5" s="783"/>
      <c r="CH5" s="783"/>
      <c r="CI5" s="783"/>
      <c r="CJ5" s="783"/>
      <c r="CK5" s="783"/>
      <c r="CL5" s="783"/>
      <c r="CM5" s="783"/>
      <c r="CN5" s="783"/>
      <c r="CO5" s="783"/>
      <c r="CP5" s="783"/>
      <c r="CQ5" s="784"/>
      <c r="CR5" s="782" t="s">
        <v>224</v>
      </c>
      <c r="CS5" s="783"/>
      <c r="CT5" s="783"/>
      <c r="CU5" s="783"/>
      <c r="CV5" s="783"/>
      <c r="CW5" s="783"/>
      <c r="CX5" s="783"/>
      <c r="CY5" s="784"/>
      <c r="CZ5" s="782" t="s">
        <v>215</v>
      </c>
      <c r="DA5" s="783"/>
      <c r="DB5" s="783"/>
      <c r="DC5" s="784"/>
      <c r="DD5" s="782" t="s">
        <v>225</v>
      </c>
      <c r="DE5" s="783"/>
      <c r="DF5" s="783"/>
      <c r="DG5" s="783"/>
      <c r="DH5" s="783"/>
      <c r="DI5" s="783"/>
      <c r="DJ5" s="783"/>
      <c r="DK5" s="783"/>
      <c r="DL5" s="783"/>
      <c r="DM5" s="783"/>
      <c r="DN5" s="783"/>
      <c r="DO5" s="783"/>
      <c r="DP5" s="784"/>
      <c r="DQ5" s="782" t="s">
        <v>226</v>
      </c>
      <c r="DR5" s="783"/>
      <c r="DS5" s="783"/>
      <c r="DT5" s="783"/>
      <c r="DU5" s="783"/>
      <c r="DV5" s="783"/>
      <c r="DW5" s="783"/>
      <c r="DX5" s="783"/>
      <c r="DY5" s="783"/>
      <c r="DZ5" s="783"/>
      <c r="EA5" s="783"/>
      <c r="EB5" s="783"/>
      <c r="EC5" s="784"/>
    </row>
    <row r="6" spans="2:143" ht="11.25" customHeight="1" x14ac:dyDescent="0.15">
      <c r="B6" s="675" t="s">
        <v>227</v>
      </c>
      <c r="C6" s="676"/>
      <c r="D6" s="676"/>
      <c r="E6" s="676"/>
      <c r="F6" s="676"/>
      <c r="G6" s="676"/>
      <c r="H6" s="676"/>
      <c r="I6" s="676"/>
      <c r="J6" s="676"/>
      <c r="K6" s="676"/>
      <c r="L6" s="676"/>
      <c r="M6" s="676"/>
      <c r="N6" s="676"/>
      <c r="O6" s="676"/>
      <c r="P6" s="676"/>
      <c r="Q6" s="677"/>
      <c r="R6" s="678">
        <v>88624</v>
      </c>
      <c r="S6" s="679"/>
      <c r="T6" s="679"/>
      <c r="U6" s="679"/>
      <c r="V6" s="679"/>
      <c r="W6" s="679"/>
      <c r="X6" s="679"/>
      <c r="Y6" s="680"/>
      <c r="Z6" s="715">
        <v>0.8</v>
      </c>
      <c r="AA6" s="715"/>
      <c r="AB6" s="715"/>
      <c r="AC6" s="715"/>
      <c r="AD6" s="716">
        <v>88624</v>
      </c>
      <c r="AE6" s="716"/>
      <c r="AF6" s="716"/>
      <c r="AG6" s="716"/>
      <c r="AH6" s="716"/>
      <c r="AI6" s="716"/>
      <c r="AJ6" s="716"/>
      <c r="AK6" s="716"/>
      <c r="AL6" s="681">
        <v>1.4</v>
      </c>
      <c r="AM6" s="682"/>
      <c r="AN6" s="682"/>
      <c r="AO6" s="717"/>
      <c r="AP6" s="675" t="s">
        <v>228</v>
      </c>
      <c r="AQ6" s="676"/>
      <c r="AR6" s="676"/>
      <c r="AS6" s="676"/>
      <c r="AT6" s="676"/>
      <c r="AU6" s="676"/>
      <c r="AV6" s="676"/>
      <c r="AW6" s="676"/>
      <c r="AX6" s="676"/>
      <c r="AY6" s="676"/>
      <c r="AZ6" s="676"/>
      <c r="BA6" s="676"/>
      <c r="BB6" s="676"/>
      <c r="BC6" s="676"/>
      <c r="BD6" s="676"/>
      <c r="BE6" s="676"/>
      <c r="BF6" s="677"/>
      <c r="BG6" s="678">
        <v>1335807</v>
      </c>
      <c r="BH6" s="679"/>
      <c r="BI6" s="679"/>
      <c r="BJ6" s="679"/>
      <c r="BK6" s="679"/>
      <c r="BL6" s="679"/>
      <c r="BM6" s="679"/>
      <c r="BN6" s="680"/>
      <c r="BO6" s="715">
        <v>97.7</v>
      </c>
      <c r="BP6" s="715"/>
      <c r="BQ6" s="715"/>
      <c r="BR6" s="715"/>
      <c r="BS6" s="716" t="s">
        <v>136</v>
      </c>
      <c r="BT6" s="716"/>
      <c r="BU6" s="716"/>
      <c r="BV6" s="716"/>
      <c r="BW6" s="716"/>
      <c r="BX6" s="716"/>
      <c r="BY6" s="716"/>
      <c r="BZ6" s="716"/>
      <c r="CA6" s="716"/>
      <c r="CB6" s="766"/>
      <c r="CD6" s="736" t="s">
        <v>229</v>
      </c>
      <c r="CE6" s="737"/>
      <c r="CF6" s="737"/>
      <c r="CG6" s="737"/>
      <c r="CH6" s="737"/>
      <c r="CI6" s="737"/>
      <c r="CJ6" s="737"/>
      <c r="CK6" s="737"/>
      <c r="CL6" s="737"/>
      <c r="CM6" s="737"/>
      <c r="CN6" s="737"/>
      <c r="CO6" s="737"/>
      <c r="CP6" s="737"/>
      <c r="CQ6" s="738"/>
      <c r="CR6" s="678">
        <v>102106</v>
      </c>
      <c r="CS6" s="679"/>
      <c r="CT6" s="679"/>
      <c r="CU6" s="679"/>
      <c r="CV6" s="679"/>
      <c r="CW6" s="679"/>
      <c r="CX6" s="679"/>
      <c r="CY6" s="680"/>
      <c r="CZ6" s="778">
        <v>0.9</v>
      </c>
      <c r="DA6" s="749"/>
      <c r="DB6" s="749"/>
      <c r="DC6" s="781"/>
      <c r="DD6" s="684" t="s">
        <v>223</v>
      </c>
      <c r="DE6" s="679"/>
      <c r="DF6" s="679"/>
      <c r="DG6" s="679"/>
      <c r="DH6" s="679"/>
      <c r="DI6" s="679"/>
      <c r="DJ6" s="679"/>
      <c r="DK6" s="679"/>
      <c r="DL6" s="679"/>
      <c r="DM6" s="679"/>
      <c r="DN6" s="679"/>
      <c r="DO6" s="679"/>
      <c r="DP6" s="680"/>
      <c r="DQ6" s="684">
        <v>102106</v>
      </c>
      <c r="DR6" s="679"/>
      <c r="DS6" s="679"/>
      <c r="DT6" s="679"/>
      <c r="DU6" s="679"/>
      <c r="DV6" s="679"/>
      <c r="DW6" s="679"/>
      <c r="DX6" s="679"/>
      <c r="DY6" s="679"/>
      <c r="DZ6" s="679"/>
      <c r="EA6" s="679"/>
      <c r="EB6" s="679"/>
      <c r="EC6" s="722"/>
    </row>
    <row r="7" spans="2:143" ht="11.25" customHeight="1" x14ac:dyDescent="0.15">
      <c r="B7" s="675" t="s">
        <v>230</v>
      </c>
      <c r="C7" s="676"/>
      <c r="D7" s="676"/>
      <c r="E7" s="676"/>
      <c r="F7" s="676"/>
      <c r="G7" s="676"/>
      <c r="H7" s="676"/>
      <c r="I7" s="676"/>
      <c r="J7" s="676"/>
      <c r="K7" s="676"/>
      <c r="L7" s="676"/>
      <c r="M7" s="676"/>
      <c r="N7" s="676"/>
      <c r="O7" s="676"/>
      <c r="P7" s="676"/>
      <c r="Q7" s="677"/>
      <c r="R7" s="678">
        <v>1427</v>
      </c>
      <c r="S7" s="679"/>
      <c r="T7" s="679"/>
      <c r="U7" s="679"/>
      <c r="V7" s="679"/>
      <c r="W7" s="679"/>
      <c r="X7" s="679"/>
      <c r="Y7" s="680"/>
      <c r="Z7" s="715">
        <v>0</v>
      </c>
      <c r="AA7" s="715"/>
      <c r="AB7" s="715"/>
      <c r="AC7" s="715"/>
      <c r="AD7" s="716">
        <v>1427</v>
      </c>
      <c r="AE7" s="716"/>
      <c r="AF7" s="716"/>
      <c r="AG7" s="716"/>
      <c r="AH7" s="716"/>
      <c r="AI7" s="716"/>
      <c r="AJ7" s="716"/>
      <c r="AK7" s="716"/>
      <c r="AL7" s="681">
        <v>0</v>
      </c>
      <c r="AM7" s="682"/>
      <c r="AN7" s="682"/>
      <c r="AO7" s="717"/>
      <c r="AP7" s="675" t="s">
        <v>231</v>
      </c>
      <c r="AQ7" s="676"/>
      <c r="AR7" s="676"/>
      <c r="AS7" s="676"/>
      <c r="AT7" s="676"/>
      <c r="AU7" s="676"/>
      <c r="AV7" s="676"/>
      <c r="AW7" s="676"/>
      <c r="AX7" s="676"/>
      <c r="AY7" s="676"/>
      <c r="AZ7" s="676"/>
      <c r="BA7" s="676"/>
      <c r="BB7" s="676"/>
      <c r="BC7" s="676"/>
      <c r="BD7" s="676"/>
      <c r="BE7" s="676"/>
      <c r="BF7" s="677"/>
      <c r="BG7" s="678">
        <v>548480</v>
      </c>
      <c r="BH7" s="679"/>
      <c r="BI7" s="679"/>
      <c r="BJ7" s="679"/>
      <c r="BK7" s="679"/>
      <c r="BL7" s="679"/>
      <c r="BM7" s="679"/>
      <c r="BN7" s="680"/>
      <c r="BO7" s="715">
        <v>40.1</v>
      </c>
      <c r="BP7" s="715"/>
      <c r="BQ7" s="715"/>
      <c r="BR7" s="715"/>
      <c r="BS7" s="716" t="s">
        <v>136</v>
      </c>
      <c r="BT7" s="716"/>
      <c r="BU7" s="716"/>
      <c r="BV7" s="716"/>
      <c r="BW7" s="716"/>
      <c r="BX7" s="716"/>
      <c r="BY7" s="716"/>
      <c r="BZ7" s="716"/>
      <c r="CA7" s="716"/>
      <c r="CB7" s="766"/>
      <c r="CD7" s="711" t="s">
        <v>232</v>
      </c>
      <c r="CE7" s="712"/>
      <c r="CF7" s="712"/>
      <c r="CG7" s="712"/>
      <c r="CH7" s="712"/>
      <c r="CI7" s="712"/>
      <c r="CJ7" s="712"/>
      <c r="CK7" s="712"/>
      <c r="CL7" s="712"/>
      <c r="CM7" s="712"/>
      <c r="CN7" s="712"/>
      <c r="CO7" s="712"/>
      <c r="CP7" s="712"/>
      <c r="CQ7" s="713"/>
      <c r="CR7" s="678">
        <v>1448697</v>
      </c>
      <c r="CS7" s="679"/>
      <c r="CT7" s="679"/>
      <c r="CU7" s="679"/>
      <c r="CV7" s="679"/>
      <c r="CW7" s="679"/>
      <c r="CX7" s="679"/>
      <c r="CY7" s="680"/>
      <c r="CZ7" s="715">
        <v>12.6</v>
      </c>
      <c r="DA7" s="715"/>
      <c r="DB7" s="715"/>
      <c r="DC7" s="715"/>
      <c r="DD7" s="684">
        <v>5179</v>
      </c>
      <c r="DE7" s="679"/>
      <c r="DF7" s="679"/>
      <c r="DG7" s="679"/>
      <c r="DH7" s="679"/>
      <c r="DI7" s="679"/>
      <c r="DJ7" s="679"/>
      <c r="DK7" s="679"/>
      <c r="DL7" s="679"/>
      <c r="DM7" s="679"/>
      <c r="DN7" s="679"/>
      <c r="DO7" s="679"/>
      <c r="DP7" s="680"/>
      <c r="DQ7" s="684">
        <v>1136964</v>
      </c>
      <c r="DR7" s="679"/>
      <c r="DS7" s="679"/>
      <c r="DT7" s="679"/>
      <c r="DU7" s="679"/>
      <c r="DV7" s="679"/>
      <c r="DW7" s="679"/>
      <c r="DX7" s="679"/>
      <c r="DY7" s="679"/>
      <c r="DZ7" s="679"/>
      <c r="EA7" s="679"/>
      <c r="EB7" s="679"/>
      <c r="EC7" s="722"/>
    </row>
    <row r="8" spans="2:143" ht="11.25" customHeight="1" x14ac:dyDescent="0.15">
      <c r="B8" s="675" t="s">
        <v>233</v>
      </c>
      <c r="C8" s="676"/>
      <c r="D8" s="676"/>
      <c r="E8" s="676"/>
      <c r="F8" s="676"/>
      <c r="G8" s="676"/>
      <c r="H8" s="676"/>
      <c r="I8" s="676"/>
      <c r="J8" s="676"/>
      <c r="K8" s="676"/>
      <c r="L8" s="676"/>
      <c r="M8" s="676"/>
      <c r="N8" s="676"/>
      <c r="O8" s="676"/>
      <c r="P8" s="676"/>
      <c r="Q8" s="677"/>
      <c r="R8" s="678">
        <v>9252</v>
      </c>
      <c r="S8" s="679"/>
      <c r="T8" s="679"/>
      <c r="U8" s="679"/>
      <c r="V8" s="679"/>
      <c r="W8" s="679"/>
      <c r="X8" s="679"/>
      <c r="Y8" s="680"/>
      <c r="Z8" s="715">
        <v>0.1</v>
      </c>
      <c r="AA8" s="715"/>
      <c r="AB8" s="715"/>
      <c r="AC8" s="715"/>
      <c r="AD8" s="716">
        <v>9252</v>
      </c>
      <c r="AE8" s="716"/>
      <c r="AF8" s="716"/>
      <c r="AG8" s="716"/>
      <c r="AH8" s="716"/>
      <c r="AI8" s="716"/>
      <c r="AJ8" s="716"/>
      <c r="AK8" s="716"/>
      <c r="AL8" s="681">
        <v>0.2</v>
      </c>
      <c r="AM8" s="682"/>
      <c r="AN8" s="682"/>
      <c r="AO8" s="717"/>
      <c r="AP8" s="675" t="s">
        <v>234</v>
      </c>
      <c r="AQ8" s="676"/>
      <c r="AR8" s="676"/>
      <c r="AS8" s="676"/>
      <c r="AT8" s="676"/>
      <c r="AU8" s="676"/>
      <c r="AV8" s="676"/>
      <c r="AW8" s="676"/>
      <c r="AX8" s="676"/>
      <c r="AY8" s="676"/>
      <c r="AZ8" s="676"/>
      <c r="BA8" s="676"/>
      <c r="BB8" s="676"/>
      <c r="BC8" s="676"/>
      <c r="BD8" s="676"/>
      <c r="BE8" s="676"/>
      <c r="BF8" s="677"/>
      <c r="BG8" s="678">
        <v>23034</v>
      </c>
      <c r="BH8" s="679"/>
      <c r="BI8" s="679"/>
      <c r="BJ8" s="679"/>
      <c r="BK8" s="679"/>
      <c r="BL8" s="679"/>
      <c r="BM8" s="679"/>
      <c r="BN8" s="680"/>
      <c r="BO8" s="715">
        <v>1.7</v>
      </c>
      <c r="BP8" s="715"/>
      <c r="BQ8" s="715"/>
      <c r="BR8" s="715"/>
      <c r="BS8" s="684" t="s">
        <v>223</v>
      </c>
      <c r="BT8" s="679"/>
      <c r="BU8" s="679"/>
      <c r="BV8" s="679"/>
      <c r="BW8" s="679"/>
      <c r="BX8" s="679"/>
      <c r="BY8" s="679"/>
      <c r="BZ8" s="679"/>
      <c r="CA8" s="679"/>
      <c r="CB8" s="722"/>
      <c r="CD8" s="711" t="s">
        <v>235</v>
      </c>
      <c r="CE8" s="712"/>
      <c r="CF8" s="712"/>
      <c r="CG8" s="712"/>
      <c r="CH8" s="712"/>
      <c r="CI8" s="712"/>
      <c r="CJ8" s="712"/>
      <c r="CK8" s="712"/>
      <c r="CL8" s="712"/>
      <c r="CM8" s="712"/>
      <c r="CN8" s="712"/>
      <c r="CO8" s="712"/>
      <c r="CP8" s="712"/>
      <c r="CQ8" s="713"/>
      <c r="CR8" s="678">
        <v>2135106</v>
      </c>
      <c r="CS8" s="679"/>
      <c r="CT8" s="679"/>
      <c r="CU8" s="679"/>
      <c r="CV8" s="679"/>
      <c r="CW8" s="679"/>
      <c r="CX8" s="679"/>
      <c r="CY8" s="680"/>
      <c r="CZ8" s="715">
        <v>18.600000000000001</v>
      </c>
      <c r="DA8" s="715"/>
      <c r="DB8" s="715"/>
      <c r="DC8" s="715"/>
      <c r="DD8" s="684">
        <v>34486</v>
      </c>
      <c r="DE8" s="679"/>
      <c r="DF8" s="679"/>
      <c r="DG8" s="679"/>
      <c r="DH8" s="679"/>
      <c r="DI8" s="679"/>
      <c r="DJ8" s="679"/>
      <c r="DK8" s="679"/>
      <c r="DL8" s="679"/>
      <c r="DM8" s="679"/>
      <c r="DN8" s="679"/>
      <c r="DO8" s="679"/>
      <c r="DP8" s="680"/>
      <c r="DQ8" s="684">
        <v>1271150</v>
      </c>
      <c r="DR8" s="679"/>
      <c r="DS8" s="679"/>
      <c r="DT8" s="679"/>
      <c r="DU8" s="679"/>
      <c r="DV8" s="679"/>
      <c r="DW8" s="679"/>
      <c r="DX8" s="679"/>
      <c r="DY8" s="679"/>
      <c r="DZ8" s="679"/>
      <c r="EA8" s="679"/>
      <c r="EB8" s="679"/>
      <c r="EC8" s="722"/>
    </row>
    <row r="9" spans="2:143" ht="11.25" customHeight="1" x14ac:dyDescent="0.15">
      <c r="B9" s="675" t="s">
        <v>236</v>
      </c>
      <c r="C9" s="676"/>
      <c r="D9" s="676"/>
      <c r="E9" s="676"/>
      <c r="F9" s="676"/>
      <c r="G9" s="676"/>
      <c r="H9" s="676"/>
      <c r="I9" s="676"/>
      <c r="J9" s="676"/>
      <c r="K9" s="676"/>
      <c r="L9" s="676"/>
      <c r="M9" s="676"/>
      <c r="N9" s="676"/>
      <c r="O9" s="676"/>
      <c r="P9" s="676"/>
      <c r="Q9" s="677"/>
      <c r="R9" s="678">
        <v>4954</v>
      </c>
      <c r="S9" s="679"/>
      <c r="T9" s="679"/>
      <c r="U9" s="679"/>
      <c r="V9" s="679"/>
      <c r="W9" s="679"/>
      <c r="X9" s="679"/>
      <c r="Y9" s="680"/>
      <c r="Z9" s="715">
        <v>0</v>
      </c>
      <c r="AA9" s="715"/>
      <c r="AB9" s="715"/>
      <c r="AC9" s="715"/>
      <c r="AD9" s="716">
        <v>4954</v>
      </c>
      <c r="AE9" s="716"/>
      <c r="AF9" s="716"/>
      <c r="AG9" s="716"/>
      <c r="AH9" s="716"/>
      <c r="AI9" s="716"/>
      <c r="AJ9" s="716"/>
      <c r="AK9" s="716"/>
      <c r="AL9" s="681">
        <v>0.1</v>
      </c>
      <c r="AM9" s="682"/>
      <c r="AN9" s="682"/>
      <c r="AO9" s="717"/>
      <c r="AP9" s="675" t="s">
        <v>237</v>
      </c>
      <c r="AQ9" s="676"/>
      <c r="AR9" s="676"/>
      <c r="AS9" s="676"/>
      <c r="AT9" s="676"/>
      <c r="AU9" s="676"/>
      <c r="AV9" s="676"/>
      <c r="AW9" s="676"/>
      <c r="AX9" s="676"/>
      <c r="AY9" s="676"/>
      <c r="AZ9" s="676"/>
      <c r="BA9" s="676"/>
      <c r="BB9" s="676"/>
      <c r="BC9" s="676"/>
      <c r="BD9" s="676"/>
      <c r="BE9" s="676"/>
      <c r="BF9" s="677"/>
      <c r="BG9" s="678">
        <v>465547</v>
      </c>
      <c r="BH9" s="679"/>
      <c r="BI9" s="679"/>
      <c r="BJ9" s="679"/>
      <c r="BK9" s="679"/>
      <c r="BL9" s="679"/>
      <c r="BM9" s="679"/>
      <c r="BN9" s="680"/>
      <c r="BO9" s="715">
        <v>34</v>
      </c>
      <c r="BP9" s="715"/>
      <c r="BQ9" s="715"/>
      <c r="BR9" s="715"/>
      <c r="BS9" s="684" t="s">
        <v>223</v>
      </c>
      <c r="BT9" s="679"/>
      <c r="BU9" s="679"/>
      <c r="BV9" s="679"/>
      <c r="BW9" s="679"/>
      <c r="BX9" s="679"/>
      <c r="BY9" s="679"/>
      <c r="BZ9" s="679"/>
      <c r="CA9" s="679"/>
      <c r="CB9" s="722"/>
      <c r="CD9" s="711" t="s">
        <v>238</v>
      </c>
      <c r="CE9" s="712"/>
      <c r="CF9" s="712"/>
      <c r="CG9" s="712"/>
      <c r="CH9" s="712"/>
      <c r="CI9" s="712"/>
      <c r="CJ9" s="712"/>
      <c r="CK9" s="712"/>
      <c r="CL9" s="712"/>
      <c r="CM9" s="712"/>
      <c r="CN9" s="712"/>
      <c r="CO9" s="712"/>
      <c r="CP9" s="712"/>
      <c r="CQ9" s="713"/>
      <c r="CR9" s="678">
        <v>1120003</v>
      </c>
      <c r="CS9" s="679"/>
      <c r="CT9" s="679"/>
      <c r="CU9" s="679"/>
      <c r="CV9" s="679"/>
      <c r="CW9" s="679"/>
      <c r="CX9" s="679"/>
      <c r="CY9" s="680"/>
      <c r="CZ9" s="715">
        <v>9.6999999999999993</v>
      </c>
      <c r="DA9" s="715"/>
      <c r="DB9" s="715"/>
      <c r="DC9" s="715"/>
      <c r="DD9" s="684" t="s">
        <v>223</v>
      </c>
      <c r="DE9" s="679"/>
      <c r="DF9" s="679"/>
      <c r="DG9" s="679"/>
      <c r="DH9" s="679"/>
      <c r="DI9" s="679"/>
      <c r="DJ9" s="679"/>
      <c r="DK9" s="679"/>
      <c r="DL9" s="679"/>
      <c r="DM9" s="679"/>
      <c r="DN9" s="679"/>
      <c r="DO9" s="679"/>
      <c r="DP9" s="680"/>
      <c r="DQ9" s="684">
        <v>888503</v>
      </c>
      <c r="DR9" s="679"/>
      <c r="DS9" s="679"/>
      <c r="DT9" s="679"/>
      <c r="DU9" s="679"/>
      <c r="DV9" s="679"/>
      <c r="DW9" s="679"/>
      <c r="DX9" s="679"/>
      <c r="DY9" s="679"/>
      <c r="DZ9" s="679"/>
      <c r="EA9" s="679"/>
      <c r="EB9" s="679"/>
      <c r="EC9" s="722"/>
    </row>
    <row r="10" spans="2:143" ht="11.25" customHeight="1" x14ac:dyDescent="0.15">
      <c r="B10" s="675" t="s">
        <v>239</v>
      </c>
      <c r="C10" s="676"/>
      <c r="D10" s="676"/>
      <c r="E10" s="676"/>
      <c r="F10" s="676"/>
      <c r="G10" s="676"/>
      <c r="H10" s="676"/>
      <c r="I10" s="676"/>
      <c r="J10" s="676"/>
      <c r="K10" s="676"/>
      <c r="L10" s="676"/>
      <c r="M10" s="676"/>
      <c r="N10" s="676"/>
      <c r="O10" s="676"/>
      <c r="P10" s="676"/>
      <c r="Q10" s="677"/>
      <c r="R10" s="678" t="s">
        <v>223</v>
      </c>
      <c r="S10" s="679"/>
      <c r="T10" s="679"/>
      <c r="U10" s="679"/>
      <c r="V10" s="679"/>
      <c r="W10" s="679"/>
      <c r="X10" s="679"/>
      <c r="Y10" s="680"/>
      <c r="Z10" s="715" t="s">
        <v>136</v>
      </c>
      <c r="AA10" s="715"/>
      <c r="AB10" s="715"/>
      <c r="AC10" s="715"/>
      <c r="AD10" s="716" t="s">
        <v>223</v>
      </c>
      <c r="AE10" s="716"/>
      <c r="AF10" s="716"/>
      <c r="AG10" s="716"/>
      <c r="AH10" s="716"/>
      <c r="AI10" s="716"/>
      <c r="AJ10" s="716"/>
      <c r="AK10" s="716"/>
      <c r="AL10" s="681" t="s">
        <v>136</v>
      </c>
      <c r="AM10" s="682"/>
      <c r="AN10" s="682"/>
      <c r="AO10" s="717"/>
      <c r="AP10" s="675" t="s">
        <v>240</v>
      </c>
      <c r="AQ10" s="676"/>
      <c r="AR10" s="676"/>
      <c r="AS10" s="676"/>
      <c r="AT10" s="676"/>
      <c r="AU10" s="676"/>
      <c r="AV10" s="676"/>
      <c r="AW10" s="676"/>
      <c r="AX10" s="676"/>
      <c r="AY10" s="676"/>
      <c r="AZ10" s="676"/>
      <c r="BA10" s="676"/>
      <c r="BB10" s="676"/>
      <c r="BC10" s="676"/>
      <c r="BD10" s="676"/>
      <c r="BE10" s="676"/>
      <c r="BF10" s="677"/>
      <c r="BG10" s="678">
        <v>33368</v>
      </c>
      <c r="BH10" s="679"/>
      <c r="BI10" s="679"/>
      <c r="BJ10" s="679"/>
      <c r="BK10" s="679"/>
      <c r="BL10" s="679"/>
      <c r="BM10" s="679"/>
      <c r="BN10" s="680"/>
      <c r="BO10" s="715">
        <v>2.4</v>
      </c>
      <c r="BP10" s="715"/>
      <c r="BQ10" s="715"/>
      <c r="BR10" s="715"/>
      <c r="BS10" s="684" t="s">
        <v>223</v>
      </c>
      <c r="BT10" s="679"/>
      <c r="BU10" s="679"/>
      <c r="BV10" s="679"/>
      <c r="BW10" s="679"/>
      <c r="BX10" s="679"/>
      <c r="BY10" s="679"/>
      <c r="BZ10" s="679"/>
      <c r="CA10" s="679"/>
      <c r="CB10" s="722"/>
      <c r="CD10" s="711" t="s">
        <v>241</v>
      </c>
      <c r="CE10" s="712"/>
      <c r="CF10" s="712"/>
      <c r="CG10" s="712"/>
      <c r="CH10" s="712"/>
      <c r="CI10" s="712"/>
      <c r="CJ10" s="712"/>
      <c r="CK10" s="712"/>
      <c r="CL10" s="712"/>
      <c r="CM10" s="712"/>
      <c r="CN10" s="712"/>
      <c r="CO10" s="712"/>
      <c r="CP10" s="712"/>
      <c r="CQ10" s="713"/>
      <c r="CR10" s="678">
        <v>27636</v>
      </c>
      <c r="CS10" s="679"/>
      <c r="CT10" s="679"/>
      <c r="CU10" s="679"/>
      <c r="CV10" s="679"/>
      <c r="CW10" s="679"/>
      <c r="CX10" s="679"/>
      <c r="CY10" s="680"/>
      <c r="CZ10" s="715">
        <v>0.2</v>
      </c>
      <c r="DA10" s="715"/>
      <c r="DB10" s="715"/>
      <c r="DC10" s="715"/>
      <c r="DD10" s="684">
        <v>908</v>
      </c>
      <c r="DE10" s="679"/>
      <c r="DF10" s="679"/>
      <c r="DG10" s="679"/>
      <c r="DH10" s="679"/>
      <c r="DI10" s="679"/>
      <c r="DJ10" s="679"/>
      <c r="DK10" s="679"/>
      <c r="DL10" s="679"/>
      <c r="DM10" s="679"/>
      <c r="DN10" s="679"/>
      <c r="DO10" s="679"/>
      <c r="DP10" s="680"/>
      <c r="DQ10" s="684">
        <v>14466</v>
      </c>
      <c r="DR10" s="679"/>
      <c r="DS10" s="679"/>
      <c r="DT10" s="679"/>
      <c r="DU10" s="679"/>
      <c r="DV10" s="679"/>
      <c r="DW10" s="679"/>
      <c r="DX10" s="679"/>
      <c r="DY10" s="679"/>
      <c r="DZ10" s="679"/>
      <c r="EA10" s="679"/>
      <c r="EB10" s="679"/>
      <c r="EC10" s="722"/>
    </row>
    <row r="11" spans="2:143" ht="11.25" customHeight="1" x14ac:dyDescent="0.15">
      <c r="B11" s="675" t="s">
        <v>242</v>
      </c>
      <c r="C11" s="676"/>
      <c r="D11" s="676"/>
      <c r="E11" s="676"/>
      <c r="F11" s="676"/>
      <c r="G11" s="676"/>
      <c r="H11" s="676"/>
      <c r="I11" s="676"/>
      <c r="J11" s="676"/>
      <c r="K11" s="676"/>
      <c r="L11" s="676"/>
      <c r="M11" s="676"/>
      <c r="N11" s="676"/>
      <c r="O11" s="676"/>
      <c r="P11" s="676"/>
      <c r="Q11" s="677"/>
      <c r="R11" s="678">
        <v>249348</v>
      </c>
      <c r="S11" s="679"/>
      <c r="T11" s="679"/>
      <c r="U11" s="679"/>
      <c r="V11" s="679"/>
      <c r="W11" s="679"/>
      <c r="X11" s="679"/>
      <c r="Y11" s="680"/>
      <c r="Z11" s="681">
        <v>2.1</v>
      </c>
      <c r="AA11" s="682"/>
      <c r="AB11" s="682"/>
      <c r="AC11" s="683"/>
      <c r="AD11" s="684">
        <v>249348</v>
      </c>
      <c r="AE11" s="679"/>
      <c r="AF11" s="679"/>
      <c r="AG11" s="679"/>
      <c r="AH11" s="679"/>
      <c r="AI11" s="679"/>
      <c r="AJ11" s="679"/>
      <c r="AK11" s="680"/>
      <c r="AL11" s="681">
        <v>4.0999999999999996</v>
      </c>
      <c r="AM11" s="682"/>
      <c r="AN11" s="682"/>
      <c r="AO11" s="717"/>
      <c r="AP11" s="675" t="s">
        <v>243</v>
      </c>
      <c r="AQ11" s="676"/>
      <c r="AR11" s="676"/>
      <c r="AS11" s="676"/>
      <c r="AT11" s="676"/>
      <c r="AU11" s="676"/>
      <c r="AV11" s="676"/>
      <c r="AW11" s="676"/>
      <c r="AX11" s="676"/>
      <c r="AY11" s="676"/>
      <c r="AZ11" s="676"/>
      <c r="BA11" s="676"/>
      <c r="BB11" s="676"/>
      <c r="BC11" s="676"/>
      <c r="BD11" s="676"/>
      <c r="BE11" s="676"/>
      <c r="BF11" s="677"/>
      <c r="BG11" s="678">
        <v>26531</v>
      </c>
      <c r="BH11" s="679"/>
      <c r="BI11" s="679"/>
      <c r="BJ11" s="679"/>
      <c r="BK11" s="679"/>
      <c r="BL11" s="679"/>
      <c r="BM11" s="679"/>
      <c r="BN11" s="680"/>
      <c r="BO11" s="715">
        <v>1.9</v>
      </c>
      <c r="BP11" s="715"/>
      <c r="BQ11" s="715"/>
      <c r="BR11" s="715"/>
      <c r="BS11" s="684" t="s">
        <v>223</v>
      </c>
      <c r="BT11" s="679"/>
      <c r="BU11" s="679"/>
      <c r="BV11" s="679"/>
      <c r="BW11" s="679"/>
      <c r="BX11" s="679"/>
      <c r="BY11" s="679"/>
      <c r="BZ11" s="679"/>
      <c r="CA11" s="679"/>
      <c r="CB11" s="722"/>
      <c r="CD11" s="711" t="s">
        <v>244</v>
      </c>
      <c r="CE11" s="712"/>
      <c r="CF11" s="712"/>
      <c r="CG11" s="712"/>
      <c r="CH11" s="712"/>
      <c r="CI11" s="712"/>
      <c r="CJ11" s="712"/>
      <c r="CK11" s="712"/>
      <c r="CL11" s="712"/>
      <c r="CM11" s="712"/>
      <c r="CN11" s="712"/>
      <c r="CO11" s="712"/>
      <c r="CP11" s="712"/>
      <c r="CQ11" s="713"/>
      <c r="CR11" s="678">
        <v>903531</v>
      </c>
      <c r="CS11" s="679"/>
      <c r="CT11" s="679"/>
      <c r="CU11" s="679"/>
      <c r="CV11" s="679"/>
      <c r="CW11" s="679"/>
      <c r="CX11" s="679"/>
      <c r="CY11" s="680"/>
      <c r="CZ11" s="715">
        <v>7.9</v>
      </c>
      <c r="DA11" s="715"/>
      <c r="DB11" s="715"/>
      <c r="DC11" s="715"/>
      <c r="DD11" s="684">
        <v>299119</v>
      </c>
      <c r="DE11" s="679"/>
      <c r="DF11" s="679"/>
      <c r="DG11" s="679"/>
      <c r="DH11" s="679"/>
      <c r="DI11" s="679"/>
      <c r="DJ11" s="679"/>
      <c r="DK11" s="679"/>
      <c r="DL11" s="679"/>
      <c r="DM11" s="679"/>
      <c r="DN11" s="679"/>
      <c r="DO11" s="679"/>
      <c r="DP11" s="680"/>
      <c r="DQ11" s="684">
        <v>241429</v>
      </c>
      <c r="DR11" s="679"/>
      <c r="DS11" s="679"/>
      <c r="DT11" s="679"/>
      <c r="DU11" s="679"/>
      <c r="DV11" s="679"/>
      <c r="DW11" s="679"/>
      <c r="DX11" s="679"/>
      <c r="DY11" s="679"/>
      <c r="DZ11" s="679"/>
      <c r="EA11" s="679"/>
      <c r="EB11" s="679"/>
      <c r="EC11" s="722"/>
    </row>
    <row r="12" spans="2:143" ht="11.25" customHeight="1" x14ac:dyDescent="0.15">
      <c r="B12" s="675" t="s">
        <v>245</v>
      </c>
      <c r="C12" s="676"/>
      <c r="D12" s="676"/>
      <c r="E12" s="676"/>
      <c r="F12" s="676"/>
      <c r="G12" s="676"/>
      <c r="H12" s="676"/>
      <c r="I12" s="676"/>
      <c r="J12" s="676"/>
      <c r="K12" s="676"/>
      <c r="L12" s="676"/>
      <c r="M12" s="676"/>
      <c r="N12" s="676"/>
      <c r="O12" s="676"/>
      <c r="P12" s="676"/>
      <c r="Q12" s="677"/>
      <c r="R12" s="678">
        <v>3532</v>
      </c>
      <c r="S12" s="679"/>
      <c r="T12" s="679"/>
      <c r="U12" s="679"/>
      <c r="V12" s="679"/>
      <c r="W12" s="679"/>
      <c r="X12" s="679"/>
      <c r="Y12" s="680"/>
      <c r="Z12" s="715">
        <v>0</v>
      </c>
      <c r="AA12" s="715"/>
      <c r="AB12" s="715"/>
      <c r="AC12" s="715"/>
      <c r="AD12" s="716">
        <v>3532</v>
      </c>
      <c r="AE12" s="716"/>
      <c r="AF12" s="716"/>
      <c r="AG12" s="716"/>
      <c r="AH12" s="716"/>
      <c r="AI12" s="716"/>
      <c r="AJ12" s="716"/>
      <c r="AK12" s="716"/>
      <c r="AL12" s="681">
        <v>0.1</v>
      </c>
      <c r="AM12" s="682"/>
      <c r="AN12" s="682"/>
      <c r="AO12" s="717"/>
      <c r="AP12" s="675" t="s">
        <v>246</v>
      </c>
      <c r="AQ12" s="676"/>
      <c r="AR12" s="676"/>
      <c r="AS12" s="676"/>
      <c r="AT12" s="676"/>
      <c r="AU12" s="676"/>
      <c r="AV12" s="676"/>
      <c r="AW12" s="676"/>
      <c r="AX12" s="676"/>
      <c r="AY12" s="676"/>
      <c r="AZ12" s="676"/>
      <c r="BA12" s="676"/>
      <c r="BB12" s="676"/>
      <c r="BC12" s="676"/>
      <c r="BD12" s="676"/>
      <c r="BE12" s="676"/>
      <c r="BF12" s="677"/>
      <c r="BG12" s="678">
        <v>665787</v>
      </c>
      <c r="BH12" s="679"/>
      <c r="BI12" s="679"/>
      <c r="BJ12" s="679"/>
      <c r="BK12" s="679"/>
      <c r="BL12" s="679"/>
      <c r="BM12" s="679"/>
      <c r="BN12" s="680"/>
      <c r="BO12" s="715">
        <v>48.7</v>
      </c>
      <c r="BP12" s="715"/>
      <c r="BQ12" s="715"/>
      <c r="BR12" s="715"/>
      <c r="BS12" s="684" t="s">
        <v>136</v>
      </c>
      <c r="BT12" s="679"/>
      <c r="BU12" s="679"/>
      <c r="BV12" s="679"/>
      <c r="BW12" s="679"/>
      <c r="BX12" s="679"/>
      <c r="BY12" s="679"/>
      <c r="BZ12" s="679"/>
      <c r="CA12" s="679"/>
      <c r="CB12" s="722"/>
      <c r="CD12" s="711" t="s">
        <v>247</v>
      </c>
      <c r="CE12" s="712"/>
      <c r="CF12" s="712"/>
      <c r="CG12" s="712"/>
      <c r="CH12" s="712"/>
      <c r="CI12" s="712"/>
      <c r="CJ12" s="712"/>
      <c r="CK12" s="712"/>
      <c r="CL12" s="712"/>
      <c r="CM12" s="712"/>
      <c r="CN12" s="712"/>
      <c r="CO12" s="712"/>
      <c r="CP12" s="712"/>
      <c r="CQ12" s="713"/>
      <c r="CR12" s="678">
        <v>384742</v>
      </c>
      <c r="CS12" s="679"/>
      <c r="CT12" s="679"/>
      <c r="CU12" s="679"/>
      <c r="CV12" s="679"/>
      <c r="CW12" s="679"/>
      <c r="CX12" s="679"/>
      <c r="CY12" s="680"/>
      <c r="CZ12" s="715">
        <v>3.3</v>
      </c>
      <c r="DA12" s="715"/>
      <c r="DB12" s="715"/>
      <c r="DC12" s="715"/>
      <c r="DD12" s="684">
        <v>57858</v>
      </c>
      <c r="DE12" s="679"/>
      <c r="DF12" s="679"/>
      <c r="DG12" s="679"/>
      <c r="DH12" s="679"/>
      <c r="DI12" s="679"/>
      <c r="DJ12" s="679"/>
      <c r="DK12" s="679"/>
      <c r="DL12" s="679"/>
      <c r="DM12" s="679"/>
      <c r="DN12" s="679"/>
      <c r="DO12" s="679"/>
      <c r="DP12" s="680"/>
      <c r="DQ12" s="684">
        <v>196679</v>
      </c>
      <c r="DR12" s="679"/>
      <c r="DS12" s="679"/>
      <c r="DT12" s="679"/>
      <c r="DU12" s="679"/>
      <c r="DV12" s="679"/>
      <c r="DW12" s="679"/>
      <c r="DX12" s="679"/>
      <c r="DY12" s="679"/>
      <c r="DZ12" s="679"/>
      <c r="EA12" s="679"/>
      <c r="EB12" s="679"/>
      <c r="EC12" s="722"/>
    </row>
    <row r="13" spans="2:143" ht="11.25" customHeight="1" x14ac:dyDescent="0.15">
      <c r="B13" s="675" t="s">
        <v>248</v>
      </c>
      <c r="C13" s="676"/>
      <c r="D13" s="676"/>
      <c r="E13" s="676"/>
      <c r="F13" s="676"/>
      <c r="G13" s="676"/>
      <c r="H13" s="676"/>
      <c r="I13" s="676"/>
      <c r="J13" s="676"/>
      <c r="K13" s="676"/>
      <c r="L13" s="676"/>
      <c r="M13" s="676"/>
      <c r="N13" s="676"/>
      <c r="O13" s="676"/>
      <c r="P13" s="676"/>
      <c r="Q13" s="677"/>
      <c r="R13" s="678" t="s">
        <v>136</v>
      </c>
      <c r="S13" s="679"/>
      <c r="T13" s="679"/>
      <c r="U13" s="679"/>
      <c r="V13" s="679"/>
      <c r="W13" s="679"/>
      <c r="X13" s="679"/>
      <c r="Y13" s="680"/>
      <c r="Z13" s="715" t="s">
        <v>223</v>
      </c>
      <c r="AA13" s="715"/>
      <c r="AB13" s="715"/>
      <c r="AC13" s="715"/>
      <c r="AD13" s="716" t="s">
        <v>223</v>
      </c>
      <c r="AE13" s="716"/>
      <c r="AF13" s="716"/>
      <c r="AG13" s="716"/>
      <c r="AH13" s="716"/>
      <c r="AI13" s="716"/>
      <c r="AJ13" s="716"/>
      <c r="AK13" s="716"/>
      <c r="AL13" s="681" t="s">
        <v>223</v>
      </c>
      <c r="AM13" s="682"/>
      <c r="AN13" s="682"/>
      <c r="AO13" s="717"/>
      <c r="AP13" s="675" t="s">
        <v>249</v>
      </c>
      <c r="AQ13" s="676"/>
      <c r="AR13" s="676"/>
      <c r="AS13" s="676"/>
      <c r="AT13" s="676"/>
      <c r="AU13" s="676"/>
      <c r="AV13" s="676"/>
      <c r="AW13" s="676"/>
      <c r="AX13" s="676"/>
      <c r="AY13" s="676"/>
      <c r="AZ13" s="676"/>
      <c r="BA13" s="676"/>
      <c r="BB13" s="676"/>
      <c r="BC13" s="676"/>
      <c r="BD13" s="676"/>
      <c r="BE13" s="676"/>
      <c r="BF13" s="677"/>
      <c r="BG13" s="678">
        <v>656516</v>
      </c>
      <c r="BH13" s="679"/>
      <c r="BI13" s="679"/>
      <c r="BJ13" s="679"/>
      <c r="BK13" s="679"/>
      <c r="BL13" s="679"/>
      <c r="BM13" s="679"/>
      <c r="BN13" s="680"/>
      <c r="BO13" s="715">
        <v>48</v>
      </c>
      <c r="BP13" s="715"/>
      <c r="BQ13" s="715"/>
      <c r="BR13" s="715"/>
      <c r="BS13" s="684" t="s">
        <v>223</v>
      </c>
      <c r="BT13" s="679"/>
      <c r="BU13" s="679"/>
      <c r="BV13" s="679"/>
      <c r="BW13" s="679"/>
      <c r="BX13" s="679"/>
      <c r="BY13" s="679"/>
      <c r="BZ13" s="679"/>
      <c r="CA13" s="679"/>
      <c r="CB13" s="722"/>
      <c r="CD13" s="711" t="s">
        <v>250</v>
      </c>
      <c r="CE13" s="712"/>
      <c r="CF13" s="712"/>
      <c r="CG13" s="712"/>
      <c r="CH13" s="712"/>
      <c r="CI13" s="712"/>
      <c r="CJ13" s="712"/>
      <c r="CK13" s="712"/>
      <c r="CL13" s="712"/>
      <c r="CM13" s="712"/>
      <c r="CN13" s="712"/>
      <c r="CO13" s="712"/>
      <c r="CP13" s="712"/>
      <c r="CQ13" s="713"/>
      <c r="CR13" s="678">
        <v>2425107</v>
      </c>
      <c r="CS13" s="679"/>
      <c r="CT13" s="679"/>
      <c r="CU13" s="679"/>
      <c r="CV13" s="679"/>
      <c r="CW13" s="679"/>
      <c r="CX13" s="679"/>
      <c r="CY13" s="680"/>
      <c r="CZ13" s="715">
        <v>21.1</v>
      </c>
      <c r="DA13" s="715"/>
      <c r="DB13" s="715"/>
      <c r="DC13" s="715"/>
      <c r="DD13" s="684">
        <v>1708795</v>
      </c>
      <c r="DE13" s="679"/>
      <c r="DF13" s="679"/>
      <c r="DG13" s="679"/>
      <c r="DH13" s="679"/>
      <c r="DI13" s="679"/>
      <c r="DJ13" s="679"/>
      <c r="DK13" s="679"/>
      <c r="DL13" s="679"/>
      <c r="DM13" s="679"/>
      <c r="DN13" s="679"/>
      <c r="DO13" s="679"/>
      <c r="DP13" s="680"/>
      <c r="DQ13" s="684">
        <v>1014841</v>
      </c>
      <c r="DR13" s="679"/>
      <c r="DS13" s="679"/>
      <c r="DT13" s="679"/>
      <c r="DU13" s="679"/>
      <c r="DV13" s="679"/>
      <c r="DW13" s="679"/>
      <c r="DX13" s="679"/>
      <c r="DY13" s="679"/>
      <c r="DZ13" s="679"/>
      <c r="EA13" s="679"/>
      <c r="EB13" s="679"/>
      <c r="EC13" s="722"/>
    </row>
    <row r="14" spans="2:143" ht="11.25" customHeight="1" x14ac:dyDescent="0.15">
      <c r="B14" s="675" t="s">
        <v>251</v>
      </c>
      <c r="C14" s="676"/>
      <c r="D14" s="676"/>
      <c r="E14" s="676"/>
      <c r="F14" s="676"/>
      <c r="G14" s="676"/>
      <c r="H14" s="676"/>
      <c r="I14" s="676"/>
      <c r="J14" s="676"/>
      <c r="K14" s="676"/>
      <c r="L14" s="676"/>
      <c r="M14" s="676"/>
      <c r="N14" s="676"/>
      <c r="O14" s="676"/>
      <c r="P14" s="676"/>
      <c r="Q14" s="677"/>
      <c r="R14" s="678">
        <v>16611</v>
      </c>
      <c r="S14" s="679"/>
      <c r="T14" s="679"/>
      <c r="U14" s="679"/>
      <c r="V14" s="679"/>
      <c r="W14" s="679"/>
      <c r="X14" s="679"/>
      <c r="Y14" s="680"/>
      <c r="Z14" s="715">
        <v>0.1</v>
      </c>
      <c r="AA14" s="715"/>
      <c r="AB14" s="715"/>
      <c r="AC14" s="715"/>
      <c r="AD14" s="716">
        <v>16611</v>
      </c>
      <c r="AE14" s="716"/>
      <c r="AF14" s="716"/>
      <c r="AG14" s="716"/>
      <c r="AH14" s="716"/>
      <c r="AI14" s="716"/>
      <c r="AJ14" s="716"/>
      <c r="AK14" s="716"/>
      <c r="AL14" s="681">
        <v>0.3</v>
      </c>
      <c r="AM14" s="682"/>
      <c r="AN14" s="682"/>
      <c r="AO14" s="717"/>
      <c r="AP14" s="675" t="s">
        <v>252</v>
      </c>
      <c r="AQ14" s="676"/>
      <c r="AR14" s="676"/>
      <c r="AS14" s="676"/>
      <c r="AT14" s="676"/>
      <c r="AU14" s="676"/>
      <c r="AV14" s="676"/>
      <c r="AW14" s="676"/>
      <c r="AX14" s="676"/>
      <c r="AY14" s="676"/>
      <c r="AZ14" s="676"/>
      <c r="BA14" s="676"/>
      <c r="BB14" s="676"/>
      <c r="BC14" s="676"/>
      <c r="BD14" s="676"/>
      <c r="BE14" s="676"/>
      <c r="BF14" s="677"/>
      <c r="BG14" s="678">
        <v>54005</v>
      </c>
      <c r="BH14" s="679"/>
      <c r="BI14" s="679"/>
      <c r="BJ14" s="679"/>
      <c r="BK14" s="679"/>
      <c r="BL14" s="679"/>
      <c r="BM14" s="679"/>
      <c r="BN14" s="680"/>
      <c r="BO14" s="715">
        <v>3.9</v>
      </c>
      <c r="BP14" s="715"/>
      <c r="BQ14" s="715"/>
      <c r="BR14" s="715"/>
      <c r="BS14" s="684" t="s">
        <v>223</v>
      </c>
      <c r="BT14" s="679"/>
      <c r="BU14" s="679"/>
      <c r="BV14" s="679"/>
      <c r="BW14" s="679"/>
      <c r="BX14" s="679"/>
      <c r="BY14" s="679"/>
      <c r="BZ14" s="679"/>
      <c r="CA14" s="679"/>
      <c r="CB14" s="722"/>
      <c r="CD14" s="711" t="s">
        <v>253</v>
      </c>
      <c r="CE14" s="712"/>
      <c r="CF14" s="712"/>
      <c r="CG14" s="712"/>
      <c r="CH14" s="712"/>
      <c r="CI14" s="712"/>
      <c r="CJ14" s="712"/>
      <c r="CK14" s="712"/>
      <c r="CL14" s="712"/>
      <c r="CM14" s="712"/>
      <c r="CN14" s="712"/>
      <c r="CO14" s="712"/>
      <c r="CP14" s="712"/>
      <c r="CQ14" s="713"/>
      <c r="CR14" s="678">
        <v>593111</v>
      </c>
      <c r="CS14" s="679"/>
      <c r="CT14" s="679"/>
      <c r="CU14" s="679"/>
      <c r="CV14" s="679"/>
      <c r="CW14" s="679"/>
      <c r="CX14" s="679"/>
      <c r="CY14" s="680"/>
      <c r="CZ14" s="715">
        <v>5.2</v>
      </c>
      <c r="DA14" s="715"/>
      <c r="DB14" s="715"/>
      <c r="DC14" s="715"/>
      <c r="DD14" s="684">
        <v>177102</v>
      </c>
      <c r="DE14" s="679"/>
      <c r="DF14" s="679"/>
      <c r="DG14" s="679"/>
      <c r="DH14" s="679"/>
      <c r="DI14" s="679"/>
      <c r="DJ14" s="679"/>
      <c r="DK14" s="679"/>
      <c r="DL14" s="679"/>
      <c r="DM14" s="679"/>
      <c r="DN14" s="679"/>
      <c r="DO14" s="679"/>
      <c r="DP14" s="680"/>
      <c r="DQ14" s="684">
        <v>413301</v>
      </c>
      <c r="DR14" s="679"/>
      <c r="DS14" s="679"/>
      <c r="DT14" s="679"/>
      <c r="DU14" s="679"/>
      <c r="DV14" s="679"/>
      <c r="DW14" s="679"/>
      <c r="DX14" s="679"/>
      <c r="DY14" s="679"/>
      <c r="DZ14" s="679"/>
      <c r="EA14" s="679"/>
      <c r="EB14" s="679"/>
      <c r="EC14" s="722"/>
    </row>
    <row r="15" spans="2:143" ht="11.25" customHeight="1" x14ac:dyDescent="0.15">
      <c r="B15" s="675" t="s">
        <v>254</v>
      </c>
      <c r="C15" s="676"/>
      <c r="D15" s="676"/>
      <c r="E15" s="676"/>
      <c r="F15" s="676"/>
      <c r="G15" s="676"/>
      <c r="H15" s="676"/>
      <c r="I15" s="676"/>
      <c r="J15" s="676"/>
      <c r="K15" s="676"/>
      <c r="L15" s="676"/>
      <c r="M15" s="676"/>
      <c r="N15" s="676"/>
      <c r="O15" s="676"/>
      <c r="P15" s="676"/>
      <c r="Q15" s="677"/>
      <c r="R15" s="678" t="s">
        <v>135</v>
      </c>
      <c r="S15" s="679"/>
      <c r="T15" s="679"/>
      <c r="U15" s="679"/>
      <c r="V15" s="679"/>
      <c r="W15" s="679"/>
      <c r="X15" s="679"/>
      <c r="Y15" s="680"/>
      <c r="Z15" s="715" t="s">
        <v>223</v>
      </c>
      <c r="AA15" s="715"/>
      <c r="AB15" s="715"/>
      <c r="AC15" s="715"/>
      <c r="AD15" s="716" t="s">
        <v>136</v>
      </c>
      <c r="AE15" s="716"/>
      <c r="AF15" s="716"/>
      <c r="AG15" s="716"/>
      <c r="AH15" s="716"/>
      <c r="AI15" s="716"/>
      <c r="AJ15" s="716"/>
      <c r="AK15" s="716"/>
      <c r="AL15" s="681" t="s">
        <v>136</v>
      </c>
      <c r="AM15" s="682"/>
      <c r="AN15" s="682"/>
      <c r="AO15" s="717"/>
      <c r="AP15" s="675" t="s">
        <v>255</v>
      </c>
      <c r="AQ15" s="676"/>
      <c r="AR15" s="676"/>
      <c r="AS15" s="676"/>
      <c r="AT15" s="676"/>
      <c r="AU15" s="676"/>
      <c r="AV15" s="676"/>
      <c r="AW15" s="676"/>
      <c r="AX15" s="676"/>
      <c r="AY15" s="676"/>
      <c r="AZ15" s="676"/>
      <c r="BA15" s="676"/>
      <c r="BB15" s="676"/>
      <c r="BC15" s="676"/>
      <c r="BD15" s="676"/>
      <c r="BE15" s="676"/>
      <c r="BF15" s="677"/>
      <c r="BG15" s="678">
        <v>67535</v>
      </c>
      <c r="BH15" s="679"/>
      <c r="BI15" s="679"/>
      <c r="BJ15" s="679"/>
      <c r="BK15" s="679"/>
      <c r="BL15" s="679"/>
      <c r="BM15" s="679"/>
      <c r="BN15" s="680"/>
      <c r="BO15" s="715">
        <v>4.9000000000000004</v>
      </c>
      <c r="BP15" s="715"/>
      <c r="BQ15" s="715"/>
      <c r="BR15" s="715"/>
      <c r="BS15" s="684" t="s">
        <v>223</v>
      </c>
      <c r="BT15" s="679"/>
      <c r="BU15" s="679"/>
      <c r="BV15" s="679"/>
      <c r="BW15" s="679"/>
      <c r="BX15" s="679"/>
      <c r="BY15" s="679"/>
      <c r="BZ15" s="679"/>
      <c r="CA15" s="679"/>
      <c r="CB15" s="722"/>
      <c r="CD15" s="711" t="s">
        <v>256</v>
      </c>
      <c r="CE15" s="712"/>
      <c r="CF15" s="712"/>
      <c r="CG15" s="712"/>
      <c r="CH15" s="712"/>
      <c r="CI15" s="712"/>
      <c r="CJ15" s="712"/>
      <c r="CK15" s="712"/>
      <c r="CL15" s="712"/>
      <c r="CM15" s="712"/>
      <c r="CN15" s="712"/>
      <c r="CO15" s="712"/>
      <c r="CP15" s="712"/>
      <c r="CQ15" s="713"/>
      <c r="CR15" s="678">
        <v>808966</v>
      </c>
      <c r="CS15" s="679"/>
      <c r="CT15" s="679"/>
      <c r="CU15" s="679"/>
      <c r="CV15" s="679"/>
      <c r="CW15" s="679"/>
      <c r="CX15" s="679"/>
      <c r="CY15" s="680"/>
      <c r="CZ15" s="715">
        <v>7</v>
      </c>
      <c r="DA15" s="715"/>
      <c r="DB15" s="715"/>
      <c r="DC15" s="715"/>
      <c r="DD15" s="684">
        <v>127202</v>
      </c>
      <c r="DE15" s="679"/>
      <c r="DF15" s="679"/>
      <c r="DG15" s="679"/>
      <c r="DH15" s="679"/>
      <c r="DI15" s="679"/>
      <c r="DJ15" s="679"/>
      <c r="DK15" s="679"/>
      <c r="DL15" s="679"/>
      <c r="DM15" s="679"/>
      <c r="DN15" s="679"/>
      <c r="DO15" s="679"/>
      <c r="DP15" s="680"/>
      <c r="DQ15" s="684">
        <v>616236</v>
      </c>
      <c r="DR15" s="679"/>
      <c r="DS15" s="679"/>
      <c r="DT15" s="679"/>
      <c r="DU15" s="679"/>
      <c r="DV15" s="679"/>
      <c r="DW15" s="679"/>
      <c r="DX15" s="679"/>
      <c r="DY15" s="679"/>
      <c r="DZ15" s="679"/>
      <c r="EA15" s="679"/>
      <c r="EB15" s="679"/>
      <c r="EC15" s="722"/>
    </row>
    <row r="16" spans="2:143" ht="11.25" customHeight="1" x14ac:dyDescent="0.15">
      <c r="B16" s="675" t="s">
        <v>257</v>
      </c>
      <c r="C16" s="676"/>
      <c r="D16" s="676"/>
      <c r="E16" s="676"/>
      <c r="F16" s="676"/>
      <c r="G16" s="676"/>
      <c r="H16" s="676"/>
      <c r="I16" s="676"/>
      <c r="J16" s="676"/>
      <c r="K16" s="676"/>
      <c r="L16" s="676"/>
      <c r="M16" s="676"/>
      <c r="N16" s="676"/>
      <c r="O16" s="676"/>
      <c r="P16" s="676"/>
      <c r="Q16" s="677"/>
      <c r="R16" s="678">
        <v>4678</v>
      </c>
      <c r="S16" s="679"/>
      <c r="T16" s="679"/>
      <c r="U16" s="679"/>
      <c r="V16" s="679"/>
      <c r="W16" s="679"/>
      <c r="X16" s="679"/>
      <c r="Y16" s="680"/>
      <c r="Z16" s="715">
        <v>0</v>
      </c>
      <c r="AA16" s="715"/>
      <c r="AB16" s="715"/>
      <c r="AC16" s="715"/>
      <c r="AD16" s="716">
        <v>4678</v>
      </c>
      <c r="AE16" s="716"/>
      <c r="AF16" s="716"/>
      <c r="AG16" s="716"/>
      <c r="AH16" s="716"/>
      <c r="AI16" s="716"/>
      <c r="AJ16" s="716"/>
      <c r="AK16" s="716"/>
      <c r="AL16" s="681">
        <v>0.1</v>
      </c>
      <c r="AM16" s="682"/>
      <c r="AN16" s="682"/>
      <c r="AO16" s="717"/>
      <c r="AP16" s="675" t="s">
        <v>258</v>
      </c>
      <c r="AQ16" s="676"/>
      <c r="AR16" s="676"/>
      <c r="AS16" s="676"/>
      <c r="AT16" s="676"/>
      <c r="AU16" s="676"/>
      <c r="AV16" s="676"/>
      <c r="AW16" s="676"/>
      <c r="AX16" s="676"/>
      <c r="AY16" s="676"/>
      <c r="AZ16" s="676"/>
      <c r="BA16" s="676"/>
      <c r="BB16" s="676"/>
      <c r="BC16" s="676"/>
      <c r="BD16" s="676"/>
      <c r="BE16" s="676"/>
      <c r="BF16" s="677"/>
      <c r="BG16" s="678" t="s">
        <v>136</v>
      </c>
      <c r="BH16" s="679"/>
      <c r="BI16" s="679"/>
      <c r="BJ16" s="679"/>
      <c r="BK16" s="679"/>
      <c r="BL16" s="679"/>
      <c r="BM16" s="679"/>
      <c r="BN16" s="680"/>
      <c r="BO16" s="715" t="s">
        <v>223</v>
      </c>
      <c r="BP16" s="715"/>
      <c r="BQ16" s="715"/>
      <c r="BR16" s="715"/>
      <c r="BS16" s="684" t="s">
        <v>136</v>
      </c>
      <c r="BT16" s="679"/>
      <c r="BU16" s="679"/>
      <c r="BV16" s="679"/>
      <c r="BW16" s="679"/>
      <c r="BX16" s="679"/>
      <c r="BY16" s="679"/>
      <c r="BZ16" s="679"/>
      <c r="CA16" s="679"/>
      <c r="CB16" s="722"/>
      <c r="CD16" s="711" t="s">
        <v>259</v>
      </c>
      <c r="CE16" s="712"/>
      <c r="CF16" s="712"/>
      <c r="CG16" s="712"/>
      <c r="CH16" s="712"/>
      <c r="CI16" s="712"/>
      <c r="CJ16" s="712"/>
      <c r="CK16" s="712"/>
      <c r="CL16" s="712"/>
      <c r="CM16" s="712"/>
      <c r="CN16" s="712"/>
      <c r="CO16" s="712"/>
      <c r="CP16" s="712"/>
      <c r="CQ16" s="713"/>
      <c r="CR16" s="678">
        <v>107370</v>
      </c>
      <c r="CS16" s="679"/>
      <c r="CT16" s="679"/>
      <c r="CU16" s="679"/>
      <c r="CV16" s="679"/>
      <c r="CW16" s="679"/>
      <c r="CX16" s="679"/>
      <c r="CY16" s="680"/>
      <c r="CZ16" s="715">
        <v>0.9</v>
      </c>
      <c r="DA16" s="715"/>
      <c r="DB16" s="715"/>
      <c r="DC16" s="715"/>
      <c r="DD16" s="684" t="s">
        <v>223</v>
      </c>
      <c r="DE16" s="679"/>
      <c r="DF16" s="679"/>
      <c r="DG16" s="679"/>
      <c r="DH16" s="679"/>
      <c r="DI16" s="679"/>
      <c r="DJ16" s="679"/>
      <c r="DK16" s="679"/>
      <c r="DL16" s="679"/>
      <c r="DM16" s="679"/>
      <c r="DN16" s="679"/>
      <c r="DO16" s="679"/>
      <c r="DP16" s="680"/>
      <c r="DQ16" s="684">
        <v>24606</v>
      </c>
      <c r="DR16" s="679"/>
      <c r="DS16" s="679"/>
      <c r="DT16" s="679"/>
      <c r="DU16" s="679"/>
      <c r="DV16" s="679"/>
      <c r="DW16" s="679"/>
      <c r="DX16" s="679"/>
      <c r="DY16" s="679"/>
      <c r="DZ16" s="679"/>
      <c r="EA16" s="679"/>
      <c r="EB16" s="679"/>
      <c r="EC16" s="722"/>
    </row>
    <row r="17" spans="2:133" ht="11.25" customHeight="1" x14ac:dyDescent="0.15">
      <c r="B17" s="675" t="s">
        <v>260</v>
      </c>
      <c r="C17" s="676"/>
      <c r="D17" s="676"/>
      <c r="E17" s="676"/>
      <c r="F17" s="676"/>
      <c r="G17" s="676"/>
      <c r="H17" s="676"/>
      <c r="I17" s="676"/>
      <c r="J17" s="676"/>
      <c r="K17" s="676"/>
      <c r="L17" s="676"/>
      <c r="M17" s="676"/>
      <c r="N17" s="676"/>
      <c r="O17" s="676"/>
      <c r="P17" s="676"/>
      <c r="Q17" s="677"/>
      <c r="R17" s="678">
        <v>35644</v>
      </c>
      <c r="S17" s="679"/>
      <c r="T17" s="679"/>
      <c r="U17" s="679"/>
      <c r="V17" s="679"/>
      <c r="W17" s="679"/>
      <c r="X17" s="679"/>
      <c r="Y17" s="680"/>
      <c r="Z17" s="715">
        <v>0.3</v>
      </c>
      <c r="AA17" s="715"/>
      <c r="AB17" s="715"/>
      <c r="AC17" s="715"/>
      <c r="AD17" s="716">
        <v>35644</v>
      </c>
      <c r="AE17" s="716"/>
      <c r="AF17" s="716"/>
      <c r="AG17" s="716"/>
      <c r="AH17" s="716"/>
      <c r="AI17" s="716"/>
      <c r="AJ17" s="716"/>
      <c r="AK17" s="716"/>
      <c r="AL17" s="681">
        <v>0.6</v>
      </c>
      <c r="AM17" s="682"/>
      <c r="AN17" s="682"/>
      <c r="AO17" s="717"/>
      <c r="AP17" s="675" t="s">
        <v>261</v>
      </c>
      <c r="AQ17" s="676"/>
      <c r="AR17" s="676"/>
      <c r="AS17" s="676"/>
      <c r="AT17" s="676"/>
      <c r="AU17" s="676"/>
      <c r="AV17" s="676"/>
      <c r="AW17" s="676"/>
      <c r="AX17" s="676"/>
      <c r="AY17" s="676"/>
      <c r="AZ17" s="676"/>
      <c r="BA17" s="676"/>
      <c r="BB17" s="676"/>
      <c r="BC17" s="676"/>
      <c r="BD17" s="676"/>
      <c r="BE17" s="676"/>
      <c r="BF17" s="677"/>
      <c r="BG17" s="678" t="s">
        <v>136</v>
      </c>
      <c r="BH17" s="679"/>
      <c r="BI17" s="679"/>
      <c r="BJ17" s="679"/>
      <c r="BK17" s="679"/>
      <c r="BL17" s="679"/>
      <c r="BM17" s="679"/>
      <c r="BN17" s="680"/>
      <c r="BO17" s="715" t="s">
        <v>135</v>
      </c>
      <c r="BP17" s="715"/>
      <c r="BQ17" s="715"/>
      <c r="BR17" s="715"/>
      <c r="BS17" s="684" t="s">
        <v>136</v>
      </c>
      <c r="BT17" s="679"/>
      <c r="BU17" s="679"/>
      <c r="BV17" s="679"/>
      <c r="BW17" s="679"/>
      <c r="BX17" s="679"/>
      <c r="BY17" s="679"/>
      <c r="BZ17" s="679"/>
      <c r="CA17" s="679"/>
      <c r="CB17" s="722"/>
      <c r="CD17" s="711" t="s">
        <v>262</v>
      </c>
      <c r="CE17" s="712"/>
      <c r="CF17" s="712"/>
      <c r="CG17" s="712"/>
      <c r="CH17" s="712"/>
      <c r="CI17" s="712"/>
      <c r="CJ17" s="712"/>
      <c r="CK17" s="712"/>
      <c r="CL17" s="712"/>
      <c r="CM17" s="712"/>
      <c r="CN17" s="712"/>
      <c r="CO17" s="712"/>
      <c r="CP17" s="712"/>
      <c r="CQ17" s="713"/>
      <c r="CR17" s="678">
        <v>1436811</v>
      </c>
      <c r="CS17" s="679"/>
      <c r="CT17" s="679"/>
      <c r="CU17" s="679"/>
      <c r="CV17" s="679"/>
      <c r="CW17" s="679"/>
      <c r="CX17" s="679"/>
      <c r="CY17" s="680"/>
      <c r="CZ17" s="715">
        <v>12.5</v>
      </c>
      <c r="DA17" s="715"/>
      <c r="DB17" s="715"/>
      <c r="DC17" s="715"/>
      <c r="DD17" s="684" t="s">
        <v>136</v>
      </c>
      <c r="DE17" s="679"/>
      <c r="DF17" s="679"/>
      <c r="DG17" s="679"/>
      <c r="DH17" s="679"/>
      <c r="DI17" s="679"/>
      <c r="DJ17" s="679"/>
      <c r="DK17" s="679"/>
      <c r="DL17" s="679"/>
      <c r="DM17" s="679"/>
      <c r="DN17" s="679"/>
      <c r="DO17" s="679"/>
      <c r="DP17" s="680"/>
      <c r="DQ17" s="684">
        <v>1395283</v>
      </c>
      <c r="DR17" s="679"/>
      <c r="DS17" s="679"/>
      <c r="DT17" s="679"/>
      <c r="DU17" s="679"/>
      <c r="DV17" s="679"/>
      <c r="DW17" s="679"/>
      <c r="DX17" s="679"/>
      <c r="DY17" s="679"/>
      <c r="DZ17" s="679"/>
      <c r="EA17" s="679"/>
      <c r="EB17" s="679"/>
      <c r="EC17" s="722"/>
    </row>
    <row r="18" spans="2:133" ht="11.25" customHeight="1" x14ac:dyDescent="0.15">
      <c r="B18" s="675" t="s">
        <v>263</v>
      </c>
      <c r="C18" s="676"/>
      <c r="D18" s="676"/>
      <c r="E18" s="676"/>
      <c r="F18" s="676"/>
      <c r="G18" s="676"/>
      <c r="H18" s="676"/>
      <c r="I18" s="676"/>
      <c r="J18" s="676"/>
      <c r="K18" s="676"/>
      <c r="L18" s="676"/>
      <c r="M18" s="676"/>
      <c r="N18" s="676"/>
      <c r="O18" s="676"/>
      <c r="P18" s="676"/>
      <c r="Q18" s="677"/>
      <c r="R18" s="678">
        <v>4142</v>
      </c>
      <c r="S18" s="679"/>
      <c r="T18" s="679"/>
      <c r="U18" s="679"/>
      <c r="V18" s="679"/>
      <c r="W18" s="679"/>
      <c r="X18" s="679"/>
      <c r="Y18" s="680"/>
      <c r="Z18" s="715">
        <v>0</v>
      </c>
      <c r="AA18" s="715"/>
      <c r="AB18" s="715"/>
      <c r="AC18" s="715"/>
      <c r="AD18" s="716">
        <v>4142</v>
      </c>
      <c r="AE18" s="716"/>
      <c r="AF18" s="716"/>
      <c r="AG18" s="716"/>
      <c r="AH18" s="716"/>
      <c r="AI18" s="716"/>
      <c r="AJ18" s="716"/>
      <c r="AK18" s="716"/>
      <c r="AL18" s="681">
        <v>0.1</v>
      </c>
      <c r="AM18" s="682"/>
      <c r="AN18" s="682"/>
      <c r="AO18" s="717"/>
      <c r="AP18" s="675" t="s">
        <v>264</v>
      </c>
      <c r="AQ18" s="676"/>
      <c r="AR18" s="676"/>
      <c r="AS18" s="676"/>
      <c r="AT18" s="676"/>
      <c r="AU18" s="676"/>
      <c r="AV18" s="676"/>
      <c r="AW18" s="676"/>
      <c r="AX18" s="676"/>
      <c r="AY18" s="676"/>
      <c r="AZ18" s="676"/>
      <c r="BA18" s="676"/>
      <c r="BB18" s="676"/>
      <c r="BC18" s="676"/>
      <c r="BD18" s="676"/>
      <c r="BE18" s="676"/>
      <c r="BF18" s="677"/>
      <c r="BG18" s="678" t="s">
        <v>223</v>
      </c>
      <c r="BH18" s="679"/>
      <c r="BI18" s="679"/>
      <c r="BJ18" s="679"/>
      <c r="BK18" s="679"/>
      <c r="BL18" s="679"/>
      <c r="BM18" s="679"/>
      <c r="BN18" s="680"/>
      <c r="BO18" s="715" t="s">
        <v>136</v>
      </c>
      <c r="BP18" s="715"/>
      <c r="BQ18" s="715"/>
      <c r="BR18" s="715"/>
      <c r="BS18" s="684" t="s">
        <v>223</v>
      </c>
      <c r="BT18" s="679"/>
      <c r="BU18" s="679"/>
      <c r="BV18" s="679"/>
      <c r="BW18" s="679"/>
      <c r="BX18" s="679"/>
      <c r="BY18" s="679"/>
      <c r="BZ18" s="679"/>
      <c r="CA18" s="679"/>
      <c r="CB18" s="722"/>
      <c r="CD18" s="711" t="s">
        <v>265</v>
      </c>
      <c r="CE18" s="712"/>
      <c r="CF18" s="712"/>
      <c r="CG18" s="712"/>
      <c r="CH18" s="712"/>
      <c r="CI18" s="712"/>
      <c r="CJ18" s="712"/>
      <c r="CK18" s="712"/>
      <c r="CL18" s="712"/>
      <c r="CM18" s="712"/>
      <c r="CN18" s="712"/>
      <c r="CO18" s="712"/>
      <c r="CP18" s="712"/>
      <c r="CQ18" s="713"/>
      <c r="CR18" s="678" t="s">
        <v>223</v>
      </c>
      <c r="CS18" s="679"/>
      <c r="CT18" s="679"/>
      <c r="CU18" s="679"/>
      <c r="CV18" s="679"/>
      <c r="CW18" s="679"/>
      <c r="CX18" s="679"/>
      <c r="CY18" s="680"/>
      <c r="CZ18" s="715" t="s">
        <v>223</v>
      </c>
      <c r="DA18" s="715"/>
      <c r="DB18" s="715"/>
      <c r="DC18" s="715"/>
      <c r="DD18" s="684" t="s">
        <v>223</v>
      </c>
      <c r="DE18" s="679"/>
      <c r="DF18" s="679"/>
      <c r="DG18" s="679"/>
      <c r="DH18" s="679"/>
      <c r="DI18" s="679"/>
      <c r="DJ18" s="679"/>
      <c r="DK18" s="679"/>
      <c r="DL18" s="679"/>
      <c r="DM18" s="679"/>
      <c r="DN18" s="679"/>
      <c r="DO18" s="679"/>
      <c r="DP18" s="680"/>
      <c r="DQ18" s="684" t="s">
        <v>223</v>
      </c>
      <c r="DR18" s="679"/>
      <c r="DS18" s="679"/>
      <c r="DT18" s="679"/>
      <c r="DU18" s="679"/>
      <c r="DV18" s="679"/>
      <c r="DW18" s="679"/>
      <c r="DX18" s="679"/>
      <c r="DY18" s="679"/>
      <c r="DZ18" s="679"/>
      <c r="EA18" s="679"/>
      <c r="EB18" s="679"/>
      <c r="EC18" s="722"/>
    </row>
    <row r="19" spans="2:133" ht="11.25" customHeight="1" x14ac:dyDescent="0.15">
      <c r="B19" s="675" t="s">
        <v>266</v>
      </c>
      <c r="C19" s="676"/>
      <c r="D19" s="676"/>
      <c r="E19" s="676"/>
      <c r="F19" s="676"/>
      <c r="G19" s="676"/>
      <c r="H19" s="676"/>
      <c r="I19" s="676"/>
      <c r="J19" s="676"/>
      <c r="K19" s="676"/>
      <c r="L19" s="676"/>
      <c r="M19" s="676"/>
      <c r="N19" s="676"/>
      <c r="O19" s="676"/>
      <c r="P19" s="676"/>
      <c r="Q19" s="677"/>
      <c r="R19" s="678">
        <v>2941</v>
      </c>
      <c r="S19" s="679"/>
      <c r="T19" s="679"/>
      <c r="U19" s="679"/>
      <c r="V19" s="679"/>
      <c r="W19" s="679"/>
      <c r="X19" s="679"/>
      <c r="Y19" s="680"/>
      <c r="Z19" s="715">
        <v>0</v>
      </c>
      <c r="AA19" s="715"/>
      <c r="AB19" s="715"/>
      <c r="AC19" s="715"/>
      <c r="AD19" s="716">
        <v>2941</v>
      </c>
      <c r="AE19" s="716"/>
      <c r="AF19" s="716"/>
      <c r="AG19" s="716"/>
      <c r="AH19" s="716"/>
      <c r="AI19" s="716"/>
      <c r="AJ19" s="716"/>
      <c r="AK19" s="716"/>
      <c r="AL19" s="681">
        <v>0</v>
      </c>
      <c r="AM19" s="682"/>
      <c r="AN19" s="682"/>
      <c r="AO19" s="717"/>
      <c r="AP19" s="675" t="s">
        <v>267</v>
      </c>
      <c r="AQ19" s="676"/>
      <c r="AR19" s="676"/>
      <c r="AS19" s="676"/>
      <c r="AT19" s="676"/>
      <c r="AU19" s="676"/>
      <c r="AV19" s="676"/>
      <c r="AW19" s="676"/>
      <c r="AX19" s="676"/>
      <c r="AY19" s="676"/>
      <c r="AZ19" s="676"/>
      <c r="BA19" s="676"/>
      <c r="BB19" s="676"/>
      <c r="BC19" s="676"/>
      <c r="BD19" s="676"/>
      <c r="BE19" s="676"/>
      <c r="BF19" s="677"/>
      <c r="BG19" s="678">
        <v>32019</v>
      </c>
      <c r="BH19" s="679"/>
      <c r="BI19" s="679"/>
      <c r="BJ19" s="679"/>
      <c r="BK19" s="679"/>
      <c r="BL19" s="679"/>
      <c r="BM19" s="679"/>
      <c r="BN19" s="680"/>
      <c r="BO19" s="715">
        <v>2.2999999999999998</v>
      </c>
      <c r="BP19" s="715"/>
      <c r="BQ19" s="715"/>
      <c r="BR19" s="715"/>
      <c r="BS19" s="684" t="s">
        <v>136</v>
      </c>
      <c r="BT19" s="679"/>
      <c r="BU19" s="679"/>
      <c r="BV19" s="679"/>
      <c r="BW19" s="679"/>
      <c r="BX19" s="679"/>
      <c r="BY19" s="679"/>
      <c r="BZ19" s="679"/>
      <c r="CA19" s="679"/>
      <c r="CB19" s="722"/>
      <c r="CD19" s="711" t="s">
        <v>268</v>
      </c>
      <c r="CE19" s="712"/>
      <c r="CF19" s="712"/>
      <c r="CG19" s="712"/>
      <c r="CH19" s="712"/>
      <c r="CI19" s="712"/>
      <c r="CJ19" s="712"/>
      <c r="CK19" s="712"/>
      <c r="CL19" s="712"/>
      <c r="CM19" s="712"/>
      <c r="CN19" s="712"/>
      <c r="CO19" s="712"/>
      <c r="CP19" s="712"/>
      <c r="CQ19" s="713"/>
      <c r="CR19" s="678" t="s">
        <v>136</v>
      </c>
      <c r="CS19" s="679"/>
      <c r="CT19" s="679"/>
      <c r="CU19" s="679"/>
      <c r="CV19" s="679"/>
      <c r="CW19" s="679"/>
      <c r="CX19" s="679"/>
      <c r="CY19" s="680"/>
      <c r="CZ19" s="715" t="s">
        <v>223</v>
      </c>
      <c r="DA19" s="715"/>
      <c r="DB19" s="715"/>
      <c r="DC19" s="715"/>
      <c r="DD19" s="684" t="s">
        <v>136</v>
      </c>
      <c r="DE19" s="679"/>
      <c r="DF19" s="679"/>
      <c r="DG19" s="679"/>
      <c r="DH19" s="679"/>
      <c r="DI19" s="679"/>
      <c r="DJ19" s="679"/>
      <c r="DK19" s="679"/>
      <c r="DL19" s="679"/>
      <c r="DM19" s="679"/>
      <c r="DN19" s="679"/>
      <c r="DO19" s="679"/>
      <c r="DP19" s="680"/>
      <c r="DQ19" s="684" t="s">
        <v>223</v>
      </c>
      <c r="DR19" s="679"/>
      <c r="DS19" s="679"/>
      <c r="DT19" s="679"/>
      <c r="DU19" s="679"/>
      <c r="DV19" s="679"/>
      <c r="DW19" s="679"/>
      <c r="DX19" s="679"/>
      <c r="DY19" s="679"/>
      <c r="DZ19" s="679"/>
      <c r="EA19" s="679"/>
      <c r="EB19" s="679"/>
      <c r="EC19" s="722"/>
    </row>
    <row r="20" spans="2:133" ht="11.25" customHeight="1" x14ac:dyDescent="0.15">
      <c r="B20" s="675" t="s">
        <v>269</v>
      </c>
      <c r="C20" s="676"/>
      <c r="D20" s="676"/>
      <c r="E20" s="676"/>
      <c r="F20" s="676"/>
      <c r="G20" s="676"/>
      <c r="H20" s="676"/>
      <c r="I20" s="676"/>
      <c r="J20" s="676"/>
      <c r="K20" s="676"/>
      <c r="L20" s="676"/>
      <c r="M20" s="676"/>
      <c r="N20" s="676"/>
      <c r="O20" s="676"/>
      <c r="P20" s="676"/>
      <c r="Q20" s="677"/>
      <c r="R20" s="678">
        <v>596</v>
      </c>
      <c r="S20" s="679"/>
      <c r="T20" s="679"/>
      <c r="U20" s="679"/>
      <c r="V20" s="679"/>
      <c r="W20" s="679"/>
      <c r="X20" s="679"/>
      <c r="Y20" s="680"/>
      <c r="Z20" s="715">
        <v>0</v>
      </c>
      <c r="AA20" s="715"/>
      <c r="AB20" s="715"/>
      <c r="AC20" s="715"/>
      <c r="AD20" s="716">
        <v>596</v>
      </c>
      <c r="AE20" s="716"/>
      <c r="AF20" s="716"/>
      <c r="AG20" s="716"/>
      <c r="AH20" s="716"/>
      <c r="AI20" s="716"/>
      <c r="AJ20" s="716"/>
      <c r="AK20" s="716"/>
      <c r="AL20" s="681">
        <v>0</v>
      </c>
      <c r="AM20" s="682"/>
      <c r="AN20" s="682"/>
      <c r="AO20" s="717"/>
      <c r="AP20" s="675" t="s">
        <v>270</v>
      </c>
      <c r="AQ20" s="676"/>
      <c r="AR20" s="676"/>
      <c r="AS20" s="676"/>
      <c r="AT20" s="676"/>
      <c r="AU20" s="676"/>
      <c r="AV20" s="676"/>
      <c r="AW20" s="676"/>
      <c r="AX20" s="676"/>
      <c r="AY20" s="676"/>
      <c r="AZ20" s="676"/>
      <c r="BA20" s="676"/>
      <c r="BB20" s="676"/>
      <c r="BC20" s="676"/>
      <c r="BD20" s="676"/>
      <c r="BE20" s="676"/>
      <c r="BF20" s="677"/>
      <c r="BG20" s="678">
        <v>32019</v>
      </c>
      <c r="BH20" s="679"/>
      <c r="BI20" s="679"/>
      <c r="BJ20" s="679"/>
      <c r="BK20" s="679"/>
      <c r="BL20" s="679"/>
      <c r="BM20" s="679"/>
      <c r="BN20" s="680"/>
      <c r="BO20" s="715">
        <v>2.2999999999999998</v>
      </c>
      <c r="BP20" s="715"/>
      <c r="BQ20" s="715"/>
      <c r="BR20" s="715"/>
      <c r="BS20" s="684" t="s">
        <v>136</v>
      </c>
      <c r="BT20" s="679"/>
      <c r="BU20" s="679"/>
      <c r="BV20" s="679"/>
      <c r="BW20" s="679"/>
      <c r="BX20" s="679"/>
      <c r="BY20" s="679"/>
      <c r="BZ20" s="679"/>
      <c r="CA20" s="679"/>
      <c r="CB20" s="722"/>
      <c r="CD20" s="711" t="s">
        <v>271</v>
      </c>
      <c r="CE20" s="712"/>
      <c r="CF20" s="712"/>
      <c r="CG20" s="712"/>
      <c r="CH20" s="712"/>
      <c r="CI20" s="712"/>
      <c r="CJ20" s="712"/>
      <c r="CK20" s="712"/>
      <c r="CL20" s="712"/>
      <c r="CM20" s="712"/>
      <c r="CN20" s="712"/>
      <c r="CO20" s="712"/>
      <c r="CP20" s="712"/>
      <c r="CQ20" s="713"/>
      <c r="CR20" s="678">
        <v>11493186</v>
      </c>
      <c r="CS20" s="679"/>
      <c r="CT20" s="679"/>
      <c r="CU20" s="679"/>
      <c r="CV20" s="679"/>
      <c r="CW20" s="679"/>
      <c r="CX20" s="679"/>
      <c r="CY20" s="680"/>
      <c r="CZ20" s="715">
        <v>100</v>
      </c>
      <c r="DA20" s="715"/>
      <c r="DB20" s="715"/>
      <c r="DC20" s="715"/>
      <c r="DD20" s="684">
        <v>2410649</v>
      </c>
      <c r="DE20" s="679"/>
      <c r="DF20" s="679"/>
      <c r="DG20" s="679"/>
      <c r="DH20" s="679"/>
      <c r="DI20" s="679"/>
      <c r="DJ20" s="679"/>
      <c r="DK20" s="679"/>
      <c r="DL20" s="679"/>
      <c r="DM20" s="679"/>
      <c r="DN20" s="679"/>
      <c r="DO20" s="679"/>
      <c r="DP20" s="680"/>
      <c r="DQ20" s="684">
        <v>7315564</v>
      </c>
      <c r="DR20" s="679"/>
      <c r="DS20" s="679"/>
      <c r="DT20" s="679"/>
      <c r="DU20" s="679"/>
      <c r="DV20" s="679"/>
      <c r="DW20" s="679"/>
      <c r="DX20" s="679"/>
      <c r="DY20" s="679"/>
      <c r="DZ20" s="679"/>
      <c r="EA20" s="679"/>
      <c r="EB20" s="679"/>
      <c r="EC20" s="722"/>
    </row>
    <row r="21" spans="2:133" ht="11.25" customHeight="1" x14ac:dyDescent="0.15">
      <c r="B21" s="675" t="s">
        <v>272</v>
      </c>
      <c r="C21" s="676"/>
      <c r="D21" s="676"/>
      <c r="E21" s="676"/>
      <c r="F21" s="676"/>
      <c r="G21" s="676"/>
      <c r="H21" s="676"/>
      <c r="I21" s="676"/>
      <c r="J21" s="676"/>
      <c r="K21" s="676"/>
      <c r="L21" s="676"/>
      <c r="M21" s="676"/>
      <c r="N21" s="676"/>
      <c r="O21" s="676"/>
      <c r="P21" s="676"/>
      <c r="Q21" s="677"/>
      <c r="R21" s="678">
        <v>27965</v>
      </c>
      <c r="S21" s="679"/>
      <c r="T21" s="679"/>
      <c r="U21" s="679"/>
      <c r="V21" s="679"/>
      <c r="W21" s="679"/>
      <c r="X21" s="679"/>
      <c r="Y21" s="680"/>
      <c r="Z21" s="715">
        <v>0.2</v>
      </c>
      <c r="AA21" s="715"/>
      <c r="AB21" s="715"/>
      <c r="AC21" s="715"/>
      <c r="AD21" s="716">
        <v>27965</v>
      </c>
      <c r="AE21" s="716"/>
      <c r="AF21" s="716"/>
      <c r="AG21" s="716"/>
      <c r="AH21" s="716"/>
      <c r="AI21" s="716"/>
      <c r="AJ21" s="716"/>
      <c r="AK21" s="716"/>
      <c r="AL21" s="681">
        <v>0.5</v>
      </c>
      <c r="AM21" s="682"/>
      <c r="AN21" s="682"/>
      <c r="AO21" s="717"/>
      <c r="AP21" s="773" t="s">
        <v>273</v>
      </c>
      <c r="AQ21" s="780"/>
      <c r="AR21" s="780"/>
      <c r="AS21" s="780"/>
      <c r="AT21" s="780"/>
      <c r="AU21" s="780"/>
      <c r="AV21" s="780"/>
      <c r="AW21" s="780"/>
      <c r="AX21" s="780"/>
      <c r="AY21" s="780"/>
      <c r="AZ21" s="780"/>
      <c r="BA21" s="780"/>
      <c r="BB21" s="780"/>
      <c r="BC21" s="780"/>
      <c r="BD21" s="780"/>
      <c r="BE21" s="780"/>
      <c r="BF21" s="775"/>
      <c r="BG21" s="678">
        <v>32019</v>
      </c>
      <c r="BH21" s="679"/>
      <c r="BI21" s="679"/>
      <c r="BJ21" s="679"/>
      <c r="BK21" s="679"/>
      <c r="BL21" s="679"/>
      <c r="BM21" s="679"/>
      <c r="BN21" s="680"/>
      <c r="BO21" s="715">
        <v>2.2999999999999998</v>
      </c>
      <c r="BP21" s="715"/>
      <c r="BQ21" s="715"/>
      <c r="BR21" s="715"/>
      <c r="BS21" s="684" t="s">
        <v>223</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274</v>
      </c>
      <c r="C22" s="676"/>
      <c r="D22" s="676"/>
      <c r="E22" s="676"/>
      <c r="F22" s="676"/>
      <c r="G22" s="676"/>
      <c r="H22" s="676"/>
      <c r="I22" s="676"/>
      <c r="J22" s="676"/>
      <c r="K22" s="676"/>
      <c r="L22" s="676"/>
      <c r="M22" s="676"/>
      <c r="N22" s="676"/>
      <c r="O22" s="676"/>
      <c r="P22" s="676"/>
      <c r="Q22" s="677"/>
      <c r="R22" s="678">
        <v>5023258</v>
      </c>
      <c r="S22" s="679"/>
      <c r="T22" s="679"/>
      <c r="U22" s="679"/>
      <c r="V22" s="679"/>
      <c r="W22" s="679"/>
      <c r="X22" s="679"/>
      <c r="Y22" s="680"/>
      <c r="Z22" s="715">
        <v>42.7</v>
      </c>
      <c r="AA22" s="715"/>
      <c r="AB22" s="715"/>
      <c r="AC22" s="715"/>
      <c r="AD22" s="716">
        <v>4335658</v>
      </c>
      <c r="AE22" s="716"/>
      <c r="AF22" s="716"/>
      <c r="AG22" s="716"/>
      <c r="AH22" s="716"/>
      <c r="AI22" s="716"/>
      <c r="AJ22" s="716"/>
      <c r="AK22" s="716"/>
      <c r="AL22" s="681">
        <v>70.7</v>
      </c>
      <c r="AM22" s="682"/>
      <c r="AN22" s="682"/>
      <c r="AO22" s="717"/>
      <c r="AP22" s="773" t="s">
        <v>275</v>
      </c>
      <c r="AQ22" s="780"/>
      <c r="AR22" s="780"/>
      <c r="AS22" s="780"/>
      <c r="AT22" s="780"/>
      <c r="AU22" s="780"/>
      <c r="AV22" s="780"/>
      <c r="AW22" s="780"/>
      <c r="AX22" s="780"/>
      <c r="AY22" s="780"/>
      <c r="AZ22" s="780"/>
      <c r="BA22" s="780"/>
      <c r="BB22" s="780"/>
      <c r="BC22" s="780"/>
      <c r="BD22" s="780"/>
      <c r="BE22" s="780"/>
      <c r="BF22" s="775"/>
      <c r="BG22" s="678" t="s">
        <v>223</v>
      </c>
      <c r="BH22" s="679"/>
      <c r="BI22" s="679"/>
      <c r="BJ22" s="679"/>
      <c r="BK22" s="679"/>
      <c r="BL22" s="679"/>
      <c r="BM22" s="679"/>
      <c r="BN22" s="680"/>
      <c r="BO22" s="715" t="s">
        <v>223</v>
      </c>
      <c r="BP22" s="715"/>
      <c r="BQ22" s="715"/>
      <c r="BR22" s="715"/>
      <c r="BS22" s="684" t="s">
        <v>223</v>
      </c>
      <c r="BT22" s="679"/>
      <c r="BU22" s="679"/>
      <c r="BV22" s="679"/>
      <c r="BW22" s="679"/>
      <c r="BX22" s="679"/>
      <c r="BY22" s="679"/>
      <c r="BZ22" s="679"/>
      <c r="CA22" s="679"/>
      <c r="CB22" s="722"/>
      <c r="CD22" s="782" t="s">
        <v>276</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277</v>
      </c>
      <c r="C23" s="676"/>
      <c r="D23" s="676"/>
      <c r="E23" s="676"/>
      <c r="F23" s="676"/>
      <c r="G23" s="676"/>
      <c r="H23" s="676"/>
      <c r="I23" s="676"/>
      <c r="J23" s="676"/>
      <c r="K23" s="676"/>
      <c r="L23" s="676"/>
      <c r="M23" s="676"/>
      <c r="N23" s="676"/>
      <c r="O23" s="676"/>
      <c r="P23" s="676"/>
      <c r="Q23" s="677"/>
      <c r="R23" s="678">
        <v>4335658</v>
      </c>
      <c r="S23" s="679"/>
      <c r="T23" s="679"/>
      <c r="U23" s="679"/>
      <c r="V23" s="679"/>
      <c r="W23" s="679"/>
      <c r="X23" s="679"/>
      <c r="Y23" s="680"/>
      <c r="Z23" s="715">
        <v>36.9</v>
      </c>
      <c r="AA23" s="715"/>
      <c r="AB23" s="715"/>
      <c r="AC23" s="715"/>
      <c r="AD23" s="716">
        <v>4335658</v>
      </c>
      <c r="AE23" s="716"/>
      <c r="AF23" s="716"/>
      <c r="AG23" s="716"/>
      <c r="AH23" s="716"/>
      <c r="AI23" s="716"/>
      <c r="AJ23" s="716"/>
      <c r="AK23" s="716"/>
      <c r="AL23" s="681">
        <v>70.7</v>
      </c>
      <c r="AM23" s="682"/>
      <c r="AN23" s="682"/>
      <c r="AO23" s="717"/>
      <c r="AP23" s="773" t="s">
        <v>278</v>
      </c>
      <c r="AQ23" s="780"/>
      <c r="AR23" s="780"/>
      <c r="AS23" s="780"/>
      <c r="AT23" s="780"/>
      <c r="AU23" s="780"/>
      <c r="AV23" s="780"/>
      <c r="AW23" s="780"/>
      <c r="AX23" s="780"/>
      <c r="AY23" s="780"/>
      <c r="AZ23" s="780"/>
      <c r="BA23" s="780"/>
      <c r="BB23" s="780"/>
      <c r="BC23" s="780"/>
      <c r="BD23" s="780"/>
      <c r="BE23" s="780"/>
      <c r="BF23" s="775"/>
      <c r="BG23" s="678" t="s">
        <v>223</v>
      </c>
      <c r="BH23" s="679"/>
      <c r="BI23" s="679"/>
      <c r="BJ23" s="679"/>
      <c r="BK23" s="679"/>
      <c r="BL23" s="679"/>
      <c r="BM23" s="679"/>
      <c r="BN23" s="680"/>
      <c r="BO23" s="715" t="s">
        <v>223</v>
      </c>
      <c r="BP23" s="715"/>
      <c r="BQ23" s="715"/>
      <c r="BR23" s="715"/>
      <c r="BS23" s="684" t="s">
        <v>223</v>
      </c>
      <c r="BT23" s="679"/>
      <c r="BU23" s="679"/>
      <c r="BV23" s="679"/>
      <c r="BW23" s="679"/>
      <c r="BX23" s="679"/>
      <c r="BY23" s="679"/>
      <c r="BZ23" s="679"/>
      <c r="CA23" s="679"/>
      <c r="CB23" s="722"/>
      <c r="CD23" s="782" t="s">
        <v>217</v>
      </c>
      <c r="CE23" s="783"/>
      <c r="CF23" s="783"/>
      <c r="CG23" s="783"/>
      <c r="CH23" s="783"/>
      <c r="CI23" s="783"/>
      <c r="CJ23" s="783"/>
      <c r="CK23" s="783"/>
      <c r="CL23" s="783"/>
      <c r="CM23" s="783"/>
      <c r="CN23" s="783"/>
      <c r="CO23" s="783"/>
      <c r="CP23" s="783"/>
      <c r="CQ23" s="784"/>
      <c r="CR23" s="782" t="s">
        <v>279</v>
      </c>
      <c r="CS23" s="783"/>
      <c r="CT23" s="783"/>
      <c r="CU23" s="783"/>
      <c r="CV23" s="783"/>
      <c r="CW23" s="783"/>
      <c r="CX23" s="783"/>
      <c r="CY23" s="784"/>
      <c r="CZ23" s="782" t="s">
        <v>280</v>
      </c>
      <c r="DA23" s="783"/>
      <c r="DB23" s="783"/>
      <c r="DC23" s="784"/>
      <c r="DD23" s="782" t="s">
        <v>281</v>
      </c>
      <c r="DE23" s="783"/>
      <c r="DF23" s="783"/>
      <c r="DG23" s="783"/>
      <c r="DH23" s="783"/>
      <c r="DI23" s="783"/>
      <c r="DJ23" s="783"/>
      <c r="DK23" s="784"/>
      <c r="DL23" s="791" t="s">
        <v>282</v>
      </c>
      <c r="DM23" s="792"/>
      <c r="DN23" s="792"/>
      <c r="DO23" s="792"/>
      <c r="DP23" s="792"/>
      <c r="DQ23" s="792"/>
      <c r="DR23" s="792"/>
      <c r="DS23" s="792"/>
      <c r="DT23" s="792"/>
      <c r="DU23" s="792"/>
      <c r="DV23" s="793"/>
      <c r="DW23" s="782" t="s">
        <v>283</v>
      </c>
      <c r="DX23" s="783"/>
      <c r="DY23" s="783"/>
      <c r="DZ23" s="783"/>
      <c r="EA23" s="783"/>
      <c r="EB23" s="783"/>
      <c r="EC23" s="784"/>
    </row>
    <row r="24" spans="2:133" ht="11.25" customHeight="1" x14ac:dyDescent="0.15">
      <c r="B24" s="675" t="s">
        <v>284</v>
      </c>
      <c r="C24" s="676"/>
      <c r="D24" s="676"/>
      <c r="E24" s="676"/>
      <c r="F24" s="676"/>
      <c r="G24" s="676"/>
      <c r="H24" s="676"/>
      <c r="I24" s="676"/>
      <c r="J24" s="676"/>
      <c r="K24" s="676"/>
      <c r="L24" s="676"/>
      <c r="M24" s="676"/>
      <c r="N24" s="676"/>
      <c r="O24" s="676"/>
      <c r="P24" s="676"/>
      <c r="Q24" s="677"/>
      <c r="R24" s="678">
        <v>687600</v>
      </c>
      <c r="S24" s="679"/>
      <c r="T24" s="679"/>
      <c r="U24" s="679"/>
      <c r="V24" s="679"/>
      <c r="W24" s="679"/>
      <c r="X24" s="679"/>
      <c r="Y24" s="680"/>
      <c r="Z24" s="715">
        <v>5.8</v>
      </c>
      <c r="AA24" s="715"/>
      <c r="AB24" s="715"/>
      <c r="AC24" s="715"/>
      <c r="AD24" s="716" t="s">
        <v>223</v>
      </c>
      <c r="AE24" s="716"/>
      <c r="AF24" s="716"/>
      <c r="AG24" s="716"/>
      <c r="AH24" s="716"/>
      <c r="AI24" s="716"/>
      <c r="AJ24" s="716"/>
      <c r="AK24" s="716"/>
      <c r="AL24" s="681" t="s">
        <v>135</v>
      </c>
      <c r="AM24" s="682"/>
      <c r="AN24" s="682"/>
      <c r="AO24" s="717"/>
      <c r="AP24" s="773" t="s">
        <v>285</v>
      </c>
      <c r="AQ24" s="780"/>
      <c r="AR24" s="780"/>
      <c r="AS24" s="780"/>
      <c r="AT24" s="780"/>
      <c r="AU24" s="780"/>
      <c r="AV24" s="780"/>
      <c r="AW24" s="780"/>
      <c r="AX24" s="780"/>
      <c r="AY24" s="780"/>
      <c r="AZ24" s="780"/>
      <c r="BA24" s="780"/>
      <c r="BB24" s="780"/>
      <c r="BC24" s="780"/>
      <c r="BD24" s="780"/>
      <c r="BE24" s="780"/>
      <c r="BF24" s="775"/>
      <c r="BG24" s="678" t="s">
        <v>136</v>
      </c>
      <c r="BH24" s="679"/>
      <c r="BI24" s="679"/>
      <c r="BJ24" s="679"/>
      <c r="BK24" s="679"/>
      <c r="BL24" s="679"/>
      <c r="BM24" s="679"/>
      <c r="BN24" s="680"/>
      <c r="BO24" s="715" t="s">
        <v>223</v>
      </c>
      <c r="BP24" s="715"/>
      <c r="BQ24" s="715"/>
      <c r="BR24" s="715"/>
      <c r="BS24" s="684" t="s">
        <v>223</v>
      </c>
      <c r="BT24" s="679"/>
      <c r="BU24" s="679"/>
      <c r="BV24" s="679"/>
      <c r="BW24" s="679"/>
      <c r="BX24" s="679"/>
      <c r="BY24" s="679"/>
      <c r="BZ24" s="679"/>
      <c r="CA24" s="679"/>
      <c r="CB24" s="722"/>
      <c r="CD24" s="736" t="s">
        <v>286</v>
      </c>
      <c r="CE24" s="737"/>
      <c r="CF24" s="737"/>
      <c r="CG24" s="737"/>
      <c r="CH24" s="737"/>
      <c r="CI24" s="737"/>
      <c r="CJ24" s="737"/>
      <c r="CK24" s="737"/>
      <c r="CL24" s="737"/>
      <c r="CM24" s="737"/>
      <c r="CN24" s="737"/>
      <c r="CO24" s="737"/>
      <c r="CP24" s="737"/>
      <c r="CQ24" s="738"/>
      <c r="CR24" s="733">
        <v>3725148</v>
      </c>
      <c r="CS24" s="734"/>
      <c r="CT24" s="734"/>
      <c r="CU24" s="734"/>
      <c r="CV24" s="734"/>
      <c r="CW24" s="734"/>
      <c r="CX24" s="734"/>
      <c r="CY24" s="777"/>
      <c r="CZ24" s="778">
        <v>32.4</v>
      </c>
      <c r="DA24" s="749"/>
      <c r="DB24" s="749"/>
      <c r="DC24" s="781"/>
      <c r="DD24" s="776">
        <v>2899778</v>
      </c>
      <c r="DE24" s="734"/>
      <c r="DF24" s="734"/>
      <c r="DG24" s="734"/>
      <c r="DH24" s="734"/>
      <c r="DI24" s="734"/>
      <c r="DJ24" s="734"/>
      <c r="DK24" s="777"/>
      <c r="DL24" s="776">
        <v>2870214</v>
      </c>
      <c r="DM24" s="734"/>
      <c r="DN24" s="734"/>
      <c r="DO24" s="734"/>
      <c r="DP24" s="734"/>
      <c r="DQ24" s="734"/>
      <c r="DR24" s="734"/>
      <c r="DS24" s="734"/>
      <c r="DT24" s="734"/>
      <c r="DU24" s="734"/>
      <c r="DV24" s="777"/>
      <c r="DW24" s="778">
        <v>45.4</v>
      </c>
      <c r="DX24" s="749"/>
      <c r="DY24" s="749"/>
      <c r="DZ24" s="749"/>
      <c r="EA24" s="749"/>
      <c r="EB24" s="749"/>
      <c r="EC24" s="779"/>
    </row>
    <row r="25" spans="2:133" ht="11.25" customHeight="1" x14ac:dyDescent="0.15">
      <c r="B25" s="675" t="s">
        <v>287</v>
      </c>
      <c r="C25" s="676"/>
      <c r="D25" s="676"/>
      <c r="E25" s="676"/>
      <c r="F25" s="676"/>
      <c r="G25" s="676"/>
      <c r="H25" s="676"/>
      <c r="I25" s="676"/>
      <c r="J25" s="676"/>
      <c r="K25" s="676"/>
      <c r="L25" s="676"/>
      <c r="M25" s="676"/>
      <c r="N25" s="676"/>
      <c r="O25" s="676"/>
      <c r="P25" s="676"/>
      <c r="Q25" s="677"/>
      <c r="R25" s="678" t="s">
        <v>223</v>
      </c>
      <c r="S25" s="679"/>
      <c r="T25" s="679"/>
      <c r="U25" s="679"/>
      <c r="V25" s="679"/>
      <c r="W25" s="679"/>
      <c r="X25" s="679"/>
      <c r="Y25" s="680"/>
      <c r="Z25" s="715" t="s">
        <v>136</v>
      </c>
      <c r="AA25" s="715"/>
      <c r="AB25" s="715"/>
      <c r="AC25" s="715"/>
      <c r="AD25" s="716" t="s">
        <v>223</v>
      </c>
      <c r="AE25" s="716"/>
      <c r="AF25" s="716"/>
      <c r="AG25" s="716"/>
      <c r="AH25" s="716"/>
      <c r="AI25" s="716"/>
      <c r="AJ25" s="716"/>
      <c r="AK25" s="716"/>
      <c r="AL25" s="681" t="s">
        <v>223</v>
      </c>
      <c r="AM25" s="682"/>
      <c r="AN25" s="682"/>
      <c r="AO25" s="717"/>
      <c r="AP25" s="773" t="s">
        <v>288</v>
      </c>
      <c r="AQ25" s="780"/>
      <c r="AR25" s="780"/>
      <c r="AS25" s="780"/>
      <c r="AT25" s="780"/>
      <c r="AU25" s="780"/>
      <c r="AV25" s="780"/>
      <c r="AW25" s="780"/>
      <c r="AX25" s="780"/>
      <c r="AY25" s="780"/>
      <c r="AZ25" s="780"/>
      <c r="BA25" s="780"/>
      <c r="BB25" s="780"/>
      <c r="BC25" s="780"/>
      <c r="BD25" s="780"/>
      <c r="BE25" s="780"/>
      <c r="BF25" s="775"/>
      <c r="BG25" s="678" t="s">
        <v>223</v>
      </c>
      <c r="BH25" s="679"/>
      <c r="BI25" s="679"/>
      <c r="BJ25" s="679"/>
      <c r="BK25" s="679"/>
      <c r="BL25" s="679"/>
      <c r="BM25" s="679"/>
      <c r="BN25" s="680"/>
      <c r="BO25" s="715" t="s">
        <v>136</v>
      </c>
      <c r="BP25" s="715"/>
      <c r="BQ25" s="715"/>
      <c r="BR25" s="715"/>
      <c r="BS25" s="684" t="s">
        <v>223</v>
      </c>
      <c r="BT25" s="679"/>
      <c r="BU25" s="679"/>
      <c r="BV25" s="679"/>
      <c r="BW25" s="679"/>
      <c r="BX25" s="679"/>
      <c r="BY25" s="679"/>
      <c r="BZ25" s="679"/>
      <c r="CA25" s="679"/>
      <c r="CB25" s="722"/>
      <c r="CD25" s="711" t="s">
        <v>289</v>
      </c>
      <c r="CE25" s="712"/>
      <c r="CF25" s="712"/>
      <c r="CG25" s="712"/>
      <c r="CH25" s="712"/>
      <c r="CI25" s="712"/>
      <c r="CJ25" s="712"/>
      <c r="CK25" s="712"/>
      <c r="CL25" s="712"/>
      <c r="CM25" s="712"/>
      <c r="CN25" s="712"/>
      <c r="CO25" s="712"/>
      <c r="CP25" s="712"/>
      <c r="CQ25" s="713"/>
      <c r="CR25" s="678">
        <v>1319500</v>
      </c>
      <c r="CS25" s="697"/>
      <c r="CT25" s="697"/>
      <c r="CU25" s="697"/>
      <c r="CV25" s="697"/>
      <c r="CW25" s="697"/>
      <c r="CX25" s="697"/>
      <c r="CY25" s="698"/>
      <c r="CZ25" s="681">
        <v>11.5</v>
      </c>
      <c r="DA25" s="699"/>
      <c r="DB25" s="699"/>
      <c r="DC25" s="700"/>
      <c r="DD25" s="684">
        <v>1158058</v>
      </c>
      <c r="DE25" s="697"/>
      <c r="DF25" s="697"/>
      <c r="DG25" s="697"/>
      <c r="DH25" s="697"/>
      <c r="DI25" s="697"/>
      <c r="DJ25" s="697"/>
      <c r="DK25" s="698"/>
      <c r="DL25" s="684">
        <v>1134062</v>
      </c>
      <c r="DM25" s="697"/>
      <c r="DN25" s="697"/>
      <c r="DO25" s="697"/>
      <c r="DP25" s="697"/>
      <c r="DQ25" s="697"/>
      <c r="DR25" s="697"/>
      <c r="DS25" s="697"/>
      <c r="DT25" s="697"/>
      <c r="DU25" s="697"/>
      <c r="DV25" s="698"/>
      <c r="DW25" s="681">
        <v>17.899999999999999</v>
      </c>
      <c r="DX25" s="699"/>
      <c r="DY25" s="699"/>
      <c r="DZ25" s="699"/>
      <c r="EA25" s="699"/>
      <c r="EB25" s="699"/>
      <c r="EC25" s="714"/>
    </row>
    <row r="26" spans="2:133" ht="11.25" customHeight="1" x14ac:dyDescent="0.15">
      <c r="B26" s="675" t="s">
        <v>290</v>
      </c>
      <c r="C26" s="676"/>
      <c r="D26" s="676"/>
      <c r="E26" s="676"/>
      <c r="F26" s="676"/>
      <c r="G26" s="676"/>
      <c r="H26" s="676"/>
      <c r="I26" s="676"/>
      <c r="J26" s="676"/>
      <c r="K26" s="676"/>
      <c r="L26" s="676"/>
      <c r="M26" s="676"/>
      <c r="N26" s="676"/>
      <c r="O26" s="676"/>
      <c r="P26" s="676"/>
      <c r="Q26" s="677"/>
      <c r="R26" s="678">
        <v>6805154</v>
      </c>
      <c r="S26" s="679"/>
      <c r="T26" s="679"/>
      <c r="U26" s="679"/>
      <c r="V26" s="679"/>
      <c r="W26" s="679"/>
      <c r="X26" s="679"/>
      <c r="Y26" s="680"/>
      <c r="Z26" s="715">
        <v>57.9</v>
      </c>
      <c r="AA26" s="715"/>
      <c r="AB26" s="715"/>
      <c r="AC26" s="715"/>
      <c r="AD26" s="716">
        <v>6117554</v>
      </c>
      <c r="AE26" s="716"/>
      <c r="AF26" s="716"/>
      <c r="AG26" s="716"/>
      <c r="AH26" s="716"/>
      <c r="AI26" s="716"/>
      <c r="AJ26" s="716"/>
      <c r="AK26" s="716"/>
      <c r="AL26" s="681">
        <v>99.7</v>
      </c>
      <c r="AM26" s="682"/>
      <c r="AN26" s="682"/>
      <c r="AO26" s="717"/>
      <c r="AP26" s="773" t="s">
        <v>291</v>
      </c>
      <c r="AQ26" s="774"/>
      <c r="AR26" s="774"/>
      <c r="AS26" s="774"/>
      <c r="AT26" s="774"/>
      <c r="AU26" s="774"/>
      <c r="AV26" s="774"/>
      <c r="AW26" s="774"/>
      <c r="AX26" s="774"/>
      <c r="AY26" s="774"/>
      <c r="AZ26" s="774"/>
      <c r="BA26" s="774"/>
      <c r="BB26" s="774"/>
      <c r="BC26" s="774"/>
      <c r="BD26" s="774"/>
      <c r="BE26" s="774"/>
      <c r="BF26" s="775"/>
      <c r="BG26" s="678" t="s">
        <v>223</v>
      </c>
      <c r="BH26" s="679"/>
      <c r="BI26" s="679"/>
      <c r="BJ26" s="679"/>
      <c r="BK26" s="679"/>
      <c r="BL26" s="679"/>
      <c r="BM26" s="679"/>
      <c r="BN26" s="680"/>
      <c r="BO26" s="715" t="s">
        <v>136</v>
      </c>
      <c r="BP26" s="715"/>
      <c r="BQ26" s="715"/>
      <c r="BR26" s="715"/>
      <c r="BS26" s="684" t="s">
        <v>223</v>
      </c>
      <c r="BT26" s="679"/>
      <c r="BU26" s="679"/>
      <c r="BV26" s="679"/>
      <c r="BW26" s="679"/>
      <c r="BX26" s="679"/>
      <c r="BY26" s="679"/>
      <c r="BZ26" s="679"/>
      <c r="CA26" s="679"/>
      <c r="CB26" s="722"/>
      <c r="CD26" s="711" t="s">
        <v>292</v>
      </c>
      <c r="CE26" s="712"/>
      <c r="CF26" s="712"/>
      <c r="CG26" s="712"/>
      <c r="CH26" s="712"/>
      <c r="CI26" s="712"/>
      <c r="CJ26" s="712"/>
      <c r="CK26" s="712"/>
      <c r="CL26" s="712"/>
      <c r="CM26" s="712"/>
      <c r="CN26" s="712"/>
      <c r="CO26" s="712"/>
      <c r="CP26" s="712"/>
      <c r="CQ26" s="713"/>
      <c r="CR26" s="678">
        <v>773167</v>
      </c>
      <c r="CS26" s="679"/>
      <c r="CT26" s="679"/>
      <c r="CU26" s="679"/>
      <c r="CV26" s="679"/>
      <c r="CW26" s="679"/>
      <c r="CX26" s="679"/>
      <c r="CY26" s="680"/>
      <c r="CZ26" s="681">
        <v>6.7</v>
      </c>
      <c r="DA26" s="699"/>
      <c r="DB26" s="699"/>
      <c r="DC26" s="700"/>
      <c r="DD26" s="684">
        <v>650802</v>
      </c>
      <c r="DE26" s="679"/>
      <c r="DF26" s="679"/>
      <c r="DG26" s="679"/>
      <c r="DH26" s="679"/>
      <c r="DI26" s="679"/>
      <c r="DJ26" s="679"/>
      <c r="DK26" s="680"/>
      <c r="DL26" s="684" t="s">
        <v>136</v>
      </c>
      <c r="DM26" s="679"/>
      <c r="DN26" s="679"/>
      <c r="DO26" s="679"/>
      <c r="DP26" s="679"/>
      <c r="DQ26" s="679"/>
      <c r="DR26" s="679"/>
      <c r="DS26" s="679"/>
      <c r="DT26" s="679"/>
      <c r="DU26" s="679"/>
      <c r="DV26" s="680"/>
      <c r="DW26" s="681" t="s">
        <v>135</v>
      </c>
      <c r="DX26" s="699"/>
      <c r="DY26" s="699"/>
      <c r="DZ26" s="699"/>
      <c r="EA26" s="699"/>
      <c r="EB26" s="699"/>
      <c r="EC26" s="714"/>
    </row>
    <row r="27" spans="2:133" ht="11.25" customHeight="1" x14ac:dyDescent="0.15">
      <c r="B27" s="675" t="s">
        <v>293</v>
      </c>
      <c r="C27" s="676"/>
      <c r="D27" s="676"/>
      <c r="E27" s="676"/>
      <c r="F27" s="676"/>
      <c r="G27" s="676"/>
      <c r="H27" s="676"/>
      <c r="I27" s="676"/>
      <c r="J27" s="676"/>
      <c r="K27" s="676"/>
      <c r="L27" s="676"/>
      <c r="M27" s="676"/>
      <c r="N27" s="676"/>
      <c r="O27" s="676"/>
      <c r="P27" s="676"/>
      <c r="Q27" s="677"/>
      <c r="R27" s="678">
        <v>2298</v>
      </c>
      <c r="S27" s="679"/>
      <c r="T27" s="679"/>
      <c r="U27" s="679"/>
      <c r="V27" s="679"/>
      <c r="W27" s="679"/>
      <c r="X27" s="679"/>
      <c r="Y27" s="680"/>
      <c r="Z27" s="715">
        <v>0</v>
      </c>
      <c r="AA27" s="715"/>
      <c r="AB27" s="715"/>
      <c r="AC27" s="715"/>
      <c r="AD27" s="716">
        <v>2298</v>
      </c>
      <c r="AE27" s="716"/>
      <c r="AF27" s="716"/>
      <c r="AG27" s="716"/>
      <c r="AH27" s="716"/>
      <c r="AI27" s="716"/>
      <c r="AJ27" s="716"/>
      <c r="AK27" s="716"/>
      <c r="AL27" s="681">
        <v>0</v>
      </c>
      <c r="AM27" s="682"/>
      <c r="AN27" s="682"/>
      <c r="AO27" s="717"/>
      <c r="AP27" s="675" t="s">
        <v>294</v>
      </c>
      <c r="AQ27" s="676"/>
      <c r="AR27" s="676"/>
      <c r="AS27" s="676"/>
      <c r="AT27" s="676"/>
      <c r="AU27" s="676"/>
      <c r="AV27" s="676"/>
      <c r="AW27" s="676"/>
      <c r="AX27" s="676"/>
      <c r="AY27" s="676"/>
      <c r="AZ27" s="676"/>
      <c r="BA27" s="676"/>
      <c r="BB27" s="676"/>
      <c r="BC27" s="676"/>
      <c r="BD27" s="676"/>
      <c r="BE27" s="676"/>
      <c r="BF27" s="677"/>
      <c r="BG27" s="678">
        <v>1367826</v>
      </c>
      <c r="BH27" s="679"/>
      <c r="BI27" s="679"/>
      <c r="BJ27" s="679"/>
      <c r="BK27" s="679"/>
      <c r="BL27" s="679"/>
      <c r="BM27" s="679"/>
      <c r="BN27" s="680"/>
      <c r="BO27" s="715">
        <v>100</v>
      </c>
      <c r="BP27" s="715"/>
      <c r="BQ27" s="715"/>
      <c r="BR27" s="715"/>
      <c r="BS27" s="684" t="s">
        <v>223</v>
      </c>
      <c r="BT27" s="679"/>
      <c r="BU27" s="679"/>
      <c r="BV27" s="679"/>
      <c r="BW27" s="679"/>
      <c r="BX27" s="679"/>
      <c r="BY27" s="679"/>
      <c r="BZ27" s="679"/>
      <c r="CA27" s="679"/>
      <c r="CB27" s="722"/>
      <c r="CD27" s="711" t="s">
        <v>295</v>
      </c>
      <c r="CE27" s="712"/>
      <c r="CF27" s="712"/>
      <c r="CG27" s="712"/>
      <c r="CH27" s="712"/>
      <c r="CI27" s="712"/>
      <c r="CJ27" s="712"/>
      <c r="CK27" s="712"/>
      <c r="CL27" s="712"/>
      <c r="CM27" s="712"/>
      <c r="CN27" s="712"/>
      <c r="CO27" s="712"/>
      <c r="CP27" s="712"/>
      <c r="CQ27" s="713"/>
      <c r="CR27" s="678">
        <v>968837</v>
      </c>
      <c r="CS27" s="697"/>
      <c r="CT27" s="697"/>
      <c r="CU27" s="697"/>
      <c r="CV27" s="697"/>
      <c r="CW27" s="697"/>
      <c r="CX27" s="697"/>
      <c r="CY27" s="698"/>
      <c r="CZ27" s="681">
        <v>8.4</v>
      </c>
      <c r="DA27" s="699"/>
      <c r="DB27" s="699"/>
      <c r="DC27" s="700"/>
      <c r="DD27" s="684">
        <v>346437</v>
      </c>
      <c r="DE27" s="697"/>
      <c r="DF27" s="697"/>
      <c r="DG27" s="697"/>
      <c r="DH27" s="697"/>
      <c r="DI27" s="697"/>
      <c r="DJ27" s="697"/>
      <c r="DK27" s="698"/>
      <c r="DL27" s="684">
        <v>340869</v>
      </c>
      <c r="DM27" s="697"/>
      <c r="DN27" s="697"/>
      <c r="DO27" s="697"/>
      <c r="DP27" s="697"/>
      <c r="DQ27" s="697"/>
      <c r="DR27" s="697"/>
      <c r="DS27" s="697"/>
      <c r="DT27" s="697"/>
      <c r="DU27" s="697"/>
      <c r="DV27" s="698"/>
      <c r="DW27" s="681">
        <v>5.4</v>
      </c>
      <c r="DX27" s="699"/>
      <c r="DY27" s="699"/>
      <c r="DZ27" s="699"/>
      <c r="EA27" s="699"/>
      <c r="EB27" s="699"/>
      <c r="EC27" s="714"/>
    </row>
    <row r="28" spans="2:133" ht="11.25" customHeight="1" x14ac:dyDescent="0.15">
      <c r="B28" s="675" t="s">
        <v>296</v>
      </c>
      <c r="C28" s="676"/>
      <c r="D28" s="676"/>
      <c r="E28" s="676"/>
      <c r="F28" s="676"/>
      <c r="G28" s="676"/>
      <c r="H28" s="676"/>
      <c r="I28" s="676"/>
      <c r="J28" s="676"/>
      <c r="K28" s="676"/>
      <c r="L28" s="676"/>
      <c r="M28" s="676"/>
      <c r="N28" s="676"/>
      <c r="O28" s="676"/>
      <c r="P28" s="676"/>
      <c r="Q28" s="677"/>
      <c r="R28" s="678">
        <v>8300</v>
      </c>
      <c r="S28" s="679"/>
      <c r="T28" s="679"/>
      <c r="U28" s="679"/>
      <c r="V28" s="679"/>
      <c r="W28" s="679"/>
      <c r="X28" s="679"/>
      <c r="Y28" s="680"/>
      <c r="Z28" s="715">
        <v>0.1</v>
      </c>
      <c r="AA28" s="715"/>
      <c r="AB28" s="715"/>
      <c r="AC28" s="715"/>
      <c r="AD28" s="716" t="s">
        <v>135</v>
      </c>
      <c r="AE28" s="716"/>
      <c r="AF28" s="716"/>
      <c r="AG28" s="716"/>
      <c r="AH28" s="716"/>
      <c r="AI28" s="716"/>
      <c r="AJ28" s="716"/>
      <c r="AK28" s="716"/>
      <c r="AL28" s="681" t="s">
        <v>223</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297</v>
      </c>
      <c r="CE28" s="712"/>
      <c r="CF28" s="712"/>
      <c r="CG28" s="712"/>
      <c r="CH28" s="712"/>
      <c r="CI28" s="712"/>
      <c r="CJ28" s="712"/>
      <c r="CK28" s="712"/>
      <c r="CL28" s="712"/>
      <c r="CM28" s="712"/>
      <c r="CN28" s="712"/>
      <c r="CO28" s="712"/>
      <c r="CP28" s="712"/>
      <c r="CQ28" s="713"/>
      <c r="CR28" s="678">
        <v>1436811</v>
      </c>
      <c r="CS28" s="679"/>
      <c r="CT28" s="679"/>
      <c r="CU28" s="679"/>
      <c r="CV28" s="679"/>
      <c r="CW28" s="679"/>
      <c r="CX28" s="679"/>
      <c r="CY28" s="680"/>
      <c r="CZ28" s="681">
        <v>12.5</v>
      </c>
      <c r="DA28" s="699"/>
      <c r="DB28" s="699"/>
      <c r="DC28" s="700"/>
      <c r="DD28" s="684">
        <v>1395283</v>
      </c>
      <c r="DE28" s="679"/>
      <c r="DF28" s="679"/>
      <c r="DG28" s="679"/>
      <c r="DH28" s="679"/>
      <c r="DI28" s="679"/>
      <c r="DJ28" s="679"/>
      <c r="DK28" s="680"/>
      <c r="DL28" s="684">
        <v>1395283</v>
      </c>
      <c r="DM28" s="679"/>
      <c r="DN28" s="679"/>
      <c r="DO28" s="679"/>
      <c r="DP28" s="679"/>
      <c r="DQ28" s="679"/>
      <c r="DR28" s="679"/>
      <c r="DS28" s="679"/>
      <c r="DT28" s="679"/>
      <c r="DU28" s="679"/>
      <c r="DV28" s="680"/>
      <c r="DW28" s="681">
        <v>22</v>
      </c>
      <c r="DX28" s="699"/>
      <c r="DY28" s="699"/>
      <c r="DZ28" s="699"/>
      <c r="EA28" s="699"/>
      <c r="EB28" s="699"/>
      <c r="EC28" s="714"/>
    </row>
    <row r="29" spans="2:133" ht="11.25" customHeight="1" x14ac:dyDescent="0.15">
      <c r="B29" s="675" t="s">
        <v>298</v>
      </c>
      <c r="C29" s="676"/>
      <c r="D29" s="676"/>
      <c r="E29" s="676"/>
      <c r="F29" s="676"/>
      <c r="G29" s="676"/>
      <c r="H29" s="676"/>
      <c r="I29" s="676"/>
      <c r="J29" s="676"/>
      <c r="K29" s="676"/>
      <c r="L29" s="676"/>
      <c r="M29" s="676"/>
      <c r="N29" s="676"/>
      <c r="O29" s="676"/>
      <c r="P29" s="676"/>
      <c r="Q29" s="677"/>
      <c r="R29" s="678">
        <v>176879</v>
      </c>
      <c r="S29" s="679"/>
      <c r="T29" s="679"/>
      <c r="U29" s="679"/>
      <c r="V29" s="679"/>
      <c r="W29" s="679"/>
      <c r="X29" s="679"/>
      <c r="Y29" s="680"/>
      <c r="Z29" s="715">
        <v>1.5</v>
      </c>
      <c r="AA29" s="715"/>
      <c r="AB29" s="715"/>
      <c r="AC29" s="715"/>
      <c r="AD29" s="716">
        <v>8536</v>
      </c>
      <c r="AE29" s="716"/>
      <c r="AF29" s="716"/>
      <c r="AG29" s="716"/>
      <c r="AH29" s="716"/>
      <c r="AI29" s="716"/>
      <c r="AJ29" s="716"/>
      <c r="AK29" s="716"/>
      <c r="AL29" s="681">
        <v>0.1</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66"/>
      <c r="CD29" s="767" t="s">
        <v>299</v>
      </c>
      <c r="CE29" s="768"/>
      <c r="CF29" s="711" t="s">
        <v>70</v>
      </c>
      <c r="CG29" s="712"/>
      <c r="CH29" s="712"/>
      <c r="CI29" s="712"/>
      <c r="CJ29" s="712"/>
      <c r="CK29" s="712"/>
      <c r="CL29" s="712"/>
      <c r="CM29" s="712"/>
      <c r="CN29" s="712"/>
      <c r="CO29" s="712"/>
      <c r="CP29" s="712"/>
      <c r="CQ29" s="713"/>
      <c r="CR29" s="678">
        <v>1436687</v>
      </c>
      <c r="CS29" s="697"/>
      <c r="CT29" s="697"/>
      <c r="CU29" s="697"/>
      <c r="CV29" s="697"/>
      <c r="CW29" s="697"/>
      <c r="CX29" s="697"/>
      <c r="CY29" s="698"/>
      <c r="CZ29" s="681">
        <v>12.5</v>
      </c>
      <c r="DA29" s="699"/>
      <c r="DB29" s="699"/>
      <c r="DC29" s="700"/>
      <c r="DD29" s="684">
        <v>1395159</v>
      </c>
      <c r="DE29" s="697"/>
      <c r="DF29" s="697"/>
      <c r="DG29" s="697"/>
      <c r="DH29" s="697"/>
      <c r="DI29" s="697"/>
      <c r="DJ29" s="697"/>
      <c r="DK29" s="698"/>
      <c r="DL29" s="684">
        <v>1395159</v>
      </c>
      <c r="DM29" s="697"/>
      <c r="DN29" s="697"/>
      <c r="DO29" s="697"/>
      <c r="DP29" s="697"/>
      <c r="DQ29" s="697"/>
      <c r="DR29" s="697"/>
      <c r="DS29" s="697"/>
      <c r="DT29" s="697"/>
      <c r="DU29" s="697"/>
      <c r="DV29" s="698"/>
      <c r="DW29" s="681">
        <v>22</v>
      </c>
      <c r="DX29" s="699"/>
      <c r="DY29" s="699"/>
      <c r="DZ29" s="699"/>
      <c r="EA29" s="699"/>
      <c r="EB29" s="699"/>
      <c r="EC29" s="714"/>
    </row>
    <row r="30" spans="2:133" ht="11.25" customHeight="1" x14ac:dyDescent="0.15">
      <c r="B30" s="675" t="s">
        <v>300</v>
      </c>
      <c r="C30" s="676"/>
      <c r="D30" s="676"/>
      <c r="E30" s="676"/>
      <c r="F30" s="676"/>
      <c r="G30" s="676"/>
      <c r="H30" s="676"/>
      <c r="I30" s="676"/>
      <c r="J30" s="676"/>
      <c r="K30" s="676"/>
      <c r="L30" s="676"/>
      <c r="M30" s="676"/>
      <c r="N30" s="676"/>
      <c r="O30" s="676"/>
      <c r="P30" s="676"/>
      <c r="Q30" s="677"/>
      <c r="R30" s="678">
        <v>52328</v>
      </c>
      <c r="S30" s="679"/>
      <c r="T30" s="679"/>
      <c r="U30" s="679"/>
      <c r="V30" s="679"/>
      <c r="W30" s="679"/>
      <c r="X30" s="679"/>
      <c r="Y30" s="680"/>
      <c r="Z30" s="715">
        <v>0.4</v>
      </c>
      <c r="AA30" s="715"/>
      <c r="AB30" s="715"/>
      <c r="AC30" s="715"/>
      <c r="AD30" s="716" t="s">
        <v>223</v>
      </c>
      <c r="AE30" s="716"/>
      <c r="AF30" s="716"/>
      <c r="AG30" s="716"/>
      <c r="AH30" s="716"/>
      <c r="AI30" s="716"/>
      <c r="AJ30" s="716"/>
      <c r="AK30" s="716"/>
      <c r="AL30" s="681" t="s">
        <v>223</v>
      </c>
      <c r="AM30" s="682"/>
      <c r="AN30" s="682"/>
      <c r="AO30" s="717"/>
      <c r="AP30" s="739" t="s">
        <v>217</v>
      </c>
      <c r="AQ30" s="740"/>
      <c r="AR30" s="740"/>
      <c r="AS30" s="740"/>
      <c r="AT30" s="740"/>
      <c r="AU30" s="740"/>
      <c r="AV30" s="740"/>
      <c r="AW30" s="740"/>
      <c r="AX30" s="740"/>
      <c r="AY30" s="740"/>
      <c r="AZ30" s="740"/>
      <c r="BA30" s="740"/>
      <c r="BB30" s="740"/>
      <c r="BC30" s="740"/>
      <c r="BD30" s="740"/>
      <c r="BE30" s="740"/>
      <c r="BF30" s="741"/>
      <c r="BG30" s="739" t="s">
        <v>301</v>
      </c>
      <c r="BH30" s="764"/>
      <c r="BI30" s="764"/>
      <c r="BJ30" s="764"/>
      <c r="BK30" s="764"/>
      <c r="BL30" s="764"/>
      <c r="BM30" s="764"/>
      <c r="BN30" s="764"/>
      <c r="BO30" s="764"/>
      <c r="BP30" s="764"/>
      <c r="BQ30" s="765"/>
      <c r="BR30" s="739" t="s">
        <v>302</v>
      </c>
      <c r="BS30" s="764"/>
      <c r="BT30" s="764"/>
      <c r="BU30" s="764"/>
      <c r="BV30" s="764"/>
      <c r="BW30" s="764"/>
      <c r="BX30" s="764"/>
      <c r="BY30" s="764"/>
      <c r="BZ30" s="764"/>
      <c r="CA30" s="764"/>
      <c r="CB30" s="765"/>
      <c r="CD30" s="769"/>
      <c r="CE30" s="770"/>
      <c r="CF30" s="711" t="s">
        <v>303</v>
      </c>
      <c r="CG30" s="712"/>
      <c r="CH30" s="712"/>
      <c r="CI30" s="712"/>
      <c r="CJ30" s="712"/>
      <c r="CK30" s="712"/>
      <c r="CL30" s="712"/>
      <c r="CM30" s="712"/>
      <c r="CN30" s="712"/>
      <c r="CO30" s="712"/>
      <c r="CP30" s="712"/>
      <c r="CQ30" s="713"/>
      <c r="CR30" s="678">
        <v>1352578</v>
      </c>
      <c r="CS30" s="679"/>
      <c r="CT30" s="679"/>
      <c r="CU30" s="679"/>
      <c r="CV30" s="679"/>
      <c r="CW30" s="679"/>
      <c r="CX30" s="679"/>
      <c r="CY30" s="680"/>
      <c r="CZ30" s="681">
        <v>11.8</v>
      </c>
      <c r="DA30" s="699"/>
      <c r="DB30" s="699"/>
      <c r="DC30" s="700"/>
      <c r="DD30" s="684">
        <v>1311990</v>
      </c>
      <c r="DE30" s="679"/>
      <c r="DF30" s="679"/>
      <c r="DG30" s="679"/>
      <c r="DH30" s="679"/>
      <c r="DI30" s="679"/>
      <c r="DJ30" s="679"/>
      <c r="DK30" s="680"/>
      <c r="DL30" s="684">
        <v>1311990</v>
      </c>
      <c r="DM30" s="679"/>
      <c r="DN30" s="679"/>
      <c r="DO30" s="679"/>
      <c r="DP30" s="679"/>
      <c r="DQ30" s="679"/>
      <c r="DR30" s="679"/>
      <c r="DS30" s="679"/>
      <c r="DT30" s="679"/>
      <c r="DU30" s="679"/>
      <c r="DV30" s="680"/>
      <c r="DW30" s="681">
        <v>20.7</v>
      </c>
      <c r="DX30" s="699"/>
      <c r="DY30" s="699"/>
      <c r="DZ30" s="699"/>
      <c r="EA30" s="699"/>
      <c r="EB30" s="699"/>
      <c r="EC30" s="714"/>
    </row>
    <row r="31" spans="2:133" ht="11.25" customHeight="1" x14ac:dyDescent="0.15">
      <c r="B31" s="675" t="s">
        <v>304</v>
      </c>
      <c r="C31" s="676"/>
      <c r="D31" s="676"/>
      <c r="E31" s="676"/>
      <c r="F31" s="676"/>
      <c r="G31" s="676"/>
      <c r="H31" s="676"/>
      <c r="I31" s="676"/>
      <c r="J31" s="676"/>
      <c r="K31" s="676"/>
      <c r="L31" s="676"/>
      <c r="M31" s="676"/>
      <c r="N31" s="676"/>
      <c r="O31" s="676"/>
      <c r="P31" s="676"/>
      <c r="Q31" s="677"/>
      <c r="R31" s="678">
        <v>514880</v>
      </c>
      <c r="S31" s="679"/>
      <c r="T31" s="679"/>
      <c r="U31" s="679"/>
      <c r="V31" s="679"/>
      <c r="W31" s="679"/>
      <c r="X31" s="679"/>
      <c r="Y31" s="680"/>
      <c r="Z31" s="715">
        <v>4.4000000000000004</v>
      </c>
      <c r="AA31" s="715"/>
      <c r="AB31" s="715"/>
      <c r="AC31" s="715"/>
      <c r="AD31" s="716" t="s">
        <v>223</v>
      </c>
      <c r="AE31" s="716"/>
      <c r="AF31" s="716"/>
      <c r="AG31" s="716"/>
      <c r="AH31" s="716"/>
      <c r="AI31" s="716"/>
      <c r="AJ31" s="716"/>
      <c r="AK31" s="716"/>
      <c r="AL31" s="681" t="s">
        <v>223</v>
      </c>
      <c r="AM31" s="682"/>
      <c r="AN31" s="682"/>
      <c r="AO31" s="717"/>
      <c r="AP31" s="752" t="s">
        <v>305</v>
      </c>
      <c r="AQ31" s="753"/>
      <c r="AR31" s="753"/>
      <c r="AS31" s="753"/>
      <c r="AT31" s="758" t="s">
        <v>306</v>
      </c>
      <c r="AU31" s="231"/>
      <c r="AV31" s="231"/>
      <c r="AW31" s="231"/>
      <c r="AX31" s="744" t="s">
        <v>184</v>
      </c>
      <c r="AY31" s="745"/>
      <c r="AZ31" s="745"/>
      <c r="BA31" s="745"/>
      <c r="BB31" s="745"/>
      <c r="BC31" s="745"/>
      <c r="BD31" s="745"/>
      <c r="BE31" s="745"/>
      <c r="BF31" s="746"/>
      <c r="BG31" s="747">
        <v>98.7</v>
      </c>
      <c r="BH31" s="748"/>
      <c r="BI31" s="748"/>
      <c r="BJ31" s="748"/>
      <c r="BK31" s="748"/>
      <c r="BL31" s="748"/>
      <c r="BM31" s="749">
        <v>92.1</v>
      </c>
      <c r="BN31" s="748"/>
      <c r="BO31" s="748"/>
      <c r="BP31" s="748"/>
      <c r="BQ31" s="750"/>
      <c r="BR31" s="747">
        <v>99</v>
      </c>
      <c r="BS31" s="748"/>
      <c r="BT31" s="748"/>
      <c r="BU31" s="748"/>
      <c r="BV31" s="748"/>
      <c r="BW31" s="748"/>
      <c r="BX31" s="749">
        <v>92.6</v>
      </c>
      <c r="BY31" s="748"/>
      <c r="BZ31" s="748"/>
      <c r="CA31" s="748"/>
      <c r="CB31" s="750"/>
      <c r="CD31" s="769"/>
      <c r="CE31" s="770"/>
      <c r="CF31" s="711" t="s">
        <v>307</v>
      </c>
      <c r="CG31" s="712"/>
      <c r="CH31" s="712"/>
      <c r="CI31" s="712"/>
      <c r="CJ31" s="712"/>
      <c r="CK31" s="712"/>
      <c r="CL31" s="712"/>
      <c r="CM31" s="712"/>
      <c r="CN31" s="712"/>
      <c r="CO31" s="712"/>
      <c r="CP31" s="712"/>
      <c r="CQ31" s="713"/>
      <c r="CR31" s="678">
        <v>84109</v>
      </c>
      <c r="CS31" s="697"/>
      <c r="CT31" s="697"/>
      <c r="CU31" s="697"/>
      <c r="CV31" s="697"/>
      <c r="CW31" s="697"/>
      <c r="CX31" s="697"/>
      <c r="CY31" s="698"/>
      <c r="CZ31" s="681">
        <v>0.7</v>
      </c>
      <c r="DA31" s="699"/>
      <c r="DB31" s="699"/>
      <c r="DC31" s="700"/>
      <c r="DD31" s="684">
        <v>83169</v>
      </c>
      <c r="DE31" s="697"/>
      <c r="DF31" s="697"/>
      <c r="DG31" s="697"/>
      <c r="DH31" s="697"/>
      <c r="DI31" s="697"/>
      <c r="DJ31" s="697"/>
      <c r="DK31" s="698"/>
      <c r="DL31" s="684">
        <v>83169</v>
      </c>
      <c r="DM31" s="697"/>
      <c r="DN31" s="697"/>
      <c r="DO31" s="697"/>
      <c r="DP31" s="697"/>
      <c r="DQ31" s="697"/>
      <c r="DR31" s="697"/>
      <c r="DS31" s="697"/>
      <c r="DT31" s="697"/>
      <c r="DU31" s="697"/>
      <c r="DV31" s="698"/>
      <c r="DW31" s="681">
        <v>1.3</v>
      </c>
      <c r="DX31" s="699"/>
      <c r="DY31" s="699"/>
      <c r="DZ31" s="699"/>
      <c r="EA31" s="699"/>
      <c r="EB31" s="699"/>
      <c r="EC31" s="714"/>
    </row>
    <row r="32" spans="2:133" ht="11.25" customHeight="1" x14ac:dyDescent="0.15">
      <c r="B32" s="761" t="s">
        <v>308</v>
      </c>
      <c r="C32" s="762"/>
      <c r="D32" s="762"/>
      <c r="E32" s="762"/>
      <c r="F32" s="762"/>
      <c r="G32" s="762"/>
      <c r="H32" s="762"/>
      <c r="I32" s="762"/>
      <c r="J32" s="762"/>
      <c r="K32" s="762"/>
      <c r="L32" s="762"/>
      <c r="M32" s="762"/>
      <c r="N32" s="762"/>
      <c r="O32" s="762"/>
      <c r="P32" s="762"/>
      <c r="Q32" s="763"/>
      <c r="R32" s="678" t="s">
        <v>135</v>
      </c>
      <c r="S32" s="679"/>
      <c r="T32" s="679"/>
      <c r="U32" s="679"/>
      <c r="V32" s="679"/>
      <c r="W32" s="679"/>
      <c r="X32" s="679"/>
      <c r="Y32" s="680"/>
      <c r="Z32" s="715" t="s">
        <v>223</v>
      </c>
      <c r="AA32" s="715"/>
      <c r="AB32" s="715"/>
      <c r="AC32" s="715"/>
      <c r="AD32" s="716" t="s">
        <v>136</v>
      </c>
      <c r="AE32" s="716"/>
      <c r="AF32" s="716"/>
      <c r="AG32" s="716"/>
      <c r="AH32" s="716"/>
      <c r="AI32" s="716"/>
      <c r="AJ32" s="716"/>
      <c r="AK32" s="716"/>
      <c r="AL32" s="681" t="s">
        <v>223</v>
      </c>
      <c r="AM32" s="682"/>
      <c r="AN32" s="682"/>
      <c r="AO32" s="717"/>
      <c r="AP32" s="754"/>
      <c r="AQ32" s="755"/>
      <c r="AR32" s="755"/>
      <c r="AS32" s="755"/>
      <c r="AT32" s="759"/>
      <c r="AU32" s="230" t="s">
        <v>309</v>
      </c>
      <c r="AV32" s="230"/>
      <c r="AW32" s="230"/>
      <c r="AX32" s="675" t="s">
        <v>310</v>
      </c>
      <c r="AY32" s="676"/>
      <c r="AZ32" s="676"/>
      <c r="BA32" s="676"/>
      <c r="BB32" s="676"/>
      <c r="BC32" s="676"/>
      <c r="BD32" s="676"/>
      <c r="BE32" s="676"/>
      <c r="BF32" s="677"/>
      <c r="BG32" s="751">
        <v>99.3</v>
      </c>
      <c r="BH32" s="697"/>
      <c r="BI32" s="697"/>
      <c r="BJ32" s="697"/>
      <c r="BK32" s="697"/>
      <c r="BL32" s="697"/>
      <c r="BM32" s="682">
        <v>96.2</v>
      </c>
      <c r="BN32" s="743"/>
      <c r="BO32" s="743"/>
      <c r="BP32" s="743"/>
      <c r="BQ32" s="721"/>
      <c r="BR32" s="751">
        <v>99.3</v>
      </c>
      <c r="BS32" s="697"/>
      <c r="BT32" s="697"/>
      <c r="BU32" s="697"/>
      <c r="BV32" s="697"/>
      <c r="BW32" s="697"/>
      <c r="BX32" s="682">
        <v>96.4</v>
      </c>
      <c r="BY32" s="743"/>
      <c r="BZ32" s="743"/>
      <c r="CA32" s="743"/>
      <c r="CB32" s="721"/>
      <c r="CD32" s="771"/>
      <c r="CE32" s="772"/>
      <c r="CF32" s="711" t="s">
        <v>311</v>
      </c>
      <c r="CG32" s="712"/>
      <c r="CH32" s="712"/>
      <c r="CI32" s="712"/>
      <c r="CJ32" s="712"/>
      <c r="CK32" s="712"/>
      <c r="CL32" s="712"/>
      <c r="CM32" s="712"/>
      <c r="CN32" s="712"/>
      <c r="CO32" s="712"/>
      <c r="CP32" s="712"/>
      <c r="CQ32" s="713"/>
      <c r="CR32" s="678">
        <v>124</v>
      </c>
      <c r="CS32" s="679"/>
      <c r="CT32" s="679"/>
      <c r="CU32" s="679"/>
      <c r="CV32" s="679"/>
      <c r="CW32" s="679"/>
      <c r="CX32" s="679"/>
      <c r="CY32" s="680"/>
      <c r="CZ32" s="681">
        <v>0</v>
      </c>
      <c r="DA32" s="699"/>
      <c r="DB32" s="699"/>
      <c r="DC32" s="700"/>
      <c r="DD32" s="684">
        <v>124</v>
      </c>
      <c r="DE32" s="679"/>
      <c r="DF32" s="679"/>
      <c r="DG32" s="679"/>
      <c r="DH32" s="679"/>
      <c r="DI32" s="679"/>
      <c r="DJ32" s="679"/>
      <c r="DK32" s="680"/>
      <c r="DL32" s="684">
        <v>124</v>
      </c>
      <c r="DM32" s="679"/>
      <c r="DN32" s="679"/>
      <c r="DO32" s="679"/>
      <c r="DP32" s="679"/>
      <c r="DQ32" s="679"/>
      <c r="DR32" s="679"/>
      <c r="DS32" s="679"/>
      <c r="DT32" s="679"/>
      <c r="DU32" s="679"/>
      <c r="DV32" s="680"/>
      <c r="DW32" s="681">
        <v>0</v>
      </c>
      <c r="DX32" s="699"/>
      <c r="DY32" s="699"/>
      <c r="DZ32" s="699"/>
      <c r="EA32" s="699"/>
      <c r="EB32" s="699"/>
      <c r="EC32" s="714"/>
    </row>
    <row r="33" spans="2:133" ht="11.25" customHeight="1" x14ac:dyDescent="0.15">
      <c r="B33" s="675" t="s">
        <v>312</v>
      </c>
      <c r="C33" s="676"/>
      <c r="D33" s="676"/>
      <c r="E33" s="676"/>
      <c r="F33" s="676"/>
      <c r="G33" s="676"/>
      <c r="H33" s="676"/>
      <c r="I33" s="676"/>
      <c r="J33" s="676"/>
      <c r="K33" s="676"/>
      <c r="L33" s="676"/>
      <c r="M33" s="676"/>
      <c r="N33" s="676"/>
      <c r="O33" s="676"/>
      <c r="P33" s="676"/>
      <c r="Q33" s="677"/>
      <c r="R33" s="678">
        <v>944566</v>
      </c>
      <c r="S33" s="679"/>
      <c r="T33" s="679"/>
      <c r="U33" s="679"/>
      <c r="V33" s="679"/>
      <c r="W33" s="679"/>
      <c r="X33" s="679"/>
      <c r="Y33" s="680"/>
      <c r="Z33" s="715">
        <v>8</v>
      </c>
      <c r="AA33" s="715"/>
      <c r="AB33" s="715"/>
      <c r="AC33" s="715"/>
      <c r="AD33" s="716" t="s">
        <v>136</v>
      </c>
      <c r="AE33" s="716"/>
      <c r="AF33" s="716"/>
      <c r="AG33" s="716"/>
      <c r="AH33" s="716"/>
      <c r="AI33" s="716"/>
      <c r="AJ33" s="716"/>
      <c r="AK33" s="716"/>
      <c r="AL33" s="681" t="s">
        <v>223</v>
      </c>
      <c r="AM33" s="682"/>
      <c r="AN33" s="682"/>
      <c r="AO33" s="717"/>
      <c r="AP33" s="756"/>
      <c r="AQ33" s="757"/>
      <c r="AR33" s="757"/>
      <c r="AS33" s="757"/>
      <c r="AT33" s="760"/>
      <c r="AU33" s="232"/>
      <c r="AV33" s="232"/>
      <c r="AW33" s="232"/>
      <c r="AX33" s="659" t="s">
        <v>313</v>
      </c>
      <c r="AY33" s="660"/>
      <c r="AZ33" s="660"/>
      <c r="BA33" s="660"/>
      <c r="BB33" s="660"/>
      <c r="BC33" s="660"/>
      <c r="BD33" s="660"/>
      <c r="BE33" s="660"/>
      <c r="BF33" s="661"/>
      <c r="BG33" s="742">
        <v>98.1</v>
      </c>
      <c r="BH33" s="663"/>
      <c r="BI33" s="663"/>
      <c r="BJ33" s="663"/>
      <c r="BK33" s="663"/>
      <c r="BL33" s="663"/>
      <c r="BM33" s="706">
        <v>87.7</v>
      </c>
      <c r="BN33" s="663"/>
      <c r="BO33" s="663"/>
      <c r="BP33" s="663"/>
      <c r="BQ33" s="727"/>
      <c r="BR33" s="742">
        <v>98.6</v>
      </c>
      <c r="BS33" s="663"/>
      <c r="BT33" s="663"/>
      <c r="BU33" s="663"/>
      <c r="BV33" s="663"/>
      <c r="BW33" s="663"/>
      <c r="BX33" s="706">
        <v>88.4</v>
      </c>
      <c r="BY33" s="663"/>
      <c r="BZ33" s="663"/>
      <c r="CA33" s="663"/>
      <c r="CB33" s="727"/>
      <c r="CD33" s="711" t="s">
        <v>314</v>
      </c>
      <c r="CE33" s="712"/>
      <c r="CF33" s="712"/>
      <c r="CG33" s="712"/>
      <c r="CH33" s="712"/>
      <c r="CI33" s="712"/>
      <c r="CJ33" s="712"/>
      <c r="CK33" s="712"/>
      <c r="CL33" s="712"/>
      <c r="CM33" s="712"/>
      <c r="CN33" s="712"/>
      <c r="CO33" s="712"/>
      <c r="CP33" s="712"/>
      <c r="CQ33" s="713"/>
      <c r="CR33" s="678">
        <v>5250019</v>
      </c>
      <c r="CS33" s="697"/>
      <c r="CT33" s="697"/>
      <c r="CU33" s="697"/>
      <c r="CV33" s="697"/>
      <c r="CW33" s="697"/>
      <c r="CX33" s="697"/>
      <c r="CY33" s="698"/>
      <c r="CZ33" s="681">
        <v>45.7</v>
      </c>
      <c r="DA33" s="699"/>
      <c r="DB33" s="699"/>
      <c r="DC33" s="700"/>
      <c r="DD33" s="684">
        <v>4001486</v>
      </c>
      <c r="DE33" s="697"/>
      <c r="DF33" s="697"/>
      <c r="DG33" s="697"/>
      <c r="DH33" s="697"/>
      <c r="DI33" s="697"/>
      <c r="DJ33" s="697"/>
      <c r="DK33" s="698"/>
      <c r="DL33" s="684">
        <v>2546064</v>
      </c>
      <c r="DM33" s="697"/>
      <c r="DN33" s="697"/>
      <c r="DO33" s="697"/>
      <c r="DP33" s="697"/>
      <c r="DQ33" s="697"/>
      <c r="DR33" s="697"/>
      <c r="DS33" s="697"/>
      <c r="DT33" s="697"/>
      <c r="DU33" s="697"/>
      <c r="DV33" s="698"/>
      <c r="DW33" s="681">
        <v>40.200000000000003</v>
      </c>
      <c r="DX33" s="699"/>
      <c r="DY33" s="699"/>
      <c r="DZ33" s="699"/>
      <c r="EA33" s="699"/>
      <c r="EB33" s="699"/>
      <c r="EC33" s="714"/>
    </row>
    <row r="34" spans="2:133" ht="11.25" customHeight="1" x14ac:dyDescent="0.15">
      <c r="B34" s="675" t="s">
        <v>315</v>
      </c>
      <c r="C34" s="676"/>
      <c r="D34" s="676"/>
      <c r="E34" s="676"/>
      <c r="F34" s="676"/>
      <c r="G34" s="676"/>
      <c r="H34" s="676"/>
      <c r="I34" s="676"/>
      <c r="J34" s="676"/>
      <c r="K34" s="676"/>
      <c r="L34" s="676"/>
      <c r="M34" s="676"/>
      <c r="N34" s="676"/>
      <c r="O34" s="676"/>
      <c r="P34" s="676"/>
      <c r="Q34" s="677"/>
      <c r="R34" s="678">
        <v>16347</v>
      </c>
      <c r="S34" s="679"/>
      <c r="T34" s="679"/>
      <c r="U34" s="679"/>
      <c r="V34" s="679"/>
      <c r="W34" s="679"/>
      <c r="X34" s="679"/>
      <c r="Y34" s="680"/>
      <c r="Z34" s="715">
        <v>0.1</v>
      </c>
      <c r="AA34" s="715"/>
      <c r="AB34" s="715"/>
      <c r="AC34" s="715"/>
      <c r="AD34" s="716">
        <v>4757</v>
      </c>
      <c r="AE34" s="716"/>
      <c r="AF34" s="716"/>
      <c r="AG34" s="716"/>
      <c r="AH34" s="716"/>
      <c r="AI34" s="716"/>
      <c r="AJ34" s="716"/>
      <c r="AK34" s="716"/>
      <c r="AL34" s="681">
        <v>0.1</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316</v>
      </c>
      <c r="CE34" s="712"/>
      <c r="CF34" s="712"/>
      <c r="CG34" s="712"/>
      <c r="CH34" s="712"/>
      <c r="CI34" s="712"/>
      <c r="CJ34" s="712"/>
      <c r="CK34" s="712"/>
      <c r="CL34" s="712"/>
      <c r="CM34" s="712"/>
      <c r="CN34" s="712"/>
      <c r="CO34" s="712"/>
      <c r="CP34" s="712"/>
      <c r="CQ34" s="713"/>
      <c r="CR34" s="678">
        <v>1762224</v>
      </c>
      <c r="CS34" s="679"/>
      <c r="CT34" s="679"/>
      <c r="CU34" s="679"/>
      <c r="CV34" s="679"/>
      <c r="CW34" s="679"/>
      <c r="CX34" s="679"/>
      <c r="CY34" s="680"/>
      <c r="CZ34" s="681">
        <v>15.3</v>
      </c>
      <c r="DA34" s="699"/>
      <c r="DB34" s="699"/>
      <c r="DC34" s="700"/>
      <c r="DD34" s="684">
        <v>1301170</v>
      </c>
      <c r="DE34" s="679"/>
      <c r="DF34" s="679"/>
      <c r="DG34" s="679"/>
      <c r="DH34" s="679"/>
      <c r="DI34" s="679"/>
      <c r="DJ34" s="679"/>
      <c r="DK34" s="680"/>
      <c r="DL34" s="684">
        <v>978022</v>
      </c>
      <c r="DM34" s="679"/>
      <c r="DN34" s="679"/>
      <c r="DO34" s="679"/>
      <c r="DP34" s="679"/>
      <c r="DQ34" s="679"/>
      <c r="DR34" s="679"/>
      <c r="DS34" s="679"/>
      <c r="DT34" s="679"/>
      <c r="DU34" s="679"/>
      <c r="DV34" s="680"/>
      <c r="DW34" s="681">
        <v>15.5</v>
      </c>
      <c r="DX34" s="699"/>
      <c r="DY34" s="699"/>
      <c r="DZ34" s="699"/>
      <c r="EA34" s="699"/>
      <c r="EB34" s="699"/>
      <c r="EC34" s="714"/>
    </row>
    <row r="35" spans="2:133" ht="11.25" customHeight="1" x14ac:dyDescent="0.15">
      <c r="B35" s="675" t="s">
        <v>317</v>
      </c>
      <c r="C35" s="676"/>
      <c r="D35" s="676"/>
      <c r="E35" s="676"/>
      <c r="F35" s="676"/>
      <c r="G35" s="676"/>
      <c r="H35" s="676"/>
      <c r="I35" s="676"/>
      <c r="J35" s="676"/>
      <c r="K35" s="676"/>
      <c r="L35" s="676"/>
      <c r="M35" s="676"/>
      <c r="N35" s="676"/>
      <c r="O35" s="676"/>
      <c r="P35" s="676"/>
      <c r="Q35" s="677"/>
      <c r="R35" s="678">
        <v>142025</v>
      </c>
      <c r="S35" s="679"/>
      <c r="T35" s="679"/>
      <c r="U35" s="679"/>
      <c r="V35" s="679"/>
      <c r="W35" s="679"/>
      <c r="X35" s="679"/>
      <c r="Y35" s="680"/>
      <c r="Z35" s="715">
        <v>1.2</v>
      </c>
      <c r="AA35" s="715"/>
      <c r="AB35" s="715"/>
      <c r="AC35" s="715"/>
      <c r="AD35" s="716" t="s">
        <v>223</v>
      </c>
      <c r="AE35" s="716"/>
      <c r="AF35" s="716"/>
      <c r="AG35" s="716"/>
      <c r="AH35" s="716"/>
      <c r="AI35" s="716"/>
      <c r="AJ35" s="716"/>
      <c r="AK35" s="716"/>
      <c r="AL35" s="681" t="s">
        <v>223</v>
      </c>
      <c r="AM35" s="682"/>
      <c r="AN35" s="682"/>
      <c r="AO35" s="717"/>
      <c r="AP35" s="235"/>
      <c r="AQ35" s="739" t="s">
        <v>318</v>
      </c>
      <c r="AR35" s="740"/>
      <c r="AS35" s="740"/>
      <c r="AT35" s="740"/>
      <c r="AU35" s="740"/>
      <c r="AV35" s="740"/>
      <c r="AW35" s="740"/>
      <c r="AX35" s="740"/>
      <c r="AY35" s="740"/>
      <c r="AZ35" s="740"/>
      <c r="BA35" s="740"/>
      <c r="BB35" s="740"/>
      <c r="BC35" s="740"/>
      <c r="BD35" s="740"/>
      <c r="BE35" s="740"/>
      <c r="BF35" s="741"/>
      <c r="BG35" s="739" t="s">
        <v>319</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320</v>
      </c>
      <c r="CE35" s="712"/>
      <c r="CF35" s="712"/>
      <c r="CG35" s="712"/>
      <c r="CH35" s="712"/>
      <c r="CI35" s="712"/>
      <c r="CJ35" s="712"/>
      <c r="CK35" s="712"/>
      <c r="CL35" s="712"/>
      <c r="CM35" s="712"/>
      <c r="CN35" s="712"/>
      <c r="CO35" s="712"/>
      <c r="CP35" s="712"/>
      <c r="CQ35" s="713"/>
      <c r="CR35" s="678">
        <v>91373</v>
      </c>
      <c r="CS35" s="697"/>
      <c r="CT35" s="697"/>
      <c r="CU35" s="697"/>
      <c r="CV35" s="697"/>
      <c r="CW35" s="697"/>
      <c r="CX35" s="697"/>
      <c r="CY35" s="698"/>
      <c r="CZ35" s="681">
        <v>0.8</v>
      </c>
      <c r="DA35" s="699"/>
      <c r="DB35" s="699"/>
      <c r="DC35" s="700"/>
      <c r="DD35" s="684">
        <v>89768</v>
      </c>
      <c r="DE35" s="697"/>
      <c r="DF35" s="697"/>
      <c r="DG35" s="697"/>
      <c r="DH35" s="697"/>
      <c r="DI35" s="697"/>
      <c r="DJ35" s="697"/>
      <c r="DK35" s="698"/>
      <c r="DL35" s="684">
        <v>89329</v>
      </c>
      <c r="DM35" s="697"/>
      <c r="DN35" s="697"/>
      <c r="DO35" s="697"/>
      <c r="DP35" s="697"/>
      <c r="DQ35" s="697"/>
      <c r="DR35" s="697"/>
      <c r="DS35" s="697"/>
      <c r="DT35" s="697"/>
      <c r="DU35" s="697"/>
      <c r="DV35" s="698"/>
      <c r="DW35" s="681">
        <v>1.4</v>
      </c>
      <c r="DX35" s="699"/>
      <c r="DY35" s="699"/>
      <c r="DZ35" s="699"/>
      <c r="EA35" s="699"/>
      <c r="EB35" s="699"/>
      <c r="EC35" s="714"/>
    </row>
    <row r="36" spans="2:133" ht="11.25" customHeight="1" x14ac:dyDescent="0.15">
      <c r="B36" s="675" t="s">
        <v>321</v>
      </c>
      <c r="C36" s="676"/>
      <c r="D36" s="676"/>
      <c r="E36" s="676"/>
      <c r="F36" s="676"/>
      <c r="G36" s="676"/>
      <c r="H36" s="676"/>
      <c r="I36" s="676"/>
      <c r="J36" s="676"/>
      <c r="K36" s="676"/>
      <c r="L36" s="676"/>
      <c r="M36" s="676"/>
      <c r="N36" s="676"/>
      <c r="O36" s="676"/>
      <c r="P36" s="676"/>
      <c r="Q36" s="677"/>
      <c r="R36" s="678">
        <v>219446</v>
      </c>
      <c r="S36" s="679"/>
      <c r="T36" s="679"/>
      <c r="U36" s="679"/>
      <c r="V36" s="679"/>
      <c r="W36" s="679"/>
      <c r="X36" s="679"/>
      <c r="Y36" s="680"/>
      <c r="Z36" s="715">
        <v>1.9</v>
      </c>
      <c r="AA36" s="715"/>
      <c r="AB36" s="715"/>
      <c r="AC36" s="715"/>
      <c r="AD36" s="716" t="s">
        <v>136</v>
      </c>
      <c r="AE36" s="716"/>
      <c r="AF36" s="716"/>
      <c r="AG36" s="716"/>
      <c r="AH36" s="716"/>
      <c r="AI36" s="716"/>
      <c r="AJ36" s="716"/>
      <c r="AK36" s="716"/>
      <c r="AL36" s="681" t="s">
        <v>223</v>
      </c>
      <c r="AM36" s="682"/>
      <c r="AN36" s="682"/>
      <c r="AO36" s="717"/>
      <c r="AP36" s="235"/>
      <c r="AQ36" s="730" t="s">
        <v>322</v>
      </c>
      <c r="AR36" s="731"/>
      <c r="AS36" s="731"/>
      <c r="AT36" s="731"/>
      <c r="AU36" s="731"/>
      <c r="AV36" s="731"/>
      <c r="AW36" s="731"/>
      <c r="AX36" s="731"/>
      <c r="AY36" s="732"/>
      <c r="AZ36" s="733">
        <v>1972800</v>
      </c>
      <c r="BA36" s="734"/>
      <c r="BB36" s="734"/>
      <c r="BC36" s="734"/>
      <c r="BD36" s="734"/>
      <c r="BE36" s="734"/>
      <c r="BF36" s="735"/>
      <c r="BG36" s="736" t="s">
        <v>323</v>
      </c>
      <c r="BH36" s="737"/>
      <c r="BI36" s="737"/>
      <c r="BJ36" s="737"/>
      <c r="BK36" s="737"/>
      <c r="BL36" s="737"/>
      <c r="BM36" s="737"/>
      <c r="BN36" s="737"/>
      <c r="BO36" s="737"/>
      <c r="BP36" s="737"/>
      <c r="BQ36" s="737"/>
      <c r="BR36" s="737"/>
      <c r="BS36" s="737"/>
      <c r="BT36" s="737"/>
      <c r="BU36" s="738"/>
      <c r="BV36" s="733">
        <v>7555</v>
      </c>
      <c r="BW36" s="734"/>
      <c r="BX36" s="734"/>
      <c r="BY36" s="734"/>
      <c r="BZ36" s="734"/>
      <c r="CA36" s="734"/>
      <c r="CB36" s="735"/>
      <c r="CD36" s="711" t="s">
        <v>324</v>
      </c>
      <c r="CE36" s="712"/>
      <c r="CF36" s="712"/>
      <c r="CG36" s="712"/>
      <c r="CH36" s="712"/>
      <c r="CI36" s="712"/>
      <c r="CJ36" s="712"/>
      <c r="CK36" s="712"/>
      <c r="CL36" s="712"/>
      <c r="CM36" s="712"/>
      <c r="CN36" s="712"/>
      <c r="CO36" s="712"/>
      <c r="CP36" s="712"/>
      <c r="CQ36" s="713"/>
      <c r="CR36" s="678">
        <v>1858048</v>
      </c>
      <c r="CS36" s="679"/>
      <c r="CT36" s="679"/>
      <c r="CU36" s="679"/>
      <c r="CV36" s="679"/>
      <c r="CW36" s="679"/>
      <c r="CX36" s="679"/>
      <c r="CY36" s="680"/>
      <c r="CZ36" s="681">
        <v>16.2</v>
      </c>
      <c r="DA36" s="699"/>
      <c r="DB36" s="699"/>
      <c r="DC36" s="700"/>
      <c r="DD36" s="684">
        <v>1556216</v>
      </c>
      <c r="DE36" s="679"/>
      <c r="DF36" s="679"/>
      <c r="DG36" s="679"/>
      <c r="DH36" s="679"/>
      <c r="DI36" s="679"/>
      <c r="DJ36" s="679"/>
      <c r="DK36" s="680"/>
      <c r="DL36" s="684">
        <v>872926</v>
      </c>
      <c r="DM36" s="679"/>
      <c r="DN36" s="679"/>
      <c r="DO36" s="679"/>
      <c r="DP36" s="679"/>
      <c r="DQ36" s="679"/>
      <c r="DR36" s="679"/>
      <c r="DS36" s="679"/>
      <c r="DT36" s="679"/>
      <c r="DU36" s="679"/>
      <c r="DV36" s="680"/>
      <c r="DW36" s="681">
        <v>13.8</v>
      </c>
      <c r="DX36" s="699"/>
      <c r="DY36" s="699"/>
      <c r="DZ36" s="699"/>
      <c r="EA36" s="699"/>
      <c r="EB36" s="699"/>
      <c r="EC36" s="714"/>
    </row>
    <row r="37" spans="2:133" ht="11.25" customHeight="1" x14ac:dyDescent="0.15">
      <c r="B37" s="675" t="s">
        <v>325</v>
      </c>
      <c r="C37" s="676"/>
      <c r="D37" s="676"/>
      <c r="E37" s="676"/>
      <c r="F37" s="676"/>
      <c r="G37" s="676"/>
      <c r="H37" s="676"/>
      <c r="I37" s="676"/>
      <c r="J37" s="676"/>
      <c r="K37" s="676"/>
      <c r="L37" s="676"/>
      <c r="M37" s="676"/>
      <c r="N37" s="676"/>
      <c r="O37" s="676"/>
      <c r="P37" s="676"/>
      <c r="Q37" s="677"/>
      <c r="R37" s="678">
        <v>325147</v>
      </c>
      <c r="S37" s="679"/>
      <c r="T37" s="679"/>
      <c r="U37" s="679"/>
      <c r="V37" s="679"/>
      <c r="W37" s="679"/>
      <c r="X37" s="679"/>
      <c r="Y37" s="680"/>
      <c r="Z37" s="715">
        <v>2.8</v>
      </c>
      <c r="AA37" s="715"/>
      <c r="AB37" s="715"/>
      <c r="AC37" s="715"/>
      <c r="AD37" s="716" t="s">
        <v>223</v>
      </c>
      <c r="AE37" s="716"/>
      <c r="AF37" s="716"/>
      <c r="AG37" s="716"/>
      <c r="AH37" s="716"/>
      <c r="AI37" s="716"/>
      <c r="AJ37" s="716"/>
      <c r="AK37" s="716"/>
      <c r="AL37" s="681" t="s">
        <v>136</v>
      </c>
      <c r="AM37" s="682"/>
      <c r="AN37" s="682"/>
      <c r="AO37" s="717"/>
      <c r="AQ37" s="718" t="s">
        <v>326</v>
      </c>
      <c r="AR37" s="719"/>
      <c r="AS37" s="719"/>
      <c r="AT37" s="719"/>
      <c r="AU37" s="719"/>
      <c r="AV37" s="719"/>
      <c r="AW37" s="719"/>
      <c r="AX37" s="719"/>
      <c r="AY37" s="720"/>
      <c r="AZ37" s="678">
        <v>545190</v>
      </c>
      <c r="BA37" s="679"/>
      <c r="BB37" s="679"/>
      <c r="BC37" s="679"/>
      <c r="BD37" s="697"/>
      <c r="BE37" s="697"/>
      <c r="BF37" s="721"/>
      <c r="BG37" s="711" t="s">
        <v>327</v>
      </c>
      <c r="BH37" s="712"/>
      <c r="BI37" s="712"/>
      <c r="BJ37" s="712"/>
      <c r="BK37" s="712"/>
      <c r="BL37" s="712"/>
      <c r="BM37" s="712"/>
      <c r="BN37" s="712"/>
      <c r="BO37" s="712"/>
      <c r="BP37" s="712"/>
      <c r="BQ37" s="712"/>
      <c r="BR37" s="712"/>
      <c r="BS37" s="712"/>
      <c r="BT37" s="712"/>
      <c r="BU37" s="713"/>
      <c r="BV37" s="678">
        <v>-18035</v>
      </c>
      <c r="BW37" s="679"/>
      <c r="BX37" s="679"/>
      <c r="BY37" s="679"/>
      <c r="BZ37" s="679"/>
      <c r="CA37" s="679"/>
      <c r="CB37" s="722"/>
      <c r="CD37" s="711" t="s">
        <v>328</v>
      </c>
      <c r="CE37" s="712"/>
      <c r="CF37" s="712"/>
      <c r="CG37" s="712"/>
      <c r="CH37" s="712"/>
      <c r="CI37" s="712"/>
      <c r="CJ37" s="712"/>
      <c r="CK37" s="712"/>
      <c r="CL37" s="712"/>
      <c r="CM37" s="712"/>
      <c r="CN37" s="712"/>
      <c r="CO37" s="712"/>
      <c r="CP37" s="712"/>
      <c r="CQ37" s="713"/>
      <c r="CR37" s="678">
        <v>402502</v>
      </c>
      <c r="CS37" s="697"/>
      <c r="CT37" s="697"/>
      <c r="CU37" s="697"/>
      <c r="CV37" s="697"/>
      <c r="CW37" s="697"/>
      <c r="CX37" s="697"/>
      <c r="CY37" s="698"/>
      <c r="CZ37" s="681">
        <v>3.5</v>
      </c>
      <c r="DA37" s="699"/>
      <c r="DB37" s="699"/>
      <c r="DC37" s="700"/>
      <c r="DD37" s="684">
        <v>380711</v>
      </c>
      <c r="DE37" s="697"/>
      <c r="DF37" s="697"/>
      <c r="DG37" s="697"/>
      <c r="DH37" s="697"/>
      <c r="DI37" s="697"/>
      <c r="DJ37" s="697"/>
      <c r="DK37" s="698"/>
      <c r="DL37" s="684">
        <v>376044</v>
      </c>
      <c r="DM37" s="697"/>
      <c r="DN37" s="697"/>
      <c r="DO37" s="697"/>
      <c r="DP37" s="697"/>
      <c r="DQ37" s="697"/>
      <c r="DR37" s="697"/>
      <c r="DS37" s="697"/>
      <c r="DT37" s="697"/>
      <c r="DU37" s="697"/>
      <c r="DV37" s="698"/>
      <c r="DW37" s="681">
        <v>5.9</v>
      </c>
      <c r="DX37" s="699"/>
      <c r="DY37" s="699"/>
      <c r="DZ37" s="699"/>
      <c r="EA37" s="699"/>
      <c r="EB37" s="699"/>
      <c r="EC37" s="714"/>
    </row>
    <row r="38" spans="2:133" ht="11.25" customHeight="1" x14ac:dyDescent="0.15">
      <c r="B38" s="675" t="s">
        <v>329</v>
      </c>
      <c r="C38" s="676"/>
      <c r="D38" s="676"/>
      <c r="E38" s="676"/>
      <c r="F38" s="676"/>
      <c r="G38" s="676"/>
      <c r="H38" s="676"/>
      <c r="I38" s="676"/>
      <c r="J38" s="676"/>
      <c r="K38" s="676"/>
      <c r="L38" s="676"/>
      <c r="M38" s="676"/>
      <c r="N38" s="676"/>
      <c r="O38" s="676"/>
      <c r="P38" s="676"/>
      <c r="Q38" s="677"/>
      <c r="R38" s="678">
        <v>426032</v>
      </c>
      <c r="S38" s="679"/>
      <c r="T38" s="679"/>
      <c r="U38" s="679"/>
      <c r="V38" s="679"/>
      <c r="W38" s="679"/>
      <c r="X38" s="679"/>
      <c r="Y38" s="680"/>
      <c r="Z38" s="715">
        <v>3.6</v>
      </c>
      <c r="AA38" s="715"/>
      <c r="AB38" s="715"/>
      <c r="AC38" s="715"/>
      <c r="AD38" s="716">
        <v>120</v>
      </c>
      <c r="AE38" s="716"/>
      <c r="AF38" s="716"/>
      <c r="AG38" s="716"/>
      <c r="AH38" s="716"/>
      <c r="AI38" s="716"/>
      <c r="AJ38" s="716"/>
      <c r="AK38" s="716"/>
      <c r="AL38" s="681">
        <v>0</v>
      </c>
      <c r="AM38" s="682"/>
      <c r="AN38" s="682"/>
      <c r="AO38" s="717"/>
      <c r="AQ38" s="718" t="s">
        <v>330</v>
      </c>
      <c r="AR38" s="719"/>
      <c r="AS38" s="719"/>
      <c r="AT38" s="719"/>
      <c r="AU38" s="719"/>
      <c r="AV38" s="719"/>
      <c r="AW38" s="719"/>
      <c r="AX38" s="719"/>
      <c r="AY38" s="720"/>
      <c r="AZ38" s="678">
        <v>528541</v>
      </c>
      <c r="BA38" s="679"/>
      <c r="BB38" s="679"/>
      <c r="BC38" s="679"/>
      <c r="BD38" s="697"/>
      <c r="BE38" s="697"/>
      <c r="BF38" s="721"/>
      <c r="BG38" s="711" t="s">
        <v>331</v>
      </c>
      <c r="BH38" s="712"/>
      <c r="BI38" s="712"/>
      <c r="BJ38" s="712"/>
      <c r="BK38" s="712"/>
      <c r="BL38" s="712"/>
      <c r="BM38" s="712"/>
      <c r="BN38" s="712"/>
      <c r="BO38" s="712"/>
      <c r="BP38" s="712"/>
      <c r="BQ38" s="712"/>
      <c r="BR38" s="712"/>
      <c r="BS38" s="712"/>
      <c r="BT38" s="712"/>
      <c r="BU38" s="713"/>
      <c r="BV38" s="678">
        <v>2049</v>
      </c>
      <c r="BW38" s="679"/>
      <c r="BX38" s="679"/>
      <c r="BY38" s="679"/>
      <c r="BZ38" s="679"/>
      <c r="CA38" s="679"/>
      <c r="CB38" s="722"/>
      <c r="CD38" s="711" t="s">
        <v>332</v>
      </c>
      <c r="CE38" s="712"/>
      <c r="CF38" s="712"/>
      <c r="CG38" s="712"/>
      <c r="CH38" s="712"/>
      <c r="CI38" s="712"/>
      <c r="CJ38" s="712"/>
      <c r="CK38" s="712"/>
      <c r="CL38" s="712"/>
      <c r="CM38" s="712"/>
      <c r="CN38" s="712"/>
      <c r="CO38" s="712"/>
      <c r="CP38" s="712"/>
      <c r="CQ38" s="713"/>
      <c r="CR38" s="678">
        <v>741585</v>
      </c>
      <c r="CS38" s="679"/>
      <c r="CT38" s="679"/>
      <c r="CU38" s="679"/>
      <c r="CV38" s="679"/>
      <c r="CW38" s="679"/>
      <c r="CX38" s="679"/>
      <c r="CY38" s="680"/>
      <c r="CZ38" s="681">
        <v>6.5</v>
      </c>
      <c r="DA38" s="699"/>
      <c r="DB38" s="699"/>
      <c r="DC38" s="700"/>
      <c r="DD38" s="684">
        <v>631088</v>
      </c>
      <c r="DE38" s="679"/>
      <c r="DF38" s="679"/>
      <c r="DG38" s="679"/>
      <c r="DH38" s="679"/>
      <c r="DI38" s="679"/>
      <c r="DJ38" s="679"/>
      <c r="DK38" s="680"/>
      <c r="DL38" s="684">
        <v>605787</v>
      </c>
      <c r="DM38" s="679"/>
      <c r="DN38" s="679"/>
      <c r="DO38" s="679"/>
      <c r="DP38" s="679"/>
      <c r="DQ38" s="679"/>
      <c r="DR38" s="679"/>
      <c r="DS38" s="679"/>
      <c r="DT38" s="679"/>
      <c r="DU38" s="679"/>
      <c r="DV38" s="680"/>
      <c r="DW38" s="681">
        <v>9.6</v>
      </c>
      <c r="DX38" s="699"/>
      <c r="DY38" s="699"/>
      <c r="DZ38" s="699"/>
      <c r="EA38" s="699"/>
      <c r="EB38" s="699"/>
      <c r="EC38" s="714"/>
    </row>
    <row r="39" spans="2:133" ht="11.25" customHeight="1" x14ac:dyDescent="0.15">
      <c r="B39" s="675" t="s">
        <v>333</v>
      </c>
      <c r="C39" s="676"/>
      <c r="D39" s="676"/>
      <c r="E39" s="676"/>
      <c r="F39" s="676"/>
      <c r="G39" s="676"/>
      <c r="H39" s="676"/>
      <c r="I39" s="676"/>
      <c r="J39" s="676"/>
      <c r="K39" s="676"/>
      <c r="L39" s="676"/>
      <c r="M39" s="676"/>
      <c r="N39" s="676"/>
      <c r="O39" s="676"/>
      <c r="P39" s="676"/>
      <c r="Q39" s="677"/>
      <c r="R39" s="678">
        <v>2121792</v>
      </c>
      <c r="S39" s="679"/>
      <c r="T39" s="679"/>
      <c r="U39" s="679"/>
      <c r="V39" s="679"/>
      <c r="W39" s="679"/>
      <c r="X39" s="679"/>
      <c r="Y39" s="680"/>
      <c r="Z39" s="715">
        <v>18</v>
      </c>
      <c r="AA39" s="715"/>
      <c r="AB39" s="715"/>
      <c r="AC39" s="715"/>
      <c r="AD39" s="716" t="s">
        <v>223</v>
      </c>
      <c r="AE39" s="716"/>
      <c r="AF39" s="716"/>
      <c r="AG39" s="716"/>
      <c r="AH39" s="716"/>
      <c r="AI39" s="716"/>
      <c r="AJ39" s="716"/>
      <c r="AK39" s="716"/>
      <c r="AL39" s="681" t="s">
        <v>136</v>
      </c>
      <c r="AM39" s="682"/>
      <c r="AN39" s="682"/>
      <c r="AO39" s="717"/>
      <c r="AQ39" s="718" t="s">
        <v>334</v>
      </c>
      <c r="AR39" s="719"/>
      <c r="AS39" s="719"/>
      <c r="AT39" s="719"/>
      <c r="AU39" s="719"/>
      <c r="AV39" s="719"/>
      <c r="AW39" s="719"/>
      <c r="AX39" s="719"/>
      <c r="AY39" s="720"/>
      <c r="AZ39" s="678">
        <v>126613</v>
      </c>
      <c r="BA39" s="679"/>
      <c r="BB39" s="679"/>
      <c r="BC39" s="679"/>
      <c r="BD39" s="697"/>
      <c r="BE39" s="697"/>
      <c r="BF39" s="721"/>
      <c r="BG39" s="711" t="s">
        <v>335</v>
      </c>
      <c r="BH39" s="712"/>
      <c r="BI39" s="712"/>
      <c r="BJ39" s="712"/>
      <c r="BK39" s="712"/>
      <c r="BL39" s="712"/>
      <c r="BM39" s="712"/>
      <c r="BN39" s="712"/>
      <c r="BO39" s="712"/>
      <c r="BP39" s="712"/>
      <c r="BQ39" s="712"/>
      <c r="BR39" s="712"/>
      <c r="BS39" s="712"/>
      <c r="BT39" s="712"/>
      <c r="BU39" s="713"/>
      <c r="BV39" s="678">
        <v>3287</v>
      </c>
      <c r="BW39" s="679"/>
      <c r="BX39" s="679"/>
      <c r="BY39" s="679"/>
      <c r="BZ39" s="679"/>
      <c r="CA39" s="679"/>
      <c r="CB39" s="722"/>
      <c r="CD39" s="711" t="s">
        <v>336</v>
      </c>
      <c r="CE39" s="712"/>
      <c r="CF39" s="712"/>
      <c r="CG39" s="712"/>
      <c r="CH39" s="712"/>
      <c r="CI39" s="712"/>
      <c r="CJ39" s="712"/>
      <c r="CK39" s="712"/>
      <c r="CL39" s="712"/>
      <c r="CM39" s="712"/>
      <c r="CN39" s="712"/>
      <c r="CO39" s="712"/>
      <c r="CP39" s="712"/>
      <c r="CQ39" s="713"/>
      <c r="CR39" s="678">
        <v>286767</v>
      </c>
      <c r="CS39" s="697"/>
      <c r="CT39" s="697"/>
      <c r="CU39" s="697"/>
      <c r="CV39" s="697"/>
      <c r="CW39" s="697"/>
      <c r="CX39" s="697"/>
      <c r="CY39" s="698"/>
      <c r="CZ39" s="681">
        <v>2.5</v>
      </c>
      <c r="DA39" s="699"/>
      <c r="DB39" s="699"/>
      <c r="DC39" s="700"/>
      <c r="DD39" s="684">
        <v>151422</v>
      </c>
      <c r="DE39" s="697"/>
      <c r="DF39" s="697"/>
      <c r="DG39" s="697"/>
      <c r="DH39" s="697"/>
      <c r="DI39" s="697"/>
      <c r="DJ39" s="697"/>
      <c r="DK39" s="698"/>
      <c r="DL39" s="684" t="s">
        <v>136</v>
      </c>
      <c r="DM39" s="697"/>
      <c r="DN39" s="697"/>
      <c r="DO39" s="697"/>
      <c r="DP39" s="697"/>
      <c r="DQ39" s="697"/>
      <c r="DR39" s="697"/>
      <c r="DS39" s="697"/>
      <c r="DT39" s="697"/>
      <c r="DU39" s="697"/>
      <c r="DV39" s="698"/>
      <c r="DW39" s="681" t="s">
        <v>223</v>
      </c>
      <c r="DX39" s="699"/>
      <c r="DY39" s="699"/>
      <c r="DZ39" s="699"/>
      <c r="EA39" s="699"/>
      <c r="EB39" s="699"/>
      <c r="EC39" s="714"/>
    </row>
    <row r="40" spans="2:133" ht="11.25" customHeight="1" x14ac:dyDescent="0.15">
      <c r="B40" s="675" t="s">
        <v>337</v>
      </c>
      <c r="C40" s="676"/>
      <c r="D40" s="676"/>
      <c r="E40" s="676"/>
      <c r="F40" s="676"/>
      <c r="G40" s="676"/>
      <c r="H40" s="676"/>
      <c r="I40" s="676"/>
      <c r="J40" s="676"/>
      <c r="K40" s="676"/>
      <c r="L40" s="676"/>
      <c r="M40" s="676"/>
      <c r="N40" s="676"/>
      <c r="O40" s="676"/>
      <c r="P40" s="676"/>
      <c r="Q40" s="677"/>
      <c r="R40" s="678" t="s">
        <v>223</v>
      </c>
      <c r="S40" s="679"/>
      <c r="T40" s="679"/>
      <c r="U40" s="679"/>
      <c r="V40" s="679"/>
      <c r="W40" s="679"/>
      <c r="X40" s="679"/>
      <c r="Y40" s="680"/>
      <c r="Z40" s="715" t="s">
        <v>223</v>
      </c>
      <c r="AA40" s="715"/>
      <c r="AB40" s="715"/>
      <c r="AC40" s="715"/>
      <c r="AD40" s="716" t="s">
        <v>136</v>
      </c>
      <c r="AE40" s="716"/>
      <c r="AF40" s="716"/>
      <c r="AG40" s="716"/>
      <c r="AH40" s="716"/>
      <c r="AI40" s="716"/>
      <c r="AJ40" s="716"/>
      <c r="AK40" s="716"/>
      <c r="AL40" s="681" t="s">
        <v>223</v>
      </c>
      <c r="AM40" s="682"/>
      <c r="AN40" s="682"/>
      <c r="AO40" s="717"/>
      <c r="AQ40" s="718" t="s">
        <v>338</v>
      </c>
      <c r="AR40" s="719"/>
      <c r="AS40" s="719"/>
      <c r="AT40" s="719"/>
      <c r="AU40" s="719"/>
      <c r="AV40" s="719"/>
      <c r="AW40" s="719"/>
      <c r="AX40" s="719"/>
      <c r="AY40" s="720"/>
      <c r="AZ40" s="678">
        <v>300</v>
      </c>
      <c r="BA40" s="679"/>
      <c r="BB40" s="679"/>
      <c r="BC40" s="679"/>
      <c r="BD40" s="697"/>
      <c r="BE40" s="697"/>
      <c r="BF40" s="721"/>
      <c r="BG40" s="723" t="s">
        <v>339</v>
      </c>
      <c r="BH40" s="724"/>
      <c r="BI40" s="724"/>
      <c r="BJ40" s="724"/>
      <c r="BK40" s="724"/>
      <c r="BL40" s="236"/>
      <c r="BM40" s="712" t="s">
        <v>340</v>
      </c>
      <c r="BN40" s="712"/>
      <c r="BO40" s="712"/>
      <c r="BP40" s="712"/>
      <c r="BQ40" s="712"/>
      <c r="BR40" s="712"/>
      <c r="BS40" s="712"/>
      <c r="BT40" s="712"/>
      <c r="BU40" s="713"/>
      <c r="BV40" s="678">
        <v>78</v>
      </c>
      <c r="BW40" s="679"/>
      <c r="BX40" s="679"/>
      <c r="BY40" s="679"/>
      <c r="BZ40" s="679"/>
      <c r="CA40" s="679"/>
      <c r="CB40" s="722"/>
      <c r="CD40" s="711" t="s">
        <v>341</v>
      </c>
      <c r="CE40" s="712"/>
      <c r="CF40" s="712"/>
      <c r="CG40" s="712"/>
      <c r="CH40" s="712"/>
      <c r="CI40" s="712"/>
      <c r="CJ40" s="712"/>
      <c r="CK40" s="712"/>
      <c r="CL40" s="712"/>
      <c r="CM40" s="712"/>
      <c r="CN40" s="712"/>
      <c r="CO40" s="712"/>
      <c r="CP40" s="712"/>
      <c r="CQ40" s="713"/>
      <c r="CR40" s="678">
        <v>510022</v>
      </c>
      <c r="CS40" s="679"/>
      <c r="CT40" s="679"/>
      <c r="CU40" s="679"/>
      <c r="CV40" s="679"/>
      <c r="CW40" s="679"/>
      <c r="CX40" s="679"/>
      <c r="CY40" s="680"/>
      <c r="CZ40" s="681">
        <v>4.4000000000000004</v>
      </c>
      <c r="DA40" s="699"/>
      <c r="DB40" s="699"/>
      <c r="DC40" s="700"/>
      <c r="DD40" s="684">
        <v>271822</v>
      </c>
      <c r="DE40" s="679"/>
      <c r="DF40" s="679"/>
      <c r="DG40" s="679"/>
      <c r="DH40" s="679"/>
      <c r="DI40" s="679"/>
      <c r="DJ40" s="679"/>
      <c r="DK40" s="680"/>
      <c r="DL40" s="684" t="s">
        <v>136</v>
      </c>
      <c r="DM40" s="679"/>
      <c r="DN40" s="679"/>
      <c r="DO40" s="679"/>
      <c r="DP40" s="679"/>
      <c r="DQ40" s="679"/>
      <c r="DR40" s="679"/>
      <c r="DS40" s="679"/>
      <c r="DT40" s="679"/>
      <c r="DU40" s="679"/>
      <c r="DV40" s="680"/>
      <c r="DW40" s="681" t="s">
        <v>223</v>
      </c>
      <c r="DX40" s="699"/>
      <c r="DY40" s="699"/>
      <c r="DZ40" s="699"/>
      <c r="EA40" s="699"/>
      <c r="EB40" s="699"/>
      <c r="EC40" s="714"/>
    </row>
    <row r="41" spans="2:133" ht="11.25" customHeight="1" x14ac:dyDescent="0.15">
      <c r="B41" s="675" t="s">
        <v>342</v>
      </c>
      <c r="C41" s="676"/>
      <c r="D41" s="676"/>
      <c r="E41" s="676"/>
      <c r="F41" s="676"/>
      <c r="G41" s="676"/>
      <c r="H41" s="676"/>
      <c r="I41" s="676"/>
      <c r="J41" s="676"/>
      <c r="K41" s="676"/>
      <c r="L41" s="676"/>
      <c r="M41" s="676"/>
      <c r="N41" s="676"/>
      <c r="O41" s="676"/>
      <c r="P41" s="676"/>
      <c r="Q41" s="677"/>
      <c r="R41" s="678">
        <v>194792</v>
      </c>
      <c r="S41" s="679"/>
      <c r="T41" s="679"/>
      <c r="U41" s="679"/>
      <c r="V41" s="679"/>
      <c r="W41" s="679"/>
      <c r="X41" s="679"/>
      <c r="Y41" s="680"/>
      <c r="Z41" s="715">
        <v>1.7</v>
      </c>
      <c r="AA41" s="715"/>
      <c r="AB41" s="715"/>
      <c r="AC41" s="715"/>
      <c r="AD41" s="716" t="s">
        <v>223</v>
      </c>
      <c r="AE41" s="716"/>
      <c r="AF41" s="716"/>
      <c r="AG41" s="716"/>
      <c r="AH41" s="716"/>
      <c r="AI41" s="716"/>
      <c r="AJ41" s="716"/>
      <c r="AK41" s="716"/>
      <c r="AL41" s="681" t="s">
        <v>136</v>
      </c>
      <c r="AM41" s="682"/>
      <c r="AN41" s="682"/>
      <c r="AO41" s="717"/>
      <c r="AQ41" s="718" t="s">
        <v>343</v>
      </c>
      <c r="AR41" s="719"/>
      <c r="AS41" s="719"/>
      <c r="AT41" s="719"/>
      <c r="AU41" s="719"/>
      <c r="AV41" s="719"/>
      <c r="AW41" s="719"/>
      <c r="AX41" s="719"/>
      <c r="AY41" s="720"/>
      <c r="AZ41" s="678">
        <v>163686</v>
      </c>
      <c r="BA41" s="679"/>
      <c r="BB41" s="679"/>
      <c r="BC41" s="679"/>
      <c r="BD41" s="697"/>
      <c r="BE41" s="697"/>
      <c r="BF41" s="721"/>
      <c r="BG41" s="723"/>
      <c r="BH41" s="724"/>
      <c r="BI41" s="724"/>
      <c r="BJ41" s="724"/>
      <c r="BK41" s="724"/>
      <c r="BL41" s="236"/>
      <c r="BM41" s="712" t="s">
        <v>344</v>
      </c>
      <c r="BN41" s="712"/>
      <c r="BO41" s="712"/>
      <c r="BP41" s="712"/>
      <c r="BQ41" s="712"/>
      <c r="BR41" s="712"/>
      <c r="BS41" s="712"/>
      <c r="BT41" s="712"/>
      <c r="BU41" s="713"/>
      <c r="BV41" s="678" t="s">
        <v>223</v>
      </c>
      <c r="BW41" s="679"/>
      <c r="BX41" s="679"/>
      <c r="BY41" s="679"/>
      <c r="BZ41" s="679"/>
      <c r="CA41" s="679"/>
      <c r="CB41" s="722"/>
      <c r="CD41" s="711" t="s">
        <v>345</v>
      </c>
      <c r="CE41" s="712"/>
      <c r="CF41" s="712"/>
      <c r="CG41" s="712"/>
      <c r="CH41" s="712"/>
      <c r="CI41" s="712"/>
      <c r="CJ41" s="712"/>
      <c r="CK41" s="712"/>
      <c r="CL41" s="712"/>
      <c r="CM41" s="712"/>
      <c r="CN41" s="712"/>
      <c r="CO41" s="712"/>
      <c r="CP41" s="712"/>
      <c r="CQ41" s="713"/>
      <c r="CR41" s="678" t="s">
        <v>223</v>
      </c>
      <c r="CS41" s="697"/>
      <c r="CT41" s="697"/>
      <c r="CU41" s="697"/>
      <c r="CV41" s="697"/>
      <c r="CW41" s="697"/>
      <c r="CX41" s="697"/>
      <c r="CY41" s="698"/>
      <c r="CZ41" s="681" t="s">
        <v>135</v>
      </c>
      <c r="DA41" s="699"/>
      <c r="DB41" s="699"/>
      <c r="DC41" s="700"/>
      <c r="DD41" s="684" t="s">
        <v>136</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346</v>
      </c>
      <c r="C42" s="660"/>
      <c r="D42" s="660"/>
      <c r="E42" s="660"/>
      <c r="F42" s="660"/>
      <c r="G42" s="660"/>
      <c r="H42" s="660"/>
      <c r="I42" s="660"/>
      <c r="J42" s="660"/>
      <c r="K42" s="660"/>
      <c r="L42" s="660"/>
      <c r="M42" s="660"/>
      <c r="N42" s="660"/>
      <c r="O42" s="660"/>
      <c r="P42" s="660"/>
      <c r="Q42" s="661"/>
      <c r="R42" s="662">
        <v>11755194</v>
      </c>
      <c r="S42" s="701"/>
      <c r="T42" s="701"/>
      <c r="U42" s="701"/>
      <c r="V42" s="701"/>
      <c r="W42" s="701"/>
      <c r="X42" s="701"/>
      <c r="Y42" s="703"/>
      <c r="Z42" s="704">
        <v>100</v>
      </c>
      <c r="AA42" s="704"/>
      <c r="AB42" s="704"/>
      <c r="AC42" s="704"/>
      <c r="AD42" s="705">
        <v>6133265</v>
      </c>
      <c r="AE42" s="705"/>
      <c r="AF42" s="705"/>
      <c r="AG42" s="705"/>
      <c r="AH42" s="705"/>
      <c r="AI42" s="705"/>
      <c r="AJ42" s="705"/>
      <c r="AK42" s="705"/>
      <c r="AL42" s="665">
        <v>100</v>
      </c>
      <c r="AM42" s="706"/>
      <c r="AN42" s="706"/>
      <c r="AO42" s="707"/>
      <c r="AQ42" s="708" t="s">
        <v>347</v>
      </c>
      <c r="AR42" s="709"/>
      <c r="AS42" s="709"/>
      <c r="AT42" s="709"/>
      <c r="AU42" s="709"/>
      <c r="AV42" s="709"/>
      <c r="AW42" s="709"/>
      <c r="AX42" s="709"/>
      <c r="AY42" s="710"/>
      <c r="AZ42" s="662">
        <v>608470</v>
      </c>
      <c r="BA42" s="701"/>
      <c r="BB42" s="701"/>
      <c r="BC42" s="701"/>
      <c r="BD42" s="663"/>
      <c r="BE42" s="663"/>
      <c r="BF42" s="727"/>
      <c r="BG42" s="725"/>
      <c r="BH42" s="726"/>
      <c r="BI42" s="726"/>
      <c r="BJ42" s="726"/>
      <c r="BK42" s="726"/>
      <c r="BL42" s="237"/>
      <c r="BM42" s="728" t="s">
        <v>348</v>
      </c>
      <c r="BN42" s="728"/>
      <c r="BO42" s="728"/>
      <c r="BP42" s="728"/>
      <c r="BQ42" s="728"/>
      <c r="BR42" s="728"/>
      <c r="BS42" s="728"/>
      <c r="BT42" s="728"/>
      <c r="BU42" s="729"/>
      <c r="BV42" s="662">
        <v>329</v>
      </c>
      <c r="BW42" s="701"/>
      <c r="BX42" s="701"/>
      <c r="BY42" s="701"/>
      <c r="BZ42" s="701"/>
      <c r="CA42" s="701"/>
      <c r="CB42" s="702"/>
      <c r="CD42" s="675" t="s">
        <v>349</v>
      </c>
      <c r="CE42" s="676"/>
      <c r="CF42" s="676"/>
      <c r="CG42" s="676"/>
      <c r="CH42" s="676"/>
      <c r="CI42" s="676"/>
      <c r="CJ42" s="676"/>
      <c r="CK42" s="676"/>
      <c r="CL42" s="676"/>
      <c r="CM42" s="676"/>
      <c r="CN42" s="676"/>
      <c r="CO42" s="676"/>
      <c r="CP42" s="676"/>
      <c r="CQ42" s="677"/>
      <c r="CR42" s="678">
        <v>2518019</v>
      </c>
      <c r="CS42" s="679"/>
      <c r="CT42" s="679"/>
      <c r="CU42" s="679"/>
      <c r="CV42" s="679"/>
      <c r="CW42" s="679"/>
      <c r="CX42" s="679"/>
      <c r="CY42" s="680"/>
      <c r="CZ42" s="681">
        <v>21.9</v>
      </c>
      <c r="DA42" s="682"/>
      <c r="DB42" s="682"/>
      <c r="DC42" s="683"/>
      <c r="DD42" s="684">
        <v>414300</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350</v>
      </c>
      <c r="CE43" s="676"/>
      <c r="CF43" s="676"/>
      <c r="CG43" s="676"/>
      <c r="CH43" s="676"/>
      <c r="CI43" s="676"/>
      <c r="CJ43" s="676"/>
      <c r="CK43" s="676"/>
      <c r="CL43" s="676"/>
      <c r="CM43" s="676"/>
      <c r="CN43" s="676"/>
      <c r="CO43" s="676"/>
      <c r="CP43" s="676"/>
      <c r="CQ43" s="677"/>
      <c r="CR43" s="678">
        <v>100725</v>
      </c>
      <c r="CS43" s="697"/>
      <c r="CT43" s="697"/>
      <c r="CU43" s="697"/>
      <c r="CV43" s="697"/>
      <c r="CW43" s="697"/>
      <c r="CX43" s="697"/>
      <c r="CY43" s="698"/>
      <c r="CZ43" s="681">
        <v>0.9</v>
      </c>
      <c r="DA43" s="699"/>
      <c r="DB43" s="699"/>
      <c r="DC43" s="700"/>
      <c r="DD43" s="684">
        <v>84751</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299</v>
      </c>
      <c r="CE44" s="692"/>
      <c r="CF44" s="675" t="s">
        <v>351</v>
      </c>
      <c r="CG44" s="676"/>
      <c r="CH44" s="676"/>
      <c r="CI44" s="676"/>
      <c r="CJ44" s="676"/>
      <c r="CK44" s="676"/>
      <c r="CL44" s="676"/>
      <c r="CM44" s="676"/>
      <c r="CN44" s="676"/>
      <c r="CO44" s="676"/>
      <c r="CP44" s="676"/>
      <c r="CQ44" s="677"/>
      <c r="CR44" s="678">
        <v>2410649</v>
      </c>
      <c r="CS44" s="679"/>
      <c r="CT44" s="679"/>
      <c r="CU44" s="679"/>
      <c r="CV44" s="679"/>
      <c r="CW44" s="679"/>
      <c r="CX44" s="679"/>
      <c r="CY44" s="680"/>
      <c r="CZ44" s="681">
        <v>21</v>
      </c>
      <c r="DA44" s="682"/>
      <c r="DB44" s="682"/>
      <c r="DC44" s="683"/>
      <c r="DD44" s="684">
        <v>389694</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352</v>
      </c>
      <c r="CG45" s="676"/>
      <c r="CH45" s="676"/>
      <c r="CI45" s="676"/>
      <c r="CJ45" s="676"/>
      <c r="CK45" s="676"/>
      <c r="CL45" s="676"/>
      <c r="CM45" s="676"/>
      <c r="CN45" s="676"/>
      <c r="CO45" s="676"/>
      <c r="CP45" s="676"/>
      <c r="CQ45" s="677"/>
      <c r="CR45" s="678">
        <v>318041</v>
      </c>
      <c r="CS45" s="697"/>
      <c r="CT45" s="697"/>
      <c r="CU45" s="697"/>
      <c r="CV45" s="697"/>
      <c r="CW45" s="697"/>
      <c r="CX45" s="697"/>
      <c r="CY45" s="698"/>
      <c r="CZ45" s="681">
        <v>2.8</v>
      </c>
      <c r="DA45" s="699"/>
      <c r="DB45" s="699"/>
      <c r="DC45" s="700"/>
      <c r="DD45" s="684">
        <v>5227</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353</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354</v>
      </c>
      <c r="CG46" s="676"/>
      <c r="CH46" s="676"/>
      <c r="CI46" s="676"/>
      <c r="CJ46" s="676"/>
      <c r="CK46" s="676"/>
      <c r="CL46" s="676"/>
      <c r="CM46" s="676"/>
      <c r="CN46" s="676"/>
      <c r="CO46" s="676"/>
      <c r="CP46" s="676"/>
      <c r="CQ46" s="677"/>
      <c r="CR46" s="678">
        <v>2015399</v>
      </c>
      <c r="CS46" s="679"/>
      <c r="CT46" s="679"/>
      <c r="CU46" s="679"/>
      <c r="CV46" s="679"/>
      <c r="CW46" s="679"/>
      <c r="CX46" s="679"/>
      <c r="CY46" s="680"/>
      <c r="CZ46" s="681">
        <v>17.5</v>
      </c>
      <c r="DA46" s="682"/>
      <c r="DB46" s="682"/>
      <c r="DC46" s="683"/>
      <c r="DD46" s="684">
        <v>382233</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355</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356</v>
      </c>
      <c r="CG47" s="676"/>
      <c r="CH47" s="676"/>
      <c r="CI47" s="676"/>
      <c r="CJ47" s="676"/>
      <c r="CK47" s="676"/>
      <c r="CL47" s="676"/>
      <c r="CM47" s="676"/>
      <c r="CN47" s="676"/>
      <c r="CO47" s="676"/>
      <c r="CP47" s="676"/>
      <c r="CQ47" s="677"/>
      <c r="CR47" s="678">
        <v>107370</v>
      </c>
      <c r="CS47" s="697"/>
      <c r="CT47" s="697"/>
      <c r="CU47" s="697"/>
      <c r="CV47" s="697"/>
      <c r="CW47" s="697"/>
      <c r="CX47" s="697"/>
      <c r="CY47" s="698"/>
      <c r="CZ47" s="681">
        <v>0.9</v>
      </c>
      <c r="DA47" s="699"/>
      <c r="DB47" s="699"/>
      <c r="DC47" s="700"/>
      <c r="DD47" s="684">
        <v>24606</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357</v>
      </c>
      <c r="CD48" s="695"/>
      <c r="CE48" s="696"/>
      <c r="CF48" s="675" t="s">
        <v>358</v>
      </c>
      <c r="CG48" s="676"/>
      <c r="CH48" s="676"/>
      <c r="CI48" s="676"/>
      <c r="CJ48" s="676"/>
      <c r="CK48" s="676"/>
      <c r="CL48" s="676"/>
      <c r="CM48" s="676"/>
      <c r="CN48" s="676"/>
      <c r="CO48" s="676"/>
      <c r="CP48" s="676"/>
      <c r="CQ48" s="677"/>
      <c r="CR48" s="678" t="s">
        <v>223</v>
      </c>
      <c r="CS48" s="679"/>
      <c r="CT48" s="679"/>
      <c r="CU48" s="679"/>
      <c r="CV48" s="679"/>
      <c r="CW48" s="679"/>
      <c r="CX48" s="679"/>
      <c r="CY48" s="680"/>
      <c r="CZ48" s="681" t="s">
        <v>223</v>
      </c>
      <c r="DA48" s="682"/>
      <c r="DB48" s="682"/>
      <c r="DC48" s="683"/>
      <c r="DD48" s="684" t="s">
        <v>135</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359</v>
      </c>
      <c r="CE49" s="660"/>
      <c r="CF49" s="660"/>
      <c r="CG49" s="660"/>
      <c r="CH49" s="660"/>
      <c r="CI49" s="660"/>
      <c r="CJ49" s="660"/>
      <c r="CK49" s="660"/>
      <c r="CL49" s="660"/>
      <c r="CM49" s="660"/>
      <c r="CN49" s="660"/>
      <c r="CO49" s="660"/>
      <c r="CP49" s="660"/>
      <c r="CQ49" s="661"/>
      <c r="CR49" s="662">
        <v>11493186</v>
      </c>
      <c r="CS49" s="663"/>
      <c r="CT49" s="663"/>
      <c r="CU49" s="663"/>
      <c r="CV49" s="663"/>
      <c r="CW49" s="663"/>
      <c r="CX49" s="663"/>
      <c r="CY49" s="664"/>
      <c r="CZ49" s="665">
        <v>100</v>
      </c>
      <c r="DA49" s="666"/>
      <c r="DB49" s="666"/>
      <c r="DC49" s="667"/>
      <c r="DD49" s="668">
        <v>7315564</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2JMpZKwySHsXDY7z8M9btFlTN1yidmUuyb0TG5bOlwttR0IaETDt4RW2sGEfXFxf5iVXWg2GcWQ9tMV6jqDwlw==" saltValue="L6hjVgh68sVVf/wMOdoTyQ=="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topLeftCell="AW1" zoomScale="70" zoomScaleNormal="25" zoomScaleSheetLayoutView="70" workbookViewId="0">
      <selection activeCell="BL8" sqref="BL8"/>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360</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361</v>
      </c>
      <c r="DK2" s="1204"/>
      <c r="DL2" s="1204"/>
      <c r="DM2" s="1204"/>
      <c r="DN2" s="1204"/>
      <c r="DO2" s="1205"/>
      <c r="DP2" s="250"/>
      <c r="DQ2" s="1203" t="s">
        <v>362</v>
      </c>
      <c r="DR2" s="1204"/>
      <c r="DS2" s="1204"/>
      <c r="DT2" s="1204"/>
      <c r="DU2" s="1204"/>
      <c r="DV2" s="1204"/>
      <c r="DW2" s="1204"/>
      <c r="DX2" s="1204"/>
      <c r="DY2" s="1204"/>
      <c r="DZ2" s="1205"/>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6" t="s">
        <v>363</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364</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88" t="s">
        <v>365</v>
      </c>
      <c r="B5" s="1089"/>
      <c r="C5" s="1089"/>
      <c r="D5" s="1089"/>
      <c r="E5" s="1089"/>
      <c r="F5" s="1089"/>
      <c r="G5" s="1089"/>
      <c r="H5" s="1089"/>
      <c r="I5" s="1089"/>
      <c r="J5" s="1089"/>
      <c r="K5" s="1089"/>
      <c r="L5" s="1089"/>
      <c r="M5" s="1089"/>
      <c r="N5" s="1089"/>
      <c r="O5" s="1089"/>
      <c r="P5" s="1090"/>
      <c r="Q5" s="1094" t="s">
        <v>366</v>
      </c>
      <c r="R5" s="1095"/>
      <c r="S5" s="1095"/>
      <c r="T5" s="1095"/>
      <c r="U5" s="1096"/>
      <c r="V5" s="1094" t="s">
        <v>367</v>
      </c>
      <c r="W5" s="1095"/>
      <c r="X5" s="1095"/>
      <c r="Y5" s="1095"/>
      <c r="Z5" s="1096"/>
      <c r="AA5" s="1094" t="s">
        <v>368</v>
      </c>
      <c r="AB5" s="1095"/>
      <c r="AC5" s="1095"/>
      <c r="AD5" s="1095"/>
      <c r="AE5" s="1095"/>
      <c r="AF5" s="1206" t="s">
        <v>369</v>
      </c>
      <c r="AG5" s="1095"/>
      <c r="AH5" s="1095"/>
      <c r="AI5" s="1095"/>
      <c r="AJ5" s="1110"/>
      <c r="AK5" s="1095" t="s">
        <v>370</v>
      </c>
      <c r="AL5" s="1095"/>
      <c r="AM5" s="1095"/>
      <c r="AN5" s="1095"/>
      <c r="AO5" s="1096"/>
      <c r="AP5" s="1094" t="s">
        <v>371</v>
      </c>
      <c r="AQ5" s="1095"/>
      <c r="AR5" s="1095"/>
      <c r="AS5" s="1095"/>
      <c r="AT5" s="1096"/>
      <c r="AU5" s="1094" t="s">
        <v>372</v>
      </c>
      <c r="AV5" s="1095"/>
      <c r="AW5" s="1095"/>
      <c r="AX5" s="1095"/>
      <c r="AY5" s="1110"/>
      <c r="AZ5" s="257"/>
      <c r="BA5" s="257"/>
      <c r="BB5" s="257"/>
      <c r="BC5" s="257"/>
      <c r="BD5" s="257"/>
      <c r="BE5" s="258"/>
      <c r="BF5" s="258"/>
      <c r="BG5" s="258"/>
      <c r="BH5" s="258"/>
      <c r="BI5" s="258"/>
      <c r="BJ5" s="258"/>
      <c r="BK5" s="258"/>
      <c r="BL5" s="258"/>
      <c r="BM5" s="258"/>
      <c r="BN5" s="258"/>
      <c r="BO5" s="258"/>
      <c r="BP5" s="258"/>
      <c r="BQ5" s="1088" t="s">
        <v>373</v>
      </c>
      <c r="BR5" s="1089"/>
      <c r="BS5" s="1089"/>
      <c r="BT5" s="1089"/>
      <c r="BU5" s="1089"/>
      <c r="BV5" s="1089"/>
      <c r="BW5" s="1089"/>
      <c r="BX5" s="1089"/>
      <c r="BY5" s="1089"/>
      <c r="BZ5" s="1089"/>
      <c r="CA5" s="1089"/>
      <c r="CB5" s="1089"/>
      <c r="CC5" s="1089"/>
      <c r="CD5" s="1089"/>
      <c r="CE5" s="1089"/>
      <c r="CF5" s="1089"/>
      <c r="CG5" s="1090"/>
      <c r="CH5" s="1094" t="s">
        <v>374</v>
      </c>
      <c r="CI5" s="1095"/>
      <c r="CJ5" s="1095"/>
      <c r="CK5" s="1095"/>
      <c r="CL5" s="1096"/>
      <c r="CM5" s="1094" t="s">
        <v>375</v>
      </c>
      <c r="CN5" s="1095"/>
      <c r="CO5" s="1095"/>
      <c r="CP5" s="1095"/>
      <c r="CQ5" s="1096"/>
      <c r="CR5" s="1094" t="s">
        <v>376</v>
      </c>
      <c r="CS5" s="1095"/>
      <c r="CT5" s="1095"/>
      <c r="CU5" s="1095"/>
      <c r="CV5" s="1096"/>
      <c r="CW5" s="1094" t="s">
        <v>377</v>
      </c>
      <c r="CX5" s="1095"/>
      <c r="CY5" s="1095"/>
      <c r="CZ5" s="1095"/>
      <c r="DA5" s="1096"/>
      <c r="DB5" s="1094" t="s">
        <v>378</v>
      </c>
      <c r="DC5" s="1095"/>
      <c r="DD5" s="1095"/>
      <c r="DE5" s="1095"/>
      <c r="DF5" s="1096"/>
      <c r="DG5" s="1191" t="s">
        <v>379</v>
      </c>
      <c r="DH5" s="1192"/>
      <c r="DI5" s="1192"/>
      <c r="DJ5" s="1192"/>
      <c r="DK5" s="1193"/>
      <c r="DL5" s="1191" t="s">
        <v>380</v>
      </c>
      <c r="DM5" s="1192"/>
      <c r="DN5" s="1192"/>
      <c r="DO5" s="1192"/>
      <c r="DP5" s="1193"/>
      <c r="DQ5" s="1094" t="s">
        <v>381</v>
      </c>
      <c r="DR5" s="1095"/>
      <c r="DS5" s="1095"/>
      <c r="DT5" s="1095"/>
      <c r="DU5" s="1096"/>
      <c r="DV5" s="1094" t="s">
        <v>372</v>
      </c>
      <c r="DW5" s="1095"/>
      <c r="DX5" s="1095"/>
      <c r="DY5" s="1095"/>
      <c r="DZ5" s="1110"/>
      <c r="EA5" s="255"/>
    </row>
    <row r="6" spans="1:131" s="256" customFormat="1" ht="26.25" customHeight="1" thickBot="1" x14ac:dyDescent="0.2">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x14ac:dyDescent="0.15">
      <c r="A7" s="259">
        <v>1</v>
      </c>
      <c r="B7" s="1143" t="s">
        <v>382</v>
      </c>
      <c r="C7" s="1144"/>
      <c r="D7" s="1144"/>
      <c r="E7" s="1144"/>
      <c r="F7" s="1144"/>
      <c r="G7" s="1144"/>
      <c r="H7" s="1144"/>
      <c r="I7" s="1144"/>
      <c r="J7" s="1144"/>
      <c r="K7" s="1144"/>
      <c r="L7" s="1144"/>
      <c r="M7" s="1144"/>
      <c r="N7" s="1144"/>
      <c r="O7" s="1144"/>
      <c r="P7" s="1145"/>
      <c r="Q7" s="1197">
        <v>10577</v>
      </c>
      <c r="R7" s="1198"/>
      <c r="S7" s="1198"/>
      <c r="T7" s="1198"/>
      <c r="U7" s="1198"/>
      <c r="V7" s="1198">
        <v>10093</v>
      </c>
      <c r="W7" s="1198"/>
      <c r="X7" s="1198"/>
      <c r="Y7" s="1198"/>
      <c r="Z7" s="1198"/>
      <c r="AA7" s="1198">
        <v>484</v>
      </c>
      <c r="AB7" s="1198"/>
      <c r="AC7" s="1198"/>
      <c r="AD7" s="1198"/>
      <c r="AE7" s="1199"/>
      <c r="AF7" s="1200">
        <v>453</v>
      </c>
      <c r="AG7" s="1201"/>
      <c r="AH7" s="1201"/>
      <c r="AI7" s="1201"/>
      <c r="AJ7" s="1202"/>
      <c r="AK7" s="1184" t="s">
        <v>600</v>
      </c>
      <c r="AL7" s="1185"/>
      <c r="AM7" s="1185"/>
      <c r="AN7" s="1185"/>
      <c r="AO7" s="1185"/>
      <c r="AP7" s="1185">
        <v>13447</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t="s">
        <v>610</v>
      </c>
      <c r="BT7" s="1189"/>
      <c r="BU7" s="1189"/>
      <c r="BV7" s="1189"/>
      <c r="BW7" s="1189"/>
      <c r="BX7" s="1189"/>
      <c r="BY7" s="1189"/>
      <c r="BZ7" s="1189"/>
      <c r="CA7" s="1189"/>
      <c r="CB7" s="1189"/>
      <c r="CC7" s="1189"/>
      <c r="CD7" s="1189"/>
      <c r="CE7" s="1189"/>
      <c r="CF7" s="1189"/>
      <c r="CG7" s="1190"/>
      <c r="CH7" s="1181">
        <v>4</v>
      </c>
      <c r="CI7" s="1182"/>
      <c r="CJ7" s="1182"/>
      <c r="CK7" s="1182"/>
      <c r="CL7" s="1183"/>
      <c r="CM7" s="1181">
        <v>104</v>
      </c>
      <c r="CN7" s="1182"/>
      <c r="CO7" s="1182"/>
      <c r="CP7" s="1182"/>
      <c r="CQ7" s="1183"/>
      <c r="CR7" s="1181">
        <v>10</v>
      </c>
      <c r="CS7" s="1182"/>
      <c r="CT7" s="1182"/>
      <c r="CU7" s="1182"/>
      <c r="CV7" s="1183"/>
      <c r="CW7" s="1181" t="s">
        <v>611</v>
      </c>
      <c r="CX7" s="1182"/>
      <c r="CY7" s="1182"/>
      <c r="CZ7" s="1182"/>
      <c r="DA7" s="1183"/>
      <c r="DB7" s="1181" t="s">
        <v>525</v>
      </c>
      <c r="DC7" s="1182"/>
      <c r="DD7" s="1182"/>
      <c r="DE7" s="1182"/>
      <c r="DF7" s="1183"/>
      <c r="DG7" s="1181" t="s">
        <v>525</v>
      </c>
      <c r="DH7" s="1182"/>
      <c r="DI7" s="1182"/>
      <c r="DJ7" s="1182"/>
      <c r="DK7" s="1183"/>
      <c r="DL7" s="1181" t="s">
        <v>525</v>
      </c>
      <c r="DM7" s="1182"/>
      <c r="DN7" s="1182"/>
      <c r="DO7" s="1182"/>
      <c r="DP7" s="1183"/>
      <c r="DQ7" s="1181" t="s">
        <v>525</v>
      </c>
      <c r="DR7" s="1182"/>
      <c r="DS7" s="1182"/>
      <c r="DT7" s="1182"/>
      <c r="DU7" s="1183"/>
      <c r="DV7" s="1208"/>
      <c r="DW7" s="1209"/>
      <c r="DX7" s="1209"/>
      <c r="DY7" s="1209"/>
      <c r="DZ7" s="1210"/>
      <c r="EA7" s="255"/>
    </row>
    <row r="8" spans="1:131" s="256" customFormat="1" ht="26.25" customHeight="1" x14ac:dyDescent="0.15">
      <c r="A8" s="262">
        <v>2</v>
      </c>
      <c r="B8" s="1130" t="s">
        <v>383</v>
      </c>
      <c r="C8" s="1131"/>
      <c r="D8" s="1131"/>
      <c r="E8" s="1131"/>
      <c r="F8" s="1131"/>
      <c r="G8" s="1131"/>
      <c r="H8" s="1131"/>
      <c r="I8" s="1131"/>
      <c r="J8" s="1131"/>
      <c r="K8" s="1131"/>
      <c r="L8" s="1131"/>
      <c r="M8" s="1131"/>
      <c r="N8" s="1131"/>
      <c r="O8" s="1131"/>
      <c r="P8" s="1132"/>
      <c r="Q8" s="1136">
        <v>1121</v>
      </c>
      <c r="R8" s="1137"/>
      <c r="S8" s="1137"/>
      <c r="T8" s="1137"/>
      <c r="U8" s="1137"/>
      <c r="V8" s="1137">
        <v>1353</v>
      </c>
      <c r="W8" s="1137"/>
      <c r="X8" s="1137"/>
      <c r="Y8" s="1137"/>
      <c r="Z8" s="1137"/>
      <c r="AA8" s="1137">
        <v>-232</v>
      </c>
      <c r="AB8" s="1137"/>
      <c r="AC8" s="1137"/>
      <c r="AD8" s="1137"/>
      <c r="AE8" s="1138"/>
      <c r="AF8" s="1112">
        <v>-322</v>
      </c>
      <c r="AG8" s="1113"/>
      <c r="AH8" s="1113"/>
      <c r="AI8" s="1113"/>
      <c r="AJ8" s="1114"/>
      <c r="AK8" s="1179" t="s">
        <v>600</v>
      </c>
      <c r="AL8" s="1180"/>
      <c r="AM8" s="1180"/>
      <c r="AN8" s="1180"/>
      <c r="AO8" s="1180"/>
      <c r="AP8" s="1180">
        <v>1017</v>
      </c>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c r="BT8" s="1108"/>
      <c r="BU8" s="1108"/>
      <c r="BV8" s="1108"/>
      <c r="BW8" s="1108"/>
      <c r="BX8" s="1108"/>
      <c r="BY8" s="1108"/>
      <c r="BZ8" s="1108"/>
      <c r="CA8" s="1108"/>
      <c r="CB8" s="1108"/>
      <c r="CC8" s="1108"/>
      <c r="CD8" s="1108"/>
      <c r="CE8" s="1108"/>
      <c r="CF8" s="1108"/>
      <c r="CG8" s="1109"/>
      <c r="CH8" s="1082"/>
      <c r="CI8" s="1083"/>
      <c r="CJ8" s="1083"/>
      <c r="CK8" s="1083"/>
      <c r="CL8" s="1084"/>
      <c r="CM8" s="1082"/>
      <c r="CN8" s="1083"/>
      <c r="CO8" s="1083"/>
      <c r="CP8" s="1083"/>
      <c r="CQ8" s="1084"/>
      <c r="CR8" s="1082"/>
      <c r="CS8" s="1083"/>
      <c r="CT8" s="1083"/>
      <c r="CU8" s="1083"/>
      <c r="CV8" s="1084"/>
      <c r="CW8" s="1082"/>
      <c r="CX8" s="1083"/>
      <c r="CY8" s="1083"/>
      <c r="CZ8" s="1083"/>
      <c r="DA8" s="1084"/>
      <c r="DB8" s="1082"/>
      <c r="DC8" s="1083"/>
      <c r="DD8" s="1083"/>
      <c r="DE8" s="1083"/>
      <c r="DF8" s="1084"/>
      <c r="DG8" s="1082"/>
      <c r="DH8" s="1083"/>
      <c r="DI8" s="1083"/>
      <c r="DJ8" s="1083"/>
      <c r="DK8" s="1084"/>
      <c r="DL8" s="1082"/>
      <c r="DM8" s="1083"/>
      <c r="DN8" s="1083"/>
      <c r="DO8" s="1083"/>
      <c r="DP8" s="1084"/>
      <c r="DQ8" s="1082"/>
      <c r="DR8" s="1083"/>
      <c r="DS8" s="1083"/>
      <c r="DT8" s="1083"/>
      <c r="DU8" s="1084"/>
      <c r="DV8" s="1085"/>
      <c r="DW8" s="1086"/>
      <c r="DX8" s="1086"/>
      <c r="DY8" s="1086"/>
      <c r="DZ8" s="1087"/>
      <c r="EA8" s="255"/>
    </row>
    <row r="9" spans="1:131" s="256" customFormat="1" ht="26.25" customHeight="1" x14ac:dyDescent="0.15">
      <c r="A9" s="262">
        <v>3</v>
      </c>
      <c r="B9" s="1130" t="s">
        <v>384</v>
      </c>
      <c r="C9" s="1131"/>
      <c r="D9" s="1131"/>
      <c r="E9" s="1131"/>
      <c r="F9" s="1131"/>
      <c r="G9" s="1131"/>
      <c r="H9" s="1131"/>
      <c r="I9" s="1131"/>
      <c r="J9" s="1131"/>
      <c r="K9" s="1131"/>
      <c r="L9" s="1131"/>
      <c r="M9" s="1131"/>
      <c r="N9" s="1131"/>
      <c r="O9" s="1131"/>
      <c r="P9" s="1132"/>
      <c r="Q9" s="1136">
        <v>57</v>
      </c>
      <c r="R9" s="1137"/>
      <c r="S9" s="1137"/>
      <c r="T9" s="1137"/>
      <c r="U9" s="1137"/>
      <c r="V9" s="1137">
        <v>47</v>
      </c>
      <c r="W9" s="1137"/>
      <c r="X9" s="1137"/>
      <c r="Y9" s="1137"/>
      <c r="Z9" s="1137"/>
      <c r="AA9" s="1137">
        <v>10</v>
      </c>
      <c r="AB9" s="1137"/>
      <c r="AC9" s="1137"/>
      <c r="AD9" s="1137"/>
      <c r="AE9" s="1138"/>
      <c r="AF9" s="1112">
        <v>10</v>
      </c>
      <c r="AG9" s="1113"/>
      <c r="AH9" s="1113"/>
      <c r="AI9" s="1113"/>
      <c r="AJ9" s="1114"/>
      <c r="AK9" s="1179" t="s">
        <v>600</v>
      </c>
      <c r="AL9" s="1180"/>
      <c r="AM9" s="1180"/>
      <c r="AN9" s="1180"/>
      <c r="AO9" s="1180"/>
      <c r="AP9" s="1180" t="s">
        <v>600</v>
      </c>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5"/>
    </row>
    <row r="10" spans="1:131" s="256" customFormat="1" ht="26.25" customHeight="1" x14ac:dyDescent="0.15">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x14ac:dyDescent="0.15">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x14ac:dyDescent="0.15">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x14ac:dyDescent="0.15">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15">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15">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15">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15">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15">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15">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15">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15">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385</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
      <c r="A23" s="265" t="s">
        <v>386</v>
      </c>
      <c r="B23" s="1037" t="s">
        <v>387</v>
      </c>
      <c r="C23" s="1038"/>
      <c r="D23" s="1038"/>
      <c r="E23" s="1038"/>
      <c r="F23" s="1038"/>
      <c r="G23" s="1038"/>
      <c r="H23" s="1038"/>
      <c r="I23" s="1038"/>
      <c r="J23" s="1038"/>
      <c r="K23" s="1038"/>
      <c r="L23" s="1038"/>
      <c r="M23" s="1038"/>
      <c r="N23" s="1038"/>
      <c r="O23" s="1038"/>
      <c r="P23" s="1039"/>
      <c r="Q23" s="1161">
        <v>11755</v>
      </c>
      <c r="R23" s="1162"/>
      <c r="S23" s="1162"/>
      <c r="T23" s="1162"/>
      <c r="U23" s="1162"/>
      <c r="V23" s="1162">
        <v>11493</v>
      </c>
      <c r="W23" s="1162"/>
      <c r="X23" s="1162"/>
      <c r="Y23" s="1162"/>
      <c r="Z23" s="1162"/>
      <c r="AA23" s="1162">
        <v>262</v>
      </c>
      <c r="AB23" s="1162"/>
      <c r="AC23" s="1162"/>
      <c r="AD23" s="1162"/>
      <c r="AE23" s="1163"/>
      <c r="AF23" s="1164">
        <v>141</v>
      </c>
      <c r="AG23" s="1162"/>
      <c r="AH23" s="1162"/>
      <c r="AI23" s="1162"/>
      <c r="AJ23" s="1165"/>
      <c r="AK23" s="1166"/>
      <c r="AL23" s="1167"/>
      <c r="AM23" s="1167"/>
      <c r="AN23" s="1167"/>
      <c r="AO23" s="1167"/>
      <c r="AP23" s="1162">
        <v>14464</v>
      </c>
      <c r="AQ23" s="1162"/>
      <c r="AR23" s="1162"/>
      <c r="AS23" s="1162"/>
      <c r="AT23" s="1162"/>
      <c r="AU23" s="1168"/>
      <c r="AV23" s="1168"/>
      <c r="AW23" s="1168"/>
      <c r="AX23" s="1168"/>
      <c r="AY23" s="1169"/>
      <c r="AZ23" s="1158" t="s">
        <v>388</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15">
      <c r="A24" s="1157" t="s">
        <v>389</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
      <c r="A25" s="1156" t="s">
        <v>390</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15">
      <c r="A26" s="1088" t="s">
        <v>365</v>
      </c>
      <c r="B26" s="1089"/>
      <c r="C26" s="1089"/>
      <c r="D26" s="1089"/>
      <c r="E26" s="1089"/>
      <c r="F26" s="1089"/>
      <c r="G26" s="1089"/>
      <c r="H26" s="1089"/>
      <c r="I26" s="1089"/>
      <c r="J26" s="1089"/>
      <c r="K26" s="1089"/>
      <c r="L26" s="1089"/>
      <c r="M26" s="1089"/>
      <c r="N26" s="1089"/>
      <c r="O26" s="1089"/>
      <c r="P26" s="1090"/>
      <c r="Q26" s="1094" t="s">
        <v>391</v>
      </c>
      <c r="R26" s="1095"/>
      <c r="S26" s="1095"/>
      <c r="T26" s="1095"/>
      <c r="U26" s="1096"/>
      <c r="V26" s="1094" t="s">
        <v>392</v>
      </c>
      <c r="W26" s="1095"/>
      <c r="X26" s="1095"/>
      <c r="Y26" s="1095"/>
      <c r="Z26" s="1096"/>
      <c r="AA26" s="1094" t="s">
        <v>393</v>
      </c>
      <c r="AB26" s="1095"/>
      <c r="AC26" s="1095"/>
      <c r="AD26" s="1095"/>
      <c r="AE26" s="1095"/>
      <c r="AF26" s="1152" t="s">
        <v>394</v>
      </c>
      <c r="AG26" s="1101"/>
      <c r="AH26" s="1101"/>
      <c r="AI26" s="1101"/>
      <c r="AJ26" s="1153"/>
      <c r="AK26" s="1095" t="s">
        <v>395</v>
      </c>
      <c r="AL26" s="1095"/>
      <c r="AM26" s="1095"/>
      <c r="AN26" s="1095"/>
      <c r="AO26" s="1096"/>
      <c r="AP26" s="1094" t="s">
        <v>396</v>
      </c>
      <c r="AQ26" s="1095"/>
      <c r="AR26" s="1095"/>
      <c r="AS26" s="1095"/>
      <c r="AT26" s="1096"/>
      <c r="AU26" s="1094" t="s">
        <v>397</v>
      </c>
      <c r="AV26" s="1095"/>
      <c r="AW26" s="1095"/>
      <c r="AX26" s="1095"/>
      <c r="AY26" s="1096"/>
      <c r="AZ26" s="1094" t="s">
        <v>398</v>
      </c>
      <c r="BA26" s="1095"/>
      <c r="BB26" s="1095"/>
      <c r="BC26" s="1095"/>
      <c r="BD26" s="1096"/>
      <c r="BE26" s="1094" t="s">
        <v>372</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15">
      <c r="A28" s="267">
        <v>1</v>
      </c>
      <c r="B28" s="1143" t="s">
        <v>399</v>
      </c>
      <c r="C28" s="1144"/>
      <c r="D28" s="1144"/>
      <c r="E28" s="1144"/>
      <c r="F28" s="1144"/>
      <c r="G28" s="1144"/>
      <c r="H28" s="1144"/>
      <c r="I28" s="1144"/>
      <c r="J28" s="1144"/>
      <c r="K28" s="1144"/>
      <c r="L28" s="1144"/>
      <c r="M28" s="1144"/>
      <c r="N28" s="1144"/>
      <c r="O28" s="1144"/>
      <c r="P28" s="1145"/>
      <c r="Q28" s="1146">
        <v>1601</v>
      </c>
      <c r="R28" s="1147"/>
      <c r="S28" s="1147"/>
      <c r="T28" s="1147"/>
      <c r="U28" s="1147"/>
      <c r="V28" s="1147">
        <v>1593</v>
      </c>
      <c r="W28" s="1147"/>
      <c r="X28" s="1147"/>
      <c r="Y28" s="1147"/>
      <c r="Z28" s="1147"/>
      <c r="AA28" s="1147">
        <v>8</v>
      </c>
      <c r="AB28" s="1147"/>
      <c r="AC28" s="1147"/>
      <c r="AD28" s="1147"/>
      <c r="AE28" s="1148"/>
      <c r="AF28" s="1149">
        <v>8</v>
      </c>
      <c r="AG28" s="1147"/>
      <c r="AH28" s="1147"/>
      <c r="AI28" s="1147"/>
      <c r="AJ28" s="1150"/>
      <c r="AK28" s="1151">
        <v>138</v>
      </c>
      <c r="AL28" s="1139"/>
      <c r="AM28" s="1139"/>
      <c r="AN28" s="1139"/>
      <c r="AO28" s="1139"/>
      <c r="AP28" s="1139" t="s">
        <v>600</v>
      </c>
      <c r="AQ28" s="1139"/>
      <c r="AR28" s="1139"/>
      <c r="AS28" s="1139"/>
      <c r="AT28" s="1139"/>
      <c r="AU28" s="1139" t="s">
        <v>600</v>
      </c>
      <c r="AV28" s="1139"/>
      <c r="AW28" s="1139"/>
      <c r="AX28" s="1139"/>
      <c r="AY28" s="1139"/>
      <c r="AZ28" s="1140" t="s">
        <v>600</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15">
      <c r="A29" s="267">
        <v>2</v>
      </c>
      <c r="B29" s="1130" t="s">
        <v>400</v>
      </c>
      <c r="C29" s="1131"/>
      <c r="D29" s="1131"/>
      <c r="E29" s="1131"/>
      <c r="F29" s="1131"/>
      <c r="G29" s="1131"/>
      <c r="H29" s="1131"/>
      <c r="I29" s="1131"/>
      <c r="J29" s="1131"/>
      <c r="K29" s="1131"/>
      <c r="L29" s="1131"/>
      <c r="M29" s="1131"/>
      <c r="N29" s="1131"/>
      <c r="O29" s="1131"/>
      <c r="P29" s="1132"/>
      <c r="Q29" s="1136">
        <v>86</v>
      </c>
      <c r="R29" s="1137"/>
      <c r="S29" s="1137"/>
      <c r="T29" s="1137"/>
      <c r="U29" s="1137"/>
      <c r="V29" s="1137">
        <v>86</v>
      </c>
      <c r="W29" s="1137"/>
      <c r="X29" s="1137"/>
      <c r="Y29" s="1137"/>
      <c r="Z29" s="1137"/>
      <c r="AA29" s="1137">
        <v>0</v>
      </c>
      <c r="AB29" s="1137"/>
      <c r="AC29" s="1137"/>
      <c r="AD29" s="1137"/>
      <c r="AE29" s="1138"/>
      <c r="AF29" s="1112">
        <v>0</v>
      </c>
      <c r="AG29" s="1113"/>
      <c r="AH29" s="1113"/>
      <c r="AI29" s="1113"/>
      <c r="AJ29" s="1114"/>
      <c r="AK29" s="1073">
        <v>25</v>
      </c>
      <c r="AL29" s="1064"/>
      <c r="AM29" s="1064"/>
      <c r="AN29" s="1064"/>
      <c r="AO29" s="1064"/>
      <c r="AP29" s="1064">
        <v>8</v>
      </c>
      <c r="AQ29" s="1064"/>
      <c r="AR29" s="1064"/>
      <c r="AS29" s="1064"/>
      <c r="AT29" s="1064"/>
      <c r="AU29" s="1064">
        <v>3</v>
      </c>
      <c r="AV29" s="1064"/>
      <c r="AW29" s="1064"/>
      <c r="AX29" s="1064"/>
      <c r="AY29" s="1064"/>
      <c r="AZ29" s="1135" t="s">
        <v>600</v>
      </c>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15">
      <c r="A30" s="267">
        <v>3</v>
      </c>
      <c r="B30" s="1130" t="s">
        <v>401</v>
      </c>
      <c r="C30" s="1131"/>
      <c r="D30" s="1131"/>
      <c r="E30" s="1131"/>
      <c r="F30" s="1131"/>
      <c r="G30" s="1131"/>
      <c r="H30" s="1131"/>
      <c r="I30" s="1131"/>
      <c r="J30" s="1131"/>
      <c r="K30" s="1131"/>
      <c r="L30" s="1131"/>
      <c r="M30" s="1131"/>
      <c r="N30" s="1131"/>
      <c r="O30" s="1131"/>
      <c r="P30" s="1132"/>
      <c r="Q30" s="1136">
        <v>1805</v>
      </c>
      <c r="R30" s="1137"/>
      <c r="S30" s="1137"/>
      <c r="T30" s="1137"/>
      <c r="U30" s="1137"/>
      <c r="V30" s="1137">
        <v>1797</v>
      </c>
      <c r="W30" s="1137"/>
      <c r="X30" s="1137"/>
      <c r="Y30" s="1137"/>
      <c r="Z30" s="1137"/>
      <c r="AA30" s="1137">
        <v>8</v>
      </c>
      <c r="AB30" s="1137"/>
      <c r="AC30" s="1137"/>
      <c r="AD30" s="1137"/>
      <c r="AE30" s="1138"/>
      <c r="AF30" s="1112">
        <v>8</v>
      </c>
      <c r="AG30" s="1113"/>
      <c r="AH30" s="1113"/>
      <c r="AI30" s="1113"/>
      <c r="AJ30" s="1114"/>
      <c r="AK30" s="1073">
        <v>281</v>
      </c>
      <c r="AL30" s="1064"/>
      <c r="AM30" s="1064"/>
      <c r="AN30" s="1064"/>
      <c r="AO30" s="1064"/>
      <c r="AP30" s="1064" t="s">
        <v>600</v>
      </c>
      <c r="AQ30" s="1064"/>
      <c r="AR30" s="1064"/>
      <c r="AS30" s="1064"/>
      <c r="AT30" s="1064"/>
      <c r="AU30" s="1064" t="s">
        <v>600</v>
      </c>
      <c r="AV30" s="1064"/>
      <c r="AW30" s="1064"/>
      <c r="AX30" s="1064"/>
      <c r="AY30" s="1064"/>
      <c r="AZ30" s="1135" t="s">
        <v>600</v>
      </c>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15">
      <c r="A31" s="267">
        <v>4</v>
      </c>
      <c r="B31" s="1130" t="s">
        <v>402</v>
      </c>
      <c r="C31" s="1131"/>
      <c r="D31" s="1131"/>
      <c r="E31" s="1131"/>
      <c r="F31" s="1131"/>
      <c r="G31" s="1131"/>
      <c r="H31" s="1131"/>
      <c r="I31" s="1131"/>
      <c r="J31" s="1131"/>
      <c r="K31" s="1131"/>
      <c r="L31" s="1131"/>
      <c r="M31" s="1131"/>
      <c r="N31" s="1131"/>
      <c r="O31" s="1131"/>
      <c r="P31" s="1132"/>
      <c r="Q31" s="1136">
        <v>227</v>
      </c>
      <c r="R31" s="1137"/>
      <c r="S31" s="1137"/>
      <c r="T31" s="1137"/>
      <c r="U31" s="1137"/>
      <c r="V31" s="1137">
        <v>226</v>
      </c>
      <c r="W31" s="1137"/>
      <c r="X31" s="1137"/>
      <c r="Y31" s="1137"/>
      <c r="Z31" s="1137"/>
      <c r="AA31" s="1137">
        <v>1</v>
      </c>
      <c r="AB31" s="1137"/>
      <c r="AC31" s="1137"/>
      <c r="AD31" s="1137"/>
      <c r="AE31" s="1138"/>
      <c r="AF31" s="1112">
        <v>1</v>
      </c>
      <c r="AG31" s="1113"/>
      <c r="AH31" s="1113"/>
      <c r="AI31" s="1113"/>
      <c r="AJ31" s="1114"/>
      <c r="AK31" s="1073">
        <v>65</v>
      </c>
      <c r="AL31" s="1064"/>
      <c r="AM31" s="1064"/>
      <c r="AN31" s="1064"/>
      <c r="AO31" s="1064"/>
      <c r="AP31" s="1064" t="s">
        <v>600</v>
      </c>
      <c r="AQ31" s="1064"/>
      <c r="AR31" s="1064"/>
      <c r="AS31" s="1064"/>
      <c r="AT31" s="1064"/>
      <c r="AU31" s="1064" t="s">
        <v>600</v>
      </c>
      <c r="AV31" s="1064"/>
      <c r="AW31" s="1064"/>
      <c r="AX31" s="1064"/>
      <c r="AY31" s="1064"/>
      <c r="AZ31" s="1135" t="s">
        <v>600</v>
      </c>
      <c r="BA31" s="1135"/>
      <c r="BB31" s="1135"/>
      <c r="BC31" s="1135"/>
      <c r="BD31" s="1135"/>
      <c r="BE31" s="1125"/>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15">
      <c r="A32" s="267">
        <v>5</v>
      </c>
      <c r="B32" s="1130" t="s">
        <v>403</v>
      </c>
      <c r="C32" s="1131"/>
      <c r="D32" s="1131"/>
      <c r="E32" s="1131"/>
      <c r="F32" s="1131"/>
      <c r="G32" s="1131"/>
      <c r="H32" s="1131"/>
      <c r="I32" s="1131"/>
      <c r="J32" s="1131"/>
      <c r="K32" s="1131"/>
      <c r="L32" s="1131"/>
      <c r="M32" s="1131"/>
      <c r="N32" s="1131"/>
      <c r="O32" s="1131"/>
      <c r="P32" s="1132"/>
      <c r="Q32" s="1136">
        <v>381</v>
      </c>
      <c r="R32" s="1137"/>
      <c r="S32" s="1137"/>
      <c r="T32" s="1137"/>
      <c r="U32" s="1137"/>
      <c r="V32" s="1137">
        <v>417</v>
      </c>
      <c r="W32" s="1137"/>
      <c r="X32" s="1137"/>
      <c r="Y32" s="1137"/>
      <c r="Z32" s="1137"/>
      <c r="AA32" s="1137">
        <v>-36</v>
      </c>
      <c r="AB32" s="1137"/>
      <c r="AC32" s="1137"/>
      <c r="AD32" s="1137"/>
      <c r="AE32" s="1138"/>
      <c r="AF32" s="1112">
        <v>770</v>
      </c>
      <c r="AG32" s="1113"/>
      <c r="AH32" s="1113"/>
      <c r="AI32" s="1113"/>
      <c r="AJ32" s="1114"/>
      <c r="AK32" s="1073">
        <v>127</v>
      </c>
      <c r="AL32" s="1064"/>
      <c r="AM32" s="1064"/>
      <c r="AN32" s="1064"/>
      <c r="AO32" s="1064"/>
      <c r="AP32" s="1064">
        <v>2915</v>
      </c>
      <c r="AQ32" s="1064"/>
      <c r="AR32" s="1064"/>
      <c r="AS32" s="1064"/>
      <c r="AT32" s="1064"/>
      <c r="AU32" s="1064">
        <v>516</v>
      </c>
      <c r="AV32" s="1064"/>
      <c r="AW32" s="1064"/>
      <c r="AX32" s="1064"/>
      <c r="AY32" s="1064"/>
      <c r="AZ32" s="1135" t="s">
        <v>600</v>
      </c>
      <c r="BA32" s="1135"/>
      <c r="BB32" s="1135"/>
      <c r="BC32" s="1135"/>
      <c r="BD32" s="1135"/>
      <c r="BE32" s="1125" t="s">
        <v>404</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15">
      <c r="A33" s="267">
        <v>6</v>
      </c>
      <c r="B33" s="1130" t="s">
        <v>405</v>
      </c>
      <c r="C33" s="1131"/>
      <c r="D33" s="1131"/>
      <c r="E33" s="1131"/>
      <c r="F33" s="1131"/>
      <c r="G33" s="1131"/>
      <c r="H33" s="1131"/>
      <c r="I33" s="1131"/>
      <c r="J33" s="1131"/>
      <c r="K33" s="1131"/>
      <c r="L33" s="1131"/>
      <c r="M33" s="1131"/>
      <c r="N33" s="1131"/>
      <c r="O33" s="1131"/>
      <c r="P33" s="1132"/>
      <c r="Q33" s="1136">
        <v>1050</v>
      </c>
      <c r="R33" s="1137"/>
      <c r="S33" s="1137"/>
      <c r="T33" s="1137"/>
      <c r="U33" s="1137"/>
      <c r="V33" s="1137">
        <v>927</v>
      </c>
      <c r="W33" s="1137"/>
      <c r="X33" s="1137"/>
      <c r="Y33" s="1137"/>
      <c r="Z33" s="1137"/>
      <c r="AA33" s="1137">
        <v>123</v>
      </c>
      <c r="AB33" s="1137"/>
      <c r="AC33" s="1137"/>
      <c r="AD33" s="1137"/>
      <c r="AE33" s="1138"/>
      <c r="AF33" s="1112">
        <v>332</v>
      </c>
      <c r="AG33" s="1113"/>
      <c r="AH33" s="1113"/>
      <c r="AI33" s="1113"/>
      <c r="AJ33" s="1114"/>
      <c r="AK33" s="1073">
        <v>529</v>
      </c>
      <c r="AL33" s="1064"/>
      <c r="AM33" s="1064"/>
      <c r="AN33" s="1064"/>
      <c r="AO33" s="1064"/>
      <c r="AP33" s="1064">
        <v>4300</v>
      </c>
      <c r="AQ33" s="1064"/>
      <c r="AR33" s="1064"/>
      <c r="AS33" s="1064"/>
      <c r="AT33" s="1064"/>
      <c r="AU33" s="1064">
        <v>3698</v>
      </c>
      <c r="AV33" s="1064"/>
      <c r="AW33" s="1064"/>
      <c r="AX33" s="1064"/>
      <c r="AY33" s="1064"/>
      <c r="AZ33" s="1135" t="s">
        <v>600</v>
      </c>
      <c r="BA33" s="1135"/>
      <c r="BB33" s="1135"/>
      <c r="BC33" s="1135"/>
      <c r="BD33" s="1135"/>
      <c r="BE33" s="1125" t="s">
        <v>406</v>
      </c>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15">
      <c r="A34" s="267">
        <v>7</v>
      </c>
      <c r="B34" s="1130" t="s">
        <v>407</v>
      </c>
      <c r="C34" s="1131"/>
      <c r="D34" s="1131"/>
      <c r="E34" s="1131"/>
      <c r="F34" s="1131"/>
      <c r="G34" s="1131"/>
      <c r="H34" s="1131"/>
      <c r="I34" s="1131"/>
      <c r="J34" s="1131"/>
      <c r="K34" s="1131"/>
      <c r="L34" s="1131"/>
      <c r="M34" s="1131"/>
      <c r="N34" s="1131"/>
      <c r="O34" s="1131"/>
      <c r="P34" s="1132"/>
      <c r="Q34" s="1136">
        <v>1288</v>
      </c>
      <c r="R34" s="1137"/>
      <c r="S34" s="1137"/>
      <c r="T34" s="1137"/>
      <c r="U34" s="1137"/>
      <c r="V34" s="1137">
        <v>1293</v>
      </c>
      <c r="W34" s="1137"/>
      <c r="X34" s="1137"/>
      <c r="Y34" s="1137"/>
      <c r="Z34" s="1137"/>
      <c r="AA34" s="1137">
        <v>-5</v>
      </c>
      <c r="AB34" s="1137"/>
      <c r="AC34" s="1137"/>
      <c r="AD34" s="1137"/>
      <c r="AE34" s="1138"/>
      <c r="AF34" s="1112">
        <v>192</v>
      </c>
      <c r="AG34" s="1113"/>
      <c r="AH34" s="1113"/>
      <c r="AI34" s="1113"/>
      <c r="AJ34" s="1114"/>
      <c r="AK34" s="1073">
        <v>545</v>
      </c>
      <c r="AL34" s="1064"/>
      <c r="AM34" s="1064"/>
      <c r="AN34" s="1064"/>
      <c r="AO34" s="1064"/>
      <c r="AP34" s="1064">
        <v>586</v>
      </c>
      <c r="AQ34" s="1064"/>
      <c r="AR34" s="1064"/>
      <c r="AS34" s="1064"/>
      <c r="AT34" s="1064"/>
      <c r="AU34" s="1064">
        <v>207</v>
      </c>
      <c r="AV34" s="1064"/>
      <c r="AW34" s="1064"/>
      <c r="AX34" s="1064"/>
      <c r="AY34" s="1064"/>
      <c r="AZ34" s="1135" t="s">
        <v>600</v>
      </c>
      <c r="BA34" s="1135"/>
      <c r="BB34" s="1135"/>
      <c r="BC34" s="1135"/>
      <c r="BD34" s="1135"/>
      <c r="BE34" s="1125" t="s">
        <v>406</v>
      </c>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15">
      <c r="A35" s="267">
        <v>8</v>
      </c>
      <c r="B35" s="1130" t="s">
        <v>408</v>
      </c>
      <c r="C35" s="1131"/>
      <c r="D35" s="1131"/>
      <c r="E35" s="1131"/>
      <c r="F35" s="1131"/>
      <c r="G35" s="1131"/>
      <c r="H35" s="1131"/>
      <c r="I35" s="1131"/>
      <c r="J35" s="1131"/>
      <c r="K35" s="1131"/>
      <c r="L35" s="1131"/>
      <c r="M35" s="1131"/>
      <c r="N35" s="1131"/>
      <c r="O35" s="1131"/>
      <c r="P35" s="1132"/>
      <c r="Q35" s="1136">
        <v>43</v>
      </c>
      <c r="R35" s="1137"/>
      <c r="S35" s="1137"/>
      <c r="T35" s="1137"/>
      <c r="U35" s="1137"/>
      <c r="V35" s="1137">
        <v>40</v>
      </c>
      <c r="W35" s="1137"/>
      <c r="X35" s="1137"/>
      <c r="Y35" s="1137"/>
      <c r="Z35" s="1137"/>
      <c r="AA35" s="1137">
        <v>3</v>
      </c>
      <c r="AB35" s="1137"/>
      <c r="AC35" s="1137"/>
      <c r="AD35" s="1137"/>
      <c r="AE35" s="1138"/>
      <c r="AF35" s="1112">
        <v>109</v>
      </c>
      <c r="AG35" s="1113"/>
      <c r="AH35" s="1113"/>
      <c r="AI35" s="1113"/>
      <c r="AJ35" s="1114"/>
      <c r="AK35" s="1073">
        <v>0</v>
      </c>
      <c r="AL35" s="1064"/>
      <c r="AM35" s="1064"/>
      <c r="AN35" s="1064"/>
      <c r="AO35" s="1064"/>
      <c r="AP35" s="1064">
        <v>11</v>
      </c>
      <c r="AQ35" s="1064"/>
      <c r="AR35" s="1064"/>
      <c r="AS35" s="1064"/>
      <c r="AT35" s="1064"/>
      <c r="AU35" s="1064">
        <v>0</v>
      </c>
      <c r="AV35" s="1064"/>
      <c r="AW35" s="1064"/>
      <c r="AX35" s="1064"/>
      <c r="AY35" s="1064"/>
      <c r="AZ35" s="1135" t="s">
        <v>600</v>
      </c>
      <c r="BA35" s="1135"/>
      <c r="BB35" s="1135"/>
      <c r="BC35" s="1135"/>
      <c r="BD35" s="1135"/>
      <c r="BE35" s="1125" t="s">
        <v>404</v>
      </c>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15">
      <c r="A36" s="267">
        <v>9</v>
      </c>
      <c r="B36" s="1130" t="s">
        <v>409</v>
      </c>
      <c r="C36" s="1131"/>
      <c r="D36" s="1131"/>
      <c r="E36" s="1131"/>
      <c r="F36" s="1131"/>
      <c r="G36" s="1131"/>
      <c r="H36" s="1131"/>
      <c r="I36" s="1131"/>
      <c r="J36" s="1131"/>
      <c r="K36" s="1131"/>
      <c r="L36" s="1131"/>
      <c r="M36" s="1131"/>
      <c r="N36" s="1131"/>
      <c r="O36" s="1131"/>
      <c r="P36" s="1132"/>
      <c r="Q36" s="1136">
        <v>10</v>
      </c>
      <c r="R36" s="1137"/>
      <c r="S36" s="1137"/>
      <c r="T36" s="1137"/>
      <c r="U36" s="1137"/>
      <c r="V36" s="1137">
        <v>6</v>
      </c>
      <c r="W36" s="1137"/>
      <c r="X36" s="1137"/>
      <c r="Y36" s="1137"/>
      <c r="Z36" s="1137"/>
      <c r="AA36" s="1137">
        <v>4</v>
      </c>
      <c r="AB36" s="1137"/>
      <c r="AC36" s="1137"/>
      <c r="AD36" s="1137"/>
      <c r="AE36" s="1138"/>
      <c r="AF36" s="1112">
        <v>4</v>
      </c>
      <c r="AG36" s="1113"/>
      <c r="AH36" s="1113"/>
      <c r="AI36" s="1113"/>
      <c r="AJ36" s="1114"/>
      <c r="AK36" s="1073">
        <v>0</v>
      </c>
      <c r="AL36" s="1064"/>
      <c r="AM36" s="1064"/>
      <c r="AN36" s="1064"/>
      <c r="AO36" s="1064"/>
      <c r="AP36" s="1064">
        <v>0</v>
      </c>
      <c r="AQ36" s="1064"/>
      <c r="AR36" s="1064"/>
      <c r="AS36" s="1064"/>
      <c r="AT36" s="1064"/>
      <c r="AU36" s="1064">
        <v>0</v>
      </c>
      <c r="AV36" s="1064"/>
      <c r="AW36" s="1064"/>
      <c r="AX36" s="1064"/>
      <c r="AY36" s="1064"/>
      <c r="AZ36" s="1135" t="s">
        <v>600</v>
      </c>
      <c r="BA36" s="1135"/>
      <c r="BB36" s="1135"/>
      <c r="BC36" s="1135"/>
      <c r="BD36" s="1135"/>
      <c r="BE36" s="1125" t="s">
        <v>410</v>
      </c>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15">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15">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15">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15">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15">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15">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15">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15">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15">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15">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15">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15">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15">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15">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15">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15">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15">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15">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15">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15">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15">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15">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15">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15">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15">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411</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
      <c r="A63" s="265" t="s">
        <v>386</v>
      </c>
      <c r="B63" s="1037" t="s">
        <v>412</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1423</v>
      </c>
      <c r="AG63" s="1052"/>
      <c r="AH63" s="1052"/>
      <c r="AI63" s="1052"/>
      <c r="AJ63" s="1123"/>
      <c r="AK63" s="1124"/>
      <c r="AL63" s="1056"/>
      <c r="AM63" s="1056"/>
      <c r="AN63" s="1056"/>
      <c r="AO63" s="1056"/>
      <c r="AP63" s="1052">
        <v>7820</v>
      </c>
      <c r="AQ63" s="1052"/>
      <c r="AR63" s="1052"/>
      <c r="AS63" s="1052"/>
      <c r="AT63" s="1052"/>
      <c r="AU63" s="1052">
        <v>4424</v>
      </c>
      <c r="AV63" s="1052"/>
      <c r="AW63" s="1052"/>
      <c r="AX63" s="1052"/>
      <c r="AY63" s="1052"/>
      <c r="AZ63" s="1118"/>
      <c r="BA63" s="1118"/>
      <c r="BB63" s="1118"/>
      <c r="BC63" s="1118"/>
      <c r="BD63" s="1118"/>
      <c r="BE63" s="1053"/>
      <c r="BF63" s="1053"/>
      <c r="BG63" s="1053"/>
      <c r="BH63" s="1053"/>
      <c r="BI63" s="1054"/>
      <c r="BJ63" s="1119" t="s">
        <v>413</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
      <c r="A65" s="253" t="s">
        <v>414</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15">
      <c r="A66" s="1088" t="s">
        <v>415</v>
      </c>
      <c r="B66" s="1089"/>
      <c r="C66" s="1089"/>
      <c r="D66" s="1089"/>
      <c r="E66" s="1089"/>
      <c r="F66" s="1089"/>
      <c r="G66" s="1089"/>
      <c r="H66" s="1089"/>
      <c r="I66" s="1089"/>
      <c r="J66" s="1089"/>
      <c r="K66" s="1089"/>
      <c r="L66" s="1089"/>
      <c r="M66" s="1089"/>
      <c r="N66" s="1089"/>
      <c r="O66" s="1089"/>
      <c r="P66" s="1090"/>
      <c r="Q66" s="1094" t="s">
        <v>416</v>
      </c>
      <c r="R66" s="1095"/>
      <c r="S66" s="1095"/>
      <c r="T66" s="1095"/>
      <c r="U66" s="1096"/>
      <c r="V66" s="1094" t="s">
        <v>417</v>
      </c>
      <c r="W66" s="1095"/>
      <c r="X66" s="1095"/>
      <c r="Y66" s="1095"/>
      <c r="Z66" s="1096"/>
      <c r="AA66" s="1094" t="s">
        <v>418</v>
      </c>
      <c r="AB66" s="1095"/>
      <c r="AC66" s="1095"/>
      <c r="AD66" s="1095"/>
      <c r="AE66" s="1096"/>
      <c r="AF66" s="1100" t="s">
        <v>419</v>
      </c>
      <c r="AG66" s="1101"/>
      <c r="AH66" s="1101"/>
      <c r="AI66" s="1101"/>
      <c r="AJ66" s="1102"/>
      <c r="AK66" s="1094" t="s">
        <v>420</v>
      </c>
      <c r="AL66" s="1089"/>
      <c r="AM66" s="1089"/>
      <c r="AN66" s="1089"/>
      <c r="AO66" s="1090"/>
      <c r="AP66" s="1094" t="s">
        <v>421</v>
      </c>
      <c r="AQ66" s="1095"/>
      <c r="AR66" s="1095"/>
      <c r="AS66" s="1095"/>
      <c r="AT66" s="1096"/>
      <c r="AU66" s="1094" t="s">
        <v>422</v>
      </c>
      <c r="AV66" s="1095"/>
      <c r="AW66" s="1095"/>
      <c r="AX66" s="1095"/>
      <c r="AY66" s="1096"/>
      <c r="AZ66" s="1094" t="s">
        <v>372</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15">
      <c r="A68" s="259">
        <v>1</v>
      </c>
      <c r="B68" s="1078" t="s">
        <v>607</v>
      </c>
      <c r="C68" s="1079"/>
      <c r="D68" s="1079"/>
      <c r="E68" s="1079"/>
      <c r="F68" s="1079"/>
      <c r="G68" s="1079"/>
      <c r="H68" s="1079"/>
      <c r="I68" s="1079"/>
      <c r="J68" s="1079"/>
      <c r="K68" s="1079"/>
      <c r="L68" s="1079"/>
      <c r="M68" s="1079"/>
      <c r="N68" s="1079"/>
      <c r="O68" s="1079"/>
      <c r="P68" s="1080"/>
      <c r="Q68" s="1081">
        <v>751</v>
      </c>
      <c r="R68" s="1075"/>
      <c r="S68" s="1075"/>
      <c r="T68" s="1075"/>
      <c r="U68" s="1075"/>
      <c r="V68" s="1075">
        <v>716</v>
      </c>
      <c r="W68" s="1075"/>
      <c r="X68" s="1075"/>
      <c r="Y68" s="1075"/>
      <c r="Z68" s="1075"/>
      <c r="AA68" s="1075">
        <v>35</v>
      </c>
      <c r="AB68" s="1075"/>
      <c r="AC68" s="1075"/>
      <c r="AD68" s="1075"/>
      <c r="AE68" s="1075"/>
      <c r="AF68" s="1075">
        <v>35</v>
      </c>
      <c r="AG68" s="1075"/>
      <c r="AH68" s="1075"/>
      <c r="AI68" s="1075"/>
      <c r="AJ68" s="1075"/>
      <c r="AK68" s="1075" t="s">
        <v>600</v>
      </c>
      <c r="AL68" s="1075"/>
      <c r="AM68" s="1075"/>
      <c r="AN68" s="1075"/>
      <c r="AO68" s="1075"/>
      <c r="AP68" s="1075" t="s">
        <v>525</v>
      </c>
      <c r="AQ68" s="1075"/>
      <c r="AR68" s="1075"/>
      <c r="AS68" s="1075"/>
      <c r="AT68" s="1075"/>
      <c r="AU68" s="1075" t="s">
        <v>525</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15">
      <c r="A69" s="262">
        <v>2</v>
      </c>
      <c r="B69" s="1067" t="s">
        <v>601</v>
      </c>
      <c r="C69" s="1068"/>
      <c r="D69" s="1068"/>
      <c r="E69" s="1068"/>
      <c r="F69" s="1068"/>
      <c r="G69" s="1068"/>
      <c r="H69" s="1068"/>
      <c r="I69" s="1068"/>
      <c r="J69" s="1068"/>
      <c r="K69" s="1068"/>
      <c r="L69" s="1068"/>
      <c r="M69" s="1068"/>
      <c r="N69" s="1068"/>
      <c r="O69" s="1068"/>
      <c r="P69" s="1069"/>
      <c r="Q69" s="1070">
        <v>826</v>
      </c>
      <c r="R69" s="1064"/>
      <c r="S69" s="1064"/>
      <c r="T69" s="1064"/>
      <c r="U69" s="1064"/>
      <c r="V69" s="1064">
        <v>820</v>
      </c>
      <c r="W69" s="1064"/>
      <c r="X69" s="1064"/>
      <c r="Y69" s="1064"/>
      <c r="Z69" s="1064"/>
      <c r="AA69" s="1064">
        <v>7</v>
      </c>
      <c r="AB69" s="1064"/>
      <c r="AC69" s="1064"/>
      <c r="AD69" s="1064"/>
      <c r="AE69" s="1064"/>
      <c r="AF69" s="1064">
        <v>7</v>
      </c>
      <c r="AG69" s="1064"/>
      <c r="AH69" s="1064"/>
      <c r="AI69" s="1064"/>
      <c r="AJ69" s="1064"/>
      <c r="AK69" s="1064" t="s">
        <v>600</v>
      </c>
      <c r="AL69" s="1064"/>
      <c r="AM69" s="1064"/>
      <c r="AN69" s="1064"/>
      <c r="AO69" s="1064"/>
      <c r="AP69" s="1064" t="s">
        <v>525</v>
      </c>
      <c r="AQ69" s="1064"/>
      <c r="AR69" s="1064"/>
      <c r="AS69" s="1064"/>
      <c r="AT69" s="1064"/>
      <c r="AU69" s="1064" t="s">
        <v>525</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3</v>
      </c>
      <c r="B70" s="1067" t="s">
        <v>602</v>
      </c>
      <c r="C70" s="1068"/>
      <c r="D70" s="1068"/>
      <c r="E70" s="1068"/>
      <c r="F70" s="1068"/>
      <c r="G70" s="1068"/>
      <c r="H70" s="1068"/>
      <c r="I70" s="1068"/>
      <c r="J70" s="1068"/>
      <c r="K70" s="1068"/>
      <c r="L70" s="1068"/>
      <c r="M70" s="1068"/>
      <c r="N70" s="1068"/>
      <c r="O70" s="1068"/>
      <c r="P70" s="1069"/>
      <c r="Q70" s="1070">
        <v>268</v>
      </c>
      <c r="R70" s="1064"/>
      <c r="S70" s="1064"/>
      <c r="T70" s="1064"/>
      <c r="U70" s="1064"/>
      <c r="V70" s="1064">
        <v>277</v>
      </c>
      <c r="W70" s="1064"/>
      <c r="X70" s="1064"/>
      <c r="Y70" s="1064"/>
      <c r="Z70" s="1064"/>
      <c r="AA70" s="1064">
        <v>-9</v>
      </c>
      <c r="AB70" s="1064"/>
      <c r="AC70" s="1064"/>
      <c r="AD70" s="1064"/>
      <c r="AE70" s="1064"/>
      <c r="AF70" s="1064">
        <v>47</v>
      </c>
      <c r="AG70" s="1064"/>
      <c r="AH70" s="1064"/>
      <c r="AI70" s="1064"/>
      <c r="AJ70" s="1064"/>
      <c r="AK70" s="1064" t="s">
        <v>600</v>
      </c>
      <c r="AL70" s="1064"/>
      <c r="AM70" s="1064"/>
      <c r="AN70" s="1064"/>
      <c r="AO70" s="1064"/>
      <c r="AP70" s="1064" t="s">
        <v>525</v>
      </c>
      <c r="AQ70" s="1064"/>
      <c r="AR70" s="1064"/>
      <c r="AS70" s="1064"/>
      <c r="AT70" s="1064"/>
      <c r="AU70" s="1064" t="s">
        <v>525</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4</v>
      </c>
      <c r="B71" s="1067" t="s">
        <v>603</v>
      </c>
      <c r="C71" s="1068"/>
      <c r="D71" s="1068"/>
      <c r="E71" s="1068"/>
      <c r="F71" s="1068"/>
      <c r="G71" s="1068"/>
      <c r="H71" s="1068"/>
      <c r="I71" s="1068"/>
      <c r="J71" s="1068"/>
      <c r="K71" s="1068"/>
      <c r="L71" s="1068"/>
      <c r="M71" s="1068"/>
      <c r="N71" s="1068"/>
      <c r="O71" s="1068"/>
      <c r="P71" s="1069"/>
      <c r="Q71" s="1070">
        <v>115</v>
      </c>
      <c r="R71" s="1064"/>
      <c r="S71" s="1064"/>
      <c r="T71" s="1064"/>
      <c r="U71" s="1064"/>
      <c r="V71" s="1064">
        <v>110</v>
      </c>
      <c r="W71" s="1064"/>
      <c r="X71" s="1064"/>
      <c r="Y71" s="1064"/>
      <c r="Z71" s="1064"/>
      <c r="AA71" s="1064">
        <v>5</v>
      </c>
      <c r="AB71" s="1064"/>
      <c r="AC71" s="1064"/>
      <c r="AD71" s="1064"/>
      <c r="AE71" s="1064"/>
      <c r="AF71" s="1064">
        <v>5</v>
      </c>
      <c r="AG71" s="1064"/>
      <c r="AH71" s="1064"/>
      <c r="AI71" s="1064"/>
      <c r="AJ71" s="1064"/>
      <c r="AK71" s="1064" t="s">
        <v>600</v>
      </c>
      <c r="AL71" s="1064"/>
      <c r="AM71" s="1064"/>
      <c r="AN71" s="1064"/>
      <c r="AO71" s="1064"/>
      <c r="AP71" s="1064" t="s">
        <v>525</v>
      </c>
      <c r="AQ71" s="1064"/>
      <c r="AR71" s="1064"/>
      <c r="AS71" s="1064"/>
      <c r="AT71" s="1064"/>
      <c r="AU71" s="1064" t="s">
        <v>525</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5</v>
      </c>
      <c r="B72" s="1067" t="s">
        <v>604</v>
      </c>
      <c r="C72" s="1068"/>
      <c r="D72" s="1068"/>
      <c r="E72" s="1068"/>
      <c r="F72" s="1068"/>
      <c r="G72" s="1068"/>
      <c r="H72" s="1068"/>
      <c r="I72" s="1068"/>
      <c r="J72" s="1068"/>
      <c r="K72" s="1068"/>
      <c r="L72" s="1068"/>
      <c r="M72" s="1068"/>
      <c r="N72" s="1068"/>
      <c r="O72" s="1068"/>
      <c r="P72" s="1069"/>
      <c r="Q72" s="1070">
        <v>12441</v>
      </c>
      <c r="R72" s="1064"/>
      <c r="S72" s="1064"/>
      <c r="T72" s="1064"/>
      <c r="U72" s="1064"/>
      <c r="V72" s="1064">
        <v>11563</v>
      </c>
      <c r="W72" s="1064"/>
      <c r="X72" s="1064"/>
      <c r="Y72" s="1064"/>
      <c r="Z72" s="1064"/>
      <c r="AA72" s="1064">
        <v>878</v>
      </c>
      <c r="AB72" s="1064"/>
      <c r="AC72" s="1064"/>
      <c r="AD72" s="1064"/>
      <c r="AE72" s="1064"/>
      <c r="AF72" s="1064">
        <v>878</v>
      </c>
      <c r="AG72" s="1064"/>
      <c r="AH72" s="1064"/>
      <c r="AI72" s="1064"/>
      <c r="AJ72" s="1064"/>
      <c r="AK72" s="1064" t="s">
        <v>600</v>
      </c>
      <c r="AL72" s="1064"/>
      <c r="AM72" s="1064"/>
      <c r="AN72" s="1064"/>
      <c r="AO72" s="1064"/>
      <c r="AP72" s="1064" t="s">
        <v>525</v>
      </c>
      <c r="AQ72" s="1064"/>
      <c r="AR72" s="1064"/>
      <c r="AS72" s="1064"/>
      <c r="AT72" s="1064"/>
      <c r="AU72" s="1064" t="s">
        <v>525</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6</v>
      </c>
      <c r="B73" s="1067" t="s">
        <v>605</v>
      </c>
      <c r="C73" s="1068"/>
      <c r="D73" s="1068"/>
      <c r="E73" s="1068"/>
      <c r="F73" s="1068"/>
      <c r="G73" s="1068"/>
      <c r="H73" s="1068"/>
      <c r="I73" s="1068"/>
      <c r="J73" s="1068"/>
      <c r="K73" s="1068"/>
      <c r="L73" s="1068"/>
      <c r="M73" s="1068"/>
      <c r="N73" s="1068"/>
      <c r="O73" s="1068"/>
      <c r="P73" s="1069"/>
      <c r="Q73" s="1070">
        <v>84</v>
      </c>
      <c r="R73" s="1064"/>
      <c r="S73" s="1064"/>
      <c r="T73" s="1064"/>
      <c r="U73" s="1064"/>
      <c r="V73" s="1064">
        <v>82</v>
      </c>
      <c r="W73" s="1064"/>
      <c r="X73" s="1064"/>
      <c r="Y73" s="1064"/>
      <c r="Z73" s="1064"/>
      <c r="AA73" s="1064">
        <v>1</v>
      </c>
      <c r="AB73" s="1064"/>
      <c r="AC73" s="1064"/>
      <c r="AD73" s="1064"/>
      <c r="AE73" s="1064"/>
      <c r="AF73" s="1064">
        <v>1</v>
      </c>
      <c r="AG73" s="1064"/>
      <c r="AH73" s="1064"/>
      <c r="AI73" s="1064"/>
      <c r="AJ73" s="1064"/>
      <c r="AK73" s="1064" t="s">
        <v>600</v>
      </c>
      <c r="AL73" s="1064"/>
      <c r="AM73" s="1064"/>
      <c r="AN73" s="1064"/>
      <c r="AO73" s="1064"/>
      <c r="AP73" s="1064" t="s">
        <v>525</v>
      </c>
      <c r="AQ73" s="1064"/>
      <c r="AR73" s="1064"/>
      <c r="AS73" s="1064"/>
      <c r="AT73" s="1064"/>
      <c r="AU73" s="1064" t="s">
        <v>525</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7</v>
      </c>
      <c r="B74" s="1067" t="s">
        <v>606</v>
      </c>
      <c r="C74" s="1068"/>
      <c r="D74" s="1068"/>
      <c r="E74" s="1068"/>
      <c r="F74" s="1068"/>
      <c r="G74" s="1068"/>
      <c r="H74" s="1068"/>
      <c r="I74" s="1068"/>
      <c r="J74" s="1068"/>
      <c r="K74" s="1068"/>
      <c r="L74" s="1068"/>
      <c r="M74" s="1068"/>
      <c r="N74" s="1068"/>
      <c r="O74" s="1068"/>
      <c r="P74" s="1069"/>
      <c r="Q74" s="1070">
        <v>12</v>
      </c>
      <c r="R74" s="1064"/>
      <c r="S74" s="1064"/>
      <c r="T74" s="1064"/>
      <c r="U74" s="1064"/>
      <c r="V74" s="1064">
        <v>11</v>
      </c>
      <c r="W74" s="1064"/>
      <c r="X74" s="1064"/>
      <c r="Y74" s="1064"/>
      <c r="Z74" s="1064"/>
      <c r="AA74" s="1064">
        <v>1</v>
      </c>
      <c r="AB74" s="1064"/>
      <c r="AC74" s="1064"/>
      <c r="AD74" s="1064"/>
      <c r="AE74" s="1064"/>
      <c r="AF74" s="1064">
        <v>1</v>
      </c>
      <c r="AG74" s="1064"/>
      <c r="AH74" s="1064"/>
      <c r="AI74" s="1064"/>
      <c r="AJ74" s="1064"/>
      <c r="AK74" s="1064" t="s">
        <v>600</v>
      </c>
      <c r="AL74" s="1064"/>
      <c r="AM74" s="1064"/>
      <c r="AN74" s="1064"/>
      <c r="AO74" s="1064"/>
      <c r="AP74" s="1064" t="s">
        <v>525</v>
      </c>
      <c r="AQ74" s="1064"/>
      <c r="AR74" s="1064"/>
      <c r="AS74" s="1064"/>
      <c r="AT74" s="1064"/>
      <c r="AU74" s="1064" t="s">
        <v>525</v>
      </c>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8</v>
      </c>
      <c r="B75" s="1067" t="s">
        <v>608</v>
      </c>
      <c r="C75" s="1068"/>
      <c r="D75" s="1068"/>
      <c r="E75" s="1068"/>
      <c r="F75" s="1068"/>
      <c r="G75" s="1068"/>
      <c r="H75" s="1068"/>
      <c r="I75" s="1068"/>
      <c r="J75" s="1068"/>
      <c r="K75" s="1068"/>
      <c r="L75" s="1068"/>
      <c r="M75" s="1068"/>
      <c r="N75" s="1068"/>
      <c r="O75" s="1068"/>
      <c r="P75" s="1069"/>
      <c r="Q75" s="1071">
        <v>452</v>
      </c>
      <c r="R75" s="1072"/>
      <c r="S75" s="1072"/>
      <c r="T75" s="1072"/>
      <c r="U75" s="1073"/>
      <c r="V75" s="1074">
        <v>167</v>
      </c>
      <c r="W75" s="1072"/>
      <c r="X75" s="1072"/>
      <c r="Y75" s="1072"/>
      <c r="Z75" s="1073"/>
      <c r="AA75" s="1074">
        <v>285</v>
      </c>
      <c r="AB75" s="1072"/>
      <c r="AC75" s="1072"/>
      <c r="AD75" s="1072"/>
      <c r="AE75" s="1073"/>
      <c r="AF75" s="1074">
        <v>285</v>
      </c>
      <c r="AG75" s="1072"/>
      <c r="AH75" s="1072"/>
      <c r="AI75" s="1072"/>
      <c r="AJ75" s="1073"/>
      <c r="AK75" s="1074" t="s">
        <v>525</v>
      </c>
      <c r="AL75" s="1072"/>
      <c r="AM75" s="1072"/>
      <c r="AN75" s="1072"/>
      <c r="AO75" s="1073"/>
      <c r="AP75" s="1074" t="s">
        <v>525</v>
      </c>
      <c r="AQ75" s="1072"/>
      <c r="AR75" s="1072"/>
      <c r="AS75" s="1072"/>
      <c r="AT75" s="1073"/>
      <c r="AU75" s="1074" t="s">
        <v>525</v>
      </c>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9</v>
      </c>
      <c r="B76" s="1067" t="s">
        <v>609</v>
      </c>
      <c r="C76" s="1068"/>
      <c r="D76" s="1068"/>
      <c r="E76" s="1068"/>
      <c r="F76" s="1068"/>
      <c r="G76" s="1068"/>
      <c r="H76" s="1068"/>
      <c r="I76" s="1068"/>
      <c r="J76" s="1068"/>
      <c r="K76" s="1068"/>
      <c r="L76" s="1068"/>
      <c r="M76" s="1068"/>
      <c r="N76" s="1068"/>
      <c r="O76" s="1068"/>
      <c r="P76" s="1069"/>
      <c r="Q76" s="1071">
        <v>795351</v>
      </c>
      <c r="R76" s="1072"/>
      <c r="S76" s="1072"/>
      <c r="T76" s="1072"/>
      <c r="U76" s="1073"/>
      <c r="V76" s="1074">
        <v>776100</v>
      </c>
      <c r="W76" s="1072"/>
      <c r="X76" s="1072"/>
      <c r="Y76" s="1072"/>
      <c r="Z76" s="1073"/>
      <c r="AA76" s="1074">
        <v>19251</v>
      </c>
      <c r="AB76" s="1072"/>
      <c r="AC76" s="1072"/>
      <c r="AD76" s="1072"/>
      <c r="AE76" s="1073"/>
      <c r="AF76" s="1074">
        <v>19251</v>
      </c>
      <c r="AG76" s="1072"/>
      <c r="AH76" s="1072"/>
      <c r="AI76" s="1072"/>
      <c r="AJ76" s="1073"/>
      <c r="AK76" s="1074" t="s">
        <v>525</v>
      </c>
      <c r="AL76" s="1072"/>
      <c r="AM76" s="1072"/>
      <c r="AN76" s="1072"/>
      <c r="AO76" s="1073"/>
      <c r="AP76" s="1074" t="s">
        <v>525</v>
      </c>
      <c r="AQ76" s="1072"/>
      <c r="AR76" s="1072"/>
      <c r="AS76" s="1072"/>
      <c r="AT76" s="1073"/>
      <c r="AU76" s="1074" t="s">
        <v>525</v>
      </c>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10</v>
      </c>
      <c r="B77" s="1067"/>
      <c r="C77" s="1068"/>
      <c r="D77" s="1068"/>
      <c r="E77" s="1068"/>
      <c r="F77" s="1068"/>
      <c r="G77" s="1068"/>
      <c r="H77" s="1068"/>
      <c r="I77" s="1068"/>
      <c r="J77" s="1068"/>
      <c r="K77" s="1068"/>
      <c r="L77" s="1068"/>
      <c r="M77" s="1068"/>
      <c r="N77" s="1068"/>
      <c r="O77" s="1068"/>
      <c r="P77" s="1069"/>
      <c r="Q77" s="1071"/>
      <c r="R77" s="1072"/>
      <c r="S77" s="1072"/>
      <c r="T77" s="1072"/>
      <c r="U77" s="1073"/>
      <c r="V77" s="1074"/>
      <c r="W77" s="1072"/>
      <c r="X77" s="1072"/>
      <c r="Y77" s="1072"/>
      <c r="Z77" s="1073"/>
      <c r="AA77" s="1074"/>
      <c r="AB77" s="1072"/>
      <c r="AC77" s="1072"/>
      <c r="AD77" s="1072"/>
      <c r="AE77" s="1073"/>
      <c r="AF77" s="1074"/>
      <c r="AG77" s="1072"/>
      <c r="AH77" s="1072"/>
      <c r="AI77" s="1072"/>
      <c r="AJ77" s="1073"/>
      <c r="AK77" s="1074"/>
      <c r="AL77" s="1072"/>
      <c r="AM77" s="1072"/>
      <c r="AN77" s="1072"/>
      <c r="AO77" s="1073"/>
      <c r="AP77" s="1074"/>
      <c r="AQ77" s="1072"/>
      <c r="AR77" s="1072"/>
      <c r="AS77" s="1072"/>
      <c r="AT77" s="1073"/>
      <c r="AU77" s="1074"/>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386</v>
      </c>
      <c r="B88" s="1037" t="s">
        <v>423</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20510</v>
      </c>
      <c r="AG88" s="1052"/>
      <c r="AH88" s="1052"/>
      <c r="AI88" s="1052"/>
      <c r="AJ88" s="1052"/>
      <c r="AK88" s="1056"/>
      <c r="AL88" s="1056"/>
      <c r="AM88" s="1056"/>
      <c r="AN88" s="1056"/>
      <c r="AO88" s="1056"/>
      <c r="AP88" s="1052"/>
      <c r="AQ88" s="1052"/>
      <c r="AR88" s="1052"/>
      <c r="AS88" s="1052"/>
      <c r="AT88" s="1052"/>
      <c r="AU88" s="1052"/>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386</v>
      </c>
      <c r="BR102" s="1037" t="s">
        <v>424</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c r="CS102" s="1044"/>
      <c r="CT102" s="1044"/>
      <c r="CU102" s="1044"/>
      <c r="CV102" s="1045"/>
      <c r="CW102" s="1043"/>
      <c r="CX102" s="1044"/>
      <c r="CY102" s="1044"/>
      <c r="CZ102" s="1044"/>
      <c r="DA102" s="1045"/>
      <c r="DB102" s="1043"/>
      <c r="DC102" s="1044"/>
      <c r="DD102" s="1044"/>
      <c r="DE102" s="1044"/>
      <c r="DF102" s="1045"/>
      <c r="DG102" s="1043"/>
      <c r="DH102" s="1044"/>
      <c r="DI102" s="1044"/>
      <c r="DJ102" s="1044"/>
      <c r="DK102" s="1045"/>
      <c r="DL102" s="1043"/>
      <c r="DM102" s="1044"/>
      <c r="DN102" s="1044"/>
      <c r="DO102" s="1044"/>
      <c r="DP102" s="1045"/>
      <c r="DQ102" s="1043"/>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425</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426</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427</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428</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429</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430</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431</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432</v>
      </c>
      <c r="AB109" s="987"/>
      <c r="AC109" s="987"/>
      <c r="AD109" s="987"/>
      <c r="AE109" s="988"/>
      <c r="AF109" s="989" t="s">
        <v>302</v>
      </c>
      <c r="AG109" s="987"/>
      <c r="AH109" s="987"/>
      <c r="AI109" s="987"/>
      <c r="AJ109" s="988"/>
      <c r="AK109" s="989" t="s">
        <v>301</v>
      </c>
      <c r="AL109" s="987"/>
      <c r="AM109" s="987"/>
      <c r="AN109" s="987"/>
      <c r="AO109" s="988"/>
      <c r="AP109" s="989" t="s">
        <v>433</v>
      </c>
      <c r="AQ109" s="987"/>
      <c r="AR109" s="987"/>
      <c r="AS109" s="987"/>
      <c r="AT109" s="1018"/>
      <c r="AU109" s="986" t="s">
        <v>431</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432</v>
      </c>
      <c r="BR109" s="987"/>
      <c r="BS109" s="987"/>
      <c r="BT109" s="987"/>
      <c r="BU109" s="988"/>
      <c r="BV109" s="989" t="s">
        <v>302</v>
      </c>
      <c r="BW109" s="987"/>
      <c r="BX109" s="987"/>
      <c r="BY109" s="987"/>
      <c r="BZ109" s="988"/>
      <c r="CA109" s="989" t="s">
        <v>301</v>
      </c>
      <c r="CB109" s="987"/>
      <c r="CC109" s="987"/>
      <c r="CD109" s="987"/>
      <c r="CE109" s="988"/>
      <c r="CF109" s="1025" t="s">
        <v>433</v>
      </c>
      <c r="CG109" s="1025"/>
      <c r="CH109" s="1025"/>
      <c r="CI109" s="1025"/>
      <c r="CJ109" s="1025"/>
      <c r="CK109" s="989" t="s">
        <v>434</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432</v>
      </c>
      <c r="DH109" s="987"/>
      <c r="DI109" s="987"/>
      <c r="DJ109" s="987"/>
      <c r="DK109" s="988"/>
      <c r="DL109" s="989" t="s">
        <v>302</v>
      </c>
      <c r="DM109" s="987"/>
      <c r="DN109" s="987"/>
      <c r="DO109" s="987"/>
      <c r="DP109" s="988"/>
      <c r="DQ109" s="989" t="s">
        <v>301</v>
      </c>
      <c r="DR109" s="987"/>
      <c r="DS109" s="987"/>
      <c r="DT109" s="987"/>
      <c r="DU109" s="988"/>
      <c r="DV109" s="989" t="s">
        <v>433</v>
      </c>
      <c r="DW109" s="987"/>
      <c r="DX109" s="987"/>
      <c r="DY109" s="987"/>
      <c r="DZ109" s="1018"/>
    </row>
    <row r="110" spans="1:131" s="247" customFormat="1" ht="26.25" customHeight="1" x14ac:dyDescent="0.15">
      <c r="A110" s="889" t="s">
        <v>435</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1433270</v>
      </c>
      <c r="AB110" s="980"/>
      <c r="AC110" s="980"/>
      <c r="AD110" s="980"/>
      <c r="AE110" s="981"/>
      <c r="AF110" s="982">
        <v>1389364</v>
      </c>
      <c r="AG110" s="980"/>
      <c r="AH110" s="980"/>
      <c r="AI110" s="980"/>
      <c r="AJ110" s="981"/>
      <c r="AK110" s="982">
        <v>1436687</v>
      </c>
      <c r="AL110" s="980"/>
      <c r="AM110" s="980"/>
      <c r="AN110" s="980"/>
      <c r="AO110" s="981"/>
      <c r="AP110" s="983">
        <v>29.1</v>
      </c>
      <c r="AQ110" s="984"/>
      <c r="AR110" s="984"/>
      <c r="AS110" s="984"/>
      <c r="AT110" s="985"/>
      <c r="AU110" s="1019" t="s">
        <v>73</v>
      </c>
      <c r="AV110" s="1020"/>
      <c r="AW110" s="1020"/>
      <c r="AX110" s="1020"/>
      <c r="AY110" s="1020"/>
      <c r="AZ110" s="945" t="s">
        <v>436</v>
      </c>
      <c r="BA110" s="890"/>
      <c r="BB110" s="890"/>
      <c r="BC110" s="890"/>
      <c r="BD110" s="890"/>
      <c r="BE110" s="890"/>
      <c r="BF110" s="890"/>
      <c r="BG110" s="890"/>
      <c r="BH110" s="890"/>
      <c r="BI110" s="890"/>
      <c r="BJ110" s="890"/>
      <c r="BK110" s="890"/>
      <c r="BL110" s="890"/>
      <c r="BM110" s="890"/>
      <c r="BN110" s="890"/>
      <c r="BO110" s="890"/>
      <c r="BP110" s="891"/>
      <c r="BQ110" s="946">
        <v>13762190</v>
      </c>
      <c r="BR110" s="927"/>
      <c r="BS110" s="927"/>
      <c r="BT110" s="927"/>
      <c r="BU110" s="927"/>
      <c r="BV110" s="927">
        <v>13694508</v>
      </c>
      <c r="BW110" s="927"/>
      <c r="BX110" s="927"/>
      <c r="BY110" s="927"/>
      <c r="BZ110" s="927"/>
      <c r="CA110" s="927">
        <v>14463722</v>
      </c>
      <c r="CB110" s="927"/>
      <c r="CC110" s="927"/>
      <c r="CD110" s="927"/>
      <c r="CE110" s="927"/>
      <c r="CF110" s="951">
        <v>292.60000000000002</v>
      </c>
      <c r="CG110" s="952"/>
      <c r="CH110" s="952"/>
      <c r="CI110" s="952"/>
      <c r="CJ110" s="952"/>
      <c r="CK110" s="1015" t="s">
        <v>437</v>
      </c>
      <c r="CL110" s="901"/>
      <c r="CM110" s="976" t="s">
        <v>438</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439</v>
      </c>
      <c r="DH110" s="927"/>
      <c r="DI110" s="927"/>
      <c r="DJ110" s="927"/>
      <c r="DK110" s="927"/>
      <c r="DL110" s="927" t="s">
        <v>440</v>
      </c>
      <c r="DM110" s="927"/>
      <c r="DN110" s="927"/>
      <c r="DO110" s="927"/>
      <c r="DP110" s="927"/>
      <c r="DQ110" s="927" t="s">
        <v>440</v>
      </c>
      <c r="DR110" s="927"/>
      <c r="DS110" s="927"/>
      <c r="DT110" s="927"/>
      <c r="DU110" s="927"/>
      <c r="DV110" s="928" t="s">
        <v>440</v>
      </c>
      <c r="DW110" s="928"/>
      <c r="DX110" s="928"/>
      <c r="DY110" s="928"/>
      <c r="DZ110" s="929"/>
    </row>
    <row r="111" spans="1:131" s="247" customFormat="1" ht="26.25" customHeight="1" x14ac:dyDescent="0.15">
      <c r="A111" s="856" t="s">
        <v>441</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440</v>
      </c>
      <c r="AB111" s="1008"/>
      <c r="AC111" s="1008"/>
      <c r="AD111" s="1008"/>
      <c r="AE111" s="1009"/>
      <c r="AF111" s="1010" t="s">
        <v>439</v>
      </c>
      <c r="AG111" s="1008"/>
      <c r="AH111" s="1008"/>
      <c r="AI111" s="1008"/>
      <c r="AJ111" s="1009"/>
      <c r="AK111" s="1010" t="s">
        <v>442</v>
      </c>
      <c r="AL111" s="1008"/>
      <c r="AM111" s="1008"/>
      <c r="AN111" s="1008"/>
      <c r="AO111" s="1009"/>
      <c r="AP111" s="1011" t="s">
        <v>440</v>
      </c>
      <c r="AQ111" s="1012"/>
      <c r="AR111" s="1012"/>
      <c r="AS111" s="1012"/>
      <c r="AT111" s="1013"/>
      <c r="AU111" s="1021"/>
      <c r="AV111" s="1022"/>
      <c r="AW111" s="1022"/>
      <c r="AX111" s="1022"/>
      <c r="AY111" s="1022"/>
      <c r="AZ111" s="897" t="s">
        <v>443</v>
      </c>
      <c r="BA111" s="832"/>
      <c r="BB111" s="832"/>
      <c r="BC111" s="832"/>
      <c r="BD111" s="832"/>
      <c r="BE111" s="832"/>
      <c r="BF111" s="832"/>
      <c r="BG111" s="832"/>
      <c r="BH111" s="832"/>
      <c r="BI111" s="832"/>
      <c r="BJ111" s="832"/>
      <c r="BK111" s="832"/>
      <c r="BL111" s="832"/>
      <c r="BM111" s="832"/>
      <c r="BN111" s="832"/>
      <c r="BO111" s="832"/>
      <c r="BP111" s="833"/>
      <c r="BQ111" s="898">
        <v>2821</v>
      </c>
      <c r="BR111" s="899"/>
      <c r="BS111" s="899"/>
      <c r="BT111" s="899"/>
      <c r="BU111" s="899"/>
      <c r="BV111" s="899">
        <v>2326</v>
      </c>
      <c r="BW111" s="899"/>
      <c r="BX111" s="899"/>
      <c r="BY111" s="899"/>
      <c r="BZ111" s="899"/>
      <c r="CA111" s="899">
        <v>1838</v>
      </c>
      <c r="CB111" s="899"/>
      <c r="CC111" s="899"/>
      <c r="CD111" s="899"/>
      <c r="CE111" s="899"/>
      <c r="CF111" s="960">
        <v>0</v>
      </c>
      <c r="CG111" s="961"/>
      <c r="CH111" s="961"/>
      <c r="CI111" s="961"/>
      <c r="CJ111" s="961"/>
      <c r="CK111" s="1016"/>
      <c r="CL111" s="903"/>
      <c r="CM111" s="906" t="s">
        <v>444</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442</v>
      </c>
      <c r="DH111" s="899"/>
      <c r="DI111" s="899"/>
      <c r="DJ111" s="899"/>
      <c r="DK111" s="899"/>
      <c r="DL111" s="899" t="s">
        <v>440</v>
      </c>
      <c r="DM111" s="899"/>
      <c r="DN111" s="899"/>
      <c r="DO111" s="899"/>
      <c r="DP111" s="899"/>
      <c r="DQ111" s="899" t="s">
        <v>439</v>
      </c>
      <c r="DR111" s="899"/>
      <c r="DS111" s="899"/>
      <c r="DT111" s="899"/>
      <c r="DU111" s="899"/>
      <c r="DV111" s="876" t="s">
        <v>439</v>
      </c>
      <c r="DW111" s="876"/>
      <c r="DX111" s="876"/>
      <c r="DY111" s="876"/>
      <c r="DZ111" s="877"/>
    </row>
    <row r="112" spans="1:131" s="247" customFormat="1" ht="26.25" customHeight="1" x14ac:dyDescent="0.15">
      <c r="A112" s="1001" t="s">
        <v>445</v>
      </c>
      <c r="B112" s="1002"/>
      <c r="C112" s="832" t="s">
        <v>446</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447</v>
      </c>
      <c r="AB112" s="862"/>
      <c r="AC112" s="862"/>
      <c r="AD112" s="862"/>
      <c r="AE112" s="863"/>
      <c r="AF112" s="864" t="s">
        <v>440</v>
      </c>
      <c r="AG112" s="862"/>
      <c r="AH112" s="862"/>
      <c r="AI112" s="862"/>
      <c r="AJ112" s="863"/>
      <c r="AK112" s="864" t="s">
        <v>440</v>
      </c>
      <c r="AL112" s="862"/>
      <c r="AM112" s="862"/>
      <c r="AN112" s="862"/>
      <c r="AO112" s="863"/>
      <c r="AP112" s="909" t="s">
        <v>442</v>
      </c>
      <c r="AQ112" s="910"/>
      <c r="AR112" s="910"/>
      <c r="AS112" s="910"/>
      <c r="AT112" s="911"/>
      <c r="AU112" s="1021"/>
      <c r="AV112" s="1022"/>
      <c r="AW112" s="1022"/>
      <c r="AX112" s="1022"/>
      <c r="AY112" s="1022"/>
      <c r="AZ112" s="897" t="s">
        <v>448</v>
      </c>
      <c r="BA112" s="832"/>
      <c r="BB112" s="832"/>
      <c r="BC112" s="832"/>
      <c r="BD112" s="832"/>
      <c r="BE112" s="832"/>
      <c r="BF112" s="832"/>
      <c r="BG112" s="832"/>
      <c r="BH112" s="832"/>
      <c r="BI112" s="832"/>
      <c r="BJ112" s="832"/>
      <c r="BK112" s="832"/>
      <c r="BL112" s="832"/>
      <c r="BM112" s="832"/>
      <c r="BN112" s="832"/>
      <c r="BO112" s="832"/>
      <c r="BP112" s="833"/>
      <c r="BQ112" s="898">
        <v>5076971</v>
      </c>
      <c r="BR112" s="899"/>
      <c r="BS112" s="899"/>
      <c r="BT112" s="899"/>
      <c r="BU112" s="899"/>
      <c r="BV112" s="899">
        <v>4612780</v>
      </c>
      <c r="BW112" s="899"/>
      <c r="BX112" s="899"/>
      <c r="BY112" s="899"/>
      <c r="BZ112" s="899"/>
      <c r="CA112" s="899">
        <v>4423455</v>
      </c>
      <c r="CB112" s="899"/>
      <c r="CC112" s="899"/>
      <c r="CD112" s="899"/>
      <c r="CE112" s="899"/>
      <c r="CF112" s="960">
        <v>89.5</v>
      </c>
      <c r="CG112" s="961"/>
      <c r="CH112" s="961"/>
      <c r="CI112" s="961"/>
      <c r="CJ112" s="961"/>
      <c r="CK112" s="1016"/>
      <c r="CL112" s="903"/>
      <c r="CM112" s="906" t="s">
        <v>449</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440</v>
      </c>
      <c r="DH112" s="899"/>
      <c r="DI112" s="899"/>
      <c r="DJ112" s="899"/>
      <c r="DK112" s="899"/>
      <c r="DL112" s="899" t="s">
        <v>439</v>
      </c>
      <c r="DM112" s="899"/>
      <c r="DN112" s="899"/>
      <c r="DO112" s="899"/>
      <c r="DP112" s="899"/>
      <c r="DQ112" s="899" t="s">
        <v>447</v>
      </c>
      <c r="DR112" s="899"/>
      <c r="DS112" s="899"/>
      <c r="DT112" s="899"/>
      <c r="DU112" s="899"/>
      <c r="DV112" s="876" t="s">
        <v>442</v>
      </c>
      <c r="DW112" s="876"/>
      <c r="DX112" s="876"/>
      <c r="DY112" s="876"/>
      <c r="DZ112" s="877"/>
    </row>
    <row r="113" spans="1:130" s="247" customFormat="1" ht="26.25" customHeight="1" x14ac:dyDescent="0.15">
      <c r="A113" s="1003"/>
      <c r="B113" s="1004"/>
      <c r="C113" s="832" t="s">
        <v>450</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501139</v>
      </c>
      <c r="AB113" s="1008"/>
      <c r="AC113" s="1008"/>
      <c r="AD113" s="1008"/>
      <c r="AE113" s="1009"/>
      <c r="AF113" s="1010">
        <v>505501</v>
      </c>
      <c r="AG113" s="1008"/>
      <c r="AH113" s="1008"/>
      <c r="AI113" s="1008"/>
      <c r="AJ113" s="1009"/>
      <c r="AK113" s="1010">
        <v>499885</v>
      </c>
      <c r="AL113" s="1008"/>
      <c r="AM113" s="1008"/>
      <c r="AN113" s="1008"/>
      <c r="AO113" s="1009"/>
      <c r="AP113" s="1011">
        <v>10.1</v>
      </c>
      <c r="AQ113" s="1012"/>
      <c r="AR113" s="1012"/>
      <c r="AS113" s="1012"/>
      <c r="AT113" s="1013"/>
      <c r="AU113" s="1021"/>
      <c r="AV113" s="1022"/>
      <c r="AW113" s="1022"/>
      <c r="AX113" s="1022"/>
      <c r="AY113" s="1022"/>
      <c r="AZ113" s="897" t="s">
        <v>451</v>
      </c>
      <c r="BA113" s="832"/>
      <c r="BB113" s="832"/>
      <c r="BC113" s="832"/>
      <c r="BD113" s="832"/>
      <c r="BE113" s="832"/>
      <c r="BF113" s="832"/>
      <c r="BG113" s="832"/>
      <c r="BH113" s="832"/>
      <c r="BI113" s="832"/>
      <c r="BJ113" s="832"/>
      <c r="BK113" s="832"/>
      <c r="BL113" s="832"/>
      <c r="BM113" s="832"/>
      <c r="BN113" s="832"/>
      <c r="BO113" s="832"/>
      <c r="BP113" s="833"/>
      <c r="BQ113" s="898">
        <v>3178</v>
      </c>
      <c r="BR113" s="899"/>
      <c r="BS113" s="899"/>
      <c r="BT113" s="899"/>
      <c r="BU113" s="899"/>
      <c r="BV113" s="899">
        <v>2724</v>
      </c>
      <c r="BW113" s="899"/>
      <c r="BX113" s="899"/>
      <c r="BY113" s="899"/>
      <c r="BZ113" s="899"/>
      <c r="CA113" s="899">
        <v>2270</v>
      </c>
      <c r="CB113" s="899"/>
      <c r="CC113" s="899"/>
      <c r="CD113" s="899"/>
      <c r="CE113" s="899"/>
      <c r="CF113" s="960">
        <v>0</v>
      </c>
      <c r="CG113" s="961"/>
      <c r="CH113" s="961"/>
      <c r="CI113" s="961"/>
      <c r="CJ113" s="961"/>
      <c r="CK113" s="1016"/>
      <c r="CL113" s="903"/>
      <c r="CM113" s="906" t="s">
        <v>452</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440</v>
      </c>
      <c r="DH113" s="862"/>
      <c r="DI113" s="862"/>
      <c r="DJ113" s="862"/>
      <c r="DK113" s="863"/>
      <c r="DL113" s="864" t="s">
        <v>440</v>
      </c>
      <c r="DM113" s="862"/>
      <c r="DN113" s="862"/>
      <c r="DO113" s="862"/>
      <c r="DP113" s="863"/>
      <c r="DQ113" s="864" t="s">
        <v>439</v>
      </c>
      <c r="DR113" s="862"/>
      <c r="DS113" s="862"/>
      <c r="DT113" s="862"/>
      <c r="DU113" s="863"/>
      <c r="DV113" s="909" t="s">
        <v>440</v>
      </c>
      <c r="DW113" s="910"/>
      <c r="DX113" s="910"/>
      <c r="DY113" s="910"/>
      <c r="DZ113" s="911"/>
    </row>
    <row r="114" spans="1:130" s="247" customFormat="1" ht="26.25" customHeight="1" x14ac:dyDescent="0.15">
      <c r="A114" s="1003"/>
      <c r="B114" s="1004"/>
      <c r="C114" s="832" t="s">
        <v>453</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476</v>
      </c>
      <c r="AB114" s="862"/>
      <c r="AC114" s="862"/>
      <c r="AD114" s="862"/>
      <c r="AE114" s="863"/>
      <c r="AF114" s="864">
        <v>473</v>
      </c>
      <c r="AG114" s="862"/>
      <c r="AH114" s="862"/>
      <c r="AI114" s="862"/>
      <c r="AJ114" s="863"/>
      <c r="AK114" s="864">
        <v>470</v>
      </c>
      <c r="AL114" s="862"/>
      <c r="AM114" s="862"/>
      <c r="AN114" s="862"/>
      <c r="AO114" s="863"/>
      <c r="AP114" s="909">
        <v>0</v>
      </c>
      <c r="AQ114" s="910"/>
      <c r="AR114" s="910"/>
      <c r="AS114" s="910"/>
      <c r="AT114" s="911"/>
      <c r="AU114" s="1021"/>
      <c r="AV114" s="1022"/>
      <c r="AW114" s="1022"/>
      <c r="AX114" s="1022"/>
      <c r="AY114" s="1022"/>
      <c r="AZ114" s="897" t="s">
        <v>454</v>
      </c>
      <c r="BA114" s="832"/>
      <c r="BB114" s="832"/>
      <c r="BC114" s="832"/>
      <c r="BD114" s="832"/>
      <c r="BE114" s="832"/>
      <c r="BF114" s="832"/>
      <c r="BG114" s="832"/>
      <c r="BH114" s="832"/>
      <c r="BI114" s="832"/>
      <c r="BJ114" s="832"/>
      <c r="BK114" s="832"/>
      <c r="BL114" s="832"/>
      <c r="BM114" s="832"/>
      <c r="BN114" s="832"/>
      <c r="BO114" s="832"/>
      <c r="BP114" s="833"/>
      <c r="BQ114" s="898">
        <v>1522837</v>
      </c>
      <c r="BR114" s="899"/>
      <c r="BS114" s="899"/>
      <c r="BT114" s="899"/>
      <c r="BU114" s="899"/>
      <c r="BV114" s="899">
        <v>1495560</v>
      </c>
      <c r="BW114" s="899"/>
      <c r="BX114" s="899"/>
      <c r="BY114" s="899"/>
      <c r="BZ114" s="899"/>
      <c r="CA114" s="899">
        <v>1429466</v>
      </c>
      <c r="CB114" s="899"/>
      <c r="CC114" s="899"/>
      <c r="CD114" s="899"/>
      <c r="CE114" s="899"/>
      <c r="CF114" s="960">
        <v>28.9</v>
      </c>
      <c r="CG114" s="961"/>
      <c r="CH114" s="961"/>
      <c r="CI114" s="961"/>
      <c r="CJ114" s="961"/>
      <c r="CK114" s="1016"/>
      <c r="CL114" s="903"/>
      <c r="CM114" s="906" t="s">
        <v>455</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442</v>
      </c>
      <c r="DH114" s="862"/>
      <c r="DI114" s="862"/>
      <c r="DJ114" s="862"/>
      <c r="DK114" s="863"/>
      <c r="DL114" s="864" t="s">
        <v>439</v>
      </c>
      <c r="DM114" s="862"/>
      <c r="DN114" s="862"/>
      <c r="DO114" s="862"/>
      <c r="DP114" s="863"/>
      <c r="DQ114" s="864" t="s">
        <v>439</v>
      </c>
      <c r="DR114" s="862"/>
      <c r="DS114" s="862"/>
      <c r="DT114" s="862"/>
      <c r="DU114" s="863"/>
      <c r="DV114" s="909" t="s">
        <v>440</v>
      </c>
      <c r="DW114" s="910"/>
      <c r="DX114" s="910"/>
      <c r="DY114" s="910"/>
      <c r="DZ114" s="911"/>
    </row>
    <row r="115" spans="1:130" s="247" customFormat="1" ht="26.25" customHeight="1" x14ac:dyDescent="0.15">
      <c r="A115" s="1003"/>
      <c r="B115" s="1004"/>
      <c r="C115" s="832" t="s">
        <v>456</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503</v>
      </c>
      <c r="AB115" s="1008"/>
      <c r="AC115" s="1008"/>
      <c r="AD115" s="1008"/>
      <c r="AE115" s="1009"/>
      <c r="AF115" s="1010">
        <v>495</v>
      </c>
      <c r="AG115" s="1008"/>
      <c r="AH115" s="1008"/>
      <c r="AI115" s="1008"/>
      <c r="AJ115" s="1009"/>
      <c r="AK115" s="1010">
        <v>488</v>
      </c>
      <c r="AL115" s="1008"/>
      <c r="AM115" s="1008"/>
      <c r="AN115" s="1008"/>
      <c r="AO115" s="1009"/>
      <c r="AP115" s="1011">
        <v>0</v>
      </c>
      <c r="AQ115" s="1012"/>
      <c r="AR115" s="1012"/>
      <c r="AS115" s="1012"/>
      <c r="AT115" s="1013"/>
      <c r="AU115" s="1021"/>
      <c r="AV115" s="1022"/>
      <c r="AW115" s="1022"/>
      <c r="AX115" s="1022"/>
      <c r="AY115" s="1022"/>
      <c r="AZ115" s="897" t="s">
        <v>457</v>
      </c>
      <c r="BA115" s="832"/>
      <c r="BB115" s="832"/>
      <c r="BC115" s="832"/>
      <c r="BD115" s="832"/>
      <c r="BE115" s="832"/>
      <c r="BF115" s="832"/>
      <c r="BG115" s="832"/>
      <c r="BH115" s="832"/>
      <c r="BI115" s="832"/>
      <c r="BJ115" s="832"/>
      <c r="BK115" s="832"/>
      <c r="BL115" s="832"/>
      <c r="BM115" s="832"/>
      <c r="BN115" s="832"/>
      <c r="BO115" s="832"/>
      <c r="BP115" s="833"/>
      <c r="BQ115" s="898" t="s">
        <v>439</v>
      </c>
      <c r="BR115" s="899"/>
      <c r="BS115" s="899"/>
      <c r="BT115" s="899"/>
      <c r="BU115" s="899"/>
      <c r="BV115" s="899" t="s">
        <v>442</v>
      </c>
      <c r="BW115" s="899"/>
      <c r="BX115" s="899"/>
      <c r="BY115" s="899"/>
      <c r="BZ115" s="899"/>
      <c r="CA115" s="899" t="s">
        <v>440</v>
      </c>
      <c r="CB115" s="899"/>
      <c r="CC115" s="899"/>
      <c r="CD115" s="899"/>
      <c r="CE115" s="899"/>
      <c r="CF115" s="960" t="s">
        <v>440</v>
      </c>
      <c r="CG115" s="961"/>
      <c r="CH115" s="961"/>
      <c r="CI115" s="961"/>
      <c r="CJ115" s="961"/>
      <c r="CK115" s="1016"/>
      <c r="CL115" s="903"/>
      <c r="CM115" s="897" t="s">
        <v>458</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447</v>
      </c>
      <c r="DH115" s="862"/>
      <c r="DI115" s="862"/>
      <c r="DJ115" s="862"/>
      <c r="DK115" s="863"/>
      <c r="DL115" s="864" t="s">
        <v>440</v>
      </c>
      <c r="DM115" s="862"/>
      <c r="DN115" s="862"/>
      <c r="DO115" s="862"/>
      <c r="DP115" s="863"/>
      <c r="DQ115" s="864" t="s">
        <v>439</v>
      </c>
      <c r="DR115" s="862"/>
      <c r="DS115" s="862"/>
      <c r="DT115" s="862"/>
      <c r="DU115" s="863"/>
      <c r="DV115" s="909" t="s">
        <v>447</v>
      </c>
      <c r="DW115" s="910"/>
      <c r="DX115" s="910"/>
      <c r="DY115" s="910"/>
      <c r="DZ115" s="911"/>
    </row>
    <row r="116" spans="1:130" s="247" customFormat="1" ht="26.25" customHeight="1" x14ac:dyDescent="0.15">
      <c r="A116" s="1005"/>
      <c r="B116" s="1006"/>
      <c r="C116" s="965" t="s">
        <v>459</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v>95</v>
      </c>
      <c r="AB116" s="862"/>
      <c r="AC116" s="862"/>
      <c r="AD116" s="862"/>
      <c r="AE116" s="863"/>
      <c r="AF116" s="864">
        <v>110</v>
      </c>
      <c r="AG116" s="862"/>
      <c r="AH116" s="862"/>
      <c r="AI116" s="862"/>
      <c r="AJ116" s="863"/>
      <c r="AK116" s="864">
        <v>124</v>
      </c>
      <c r="AL116" s="862"/>
      <c r="AM116" s="862"/>
      <c r="AN116" s="862"/>
      <c r="AO116" s="863"/>
      <c r="AP116" s="909">
        <v>0</v>
      </c>
      <c r="AQ116" s="910"/>
      <c r="AR116" s="910"/>
      <c r="AS116" s="910"/>
      <c r="AT116" s="911"/>
      <c r="AU116" s="1021"/>
      <c r="AV116" s="1022"/>
      <c r="AW116" s="1022"/>
      <c r="AX116" s="1022"/>
      <c r="AY116" s="1022"/>
      <c r="AZ116" s="948" t="s">
        <v>460</v>
      </c>
      <c r="BA116" s="949"/>
      <c r="BB116" s="949"/>
      <c r="BC116" s="949"/>
      <c r="BD116" s="949"/>
      <c r="BE116" s="949"/>
      <c r="BF116" s="949"/>
      <c r="BG116" s="949"/>
      <c r="BH116" s="949"/>
      <c r="BI116" s="949"/>
      <c r="BJ116" s="949"/>
      <c r="BK116" s="949"/>
      <c r="BL116" s="949"/>
      <c r="BM116" s="949"/>
      <c r="BN116" s="949"/>
      <c r="BO116" s="949"/>
      <c r="BP116" s="950"/>
      <c r="BQ116" s="898" t="s">
        <v>440</v>
      </c>
      <c r="BR116" s="899"/>
      <c r="BS116" s="899"/>
      <c r="BT116" s="899"/>
      <c r="BU116" s="899"/>
      <c r="BV116" s="899" t="s">
        <v>439</v>
      </c>
      <c r="BW116" s="899"/>
      <c r="BX116" s="899"/>
      <c r="BY116" s="899"/>
      <c r="BZ116" s="899"/>
      <c r="CA116" s="899" t="s">
        <v>447</v>
      </c>
      <c r="CB116" s="899"/>
      <c r="CC116" s="899"/>
      <c r="CD116" s="899"/>
      <c r="CE116" s="899"/>
      <c r="CF116" s="960" t="s">
        <v>439</v>
      </c>
      <c r="CG116" s="961"/>
      <c r="CH116" s="961"/>
      <c r="CI116" s="961"/>
      <c r="CJ116" s="961"/>
      <c r="CK116" s="1016"/>
      <c r="CL116" s="903"/>
      <c r="CM116" s="906" t="s">
        <v>461</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440</v>
      </c>
      <c r="DH116" s="862"/>
      <c r="DI116" s="862"/>
      <c r="DJ116" s="862"/>
      <c r="DK116" s="863"/>
      <c r="DL116" s="864" t="s">
        <v>440</v>
      </c>
      <c r="DM116" s="862"/>
      <c r="DN116" s="862"/>
      <c r="DO116" s="862"/>
      <c r="DP116" s="863"/>
      <c r="DQ116" s="864" t="s">
        <v>440</v>
      </c>
      <c r="DR116" s="862"/>
      <c r="DS116" s="862"/>
      <c r="DT116" s="862"/>
      <c r="DU116" s="863"/>
      <c r="DV116" s="909" t="s">
        <v>440</v>
      </c>
      <c r="DW116" s="910"/>
      <c r="DX116" s="910"/>
      <c r="DY116" s="910"/>
      <c r="DZ116" s="911"/>
    </row>
    <row r="117" spans="1:130" s="247" customFormat="1" ht="26.25" customHeight="1" x14ac:dyDescent="0.15">
      <c r="A117" s="986" t="s">
        <v>184</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462</v>
      </c>
      <c r="Z117" s="988"/>
      <c r="AA117" s="993">
        <v>1935483</v>
      </c>
      <c r="AB117" s="994"/>
      <c r="AC117" s="994"/>
      <c r="AD117" s="994"/>
      <c r="AE117" s="995"/>
      <c r="AF117" s="996">
        <v>1895943</v>
      </c>
      <c r="AG117" s="994"/>
      <c r="AH117" s="994"/>
      <c r="AI117" s="994"/>
      <c r="AJ117" s="995"/>
      <c r="AK117" s="996">
        <v>1937654</v>
      </c>
      <c r="AL117" s="994"/>
      <c r="AM117" s="994"/>
      <c r="AN117" s="994"/>
      <c r="AO117" s="995"/>
      <c r="AP117" s="997"/>
      <c r="AQ117" s="998"/>
      <c r="AR117" s="998"/>
      <c r="AS117" s="998"/>
      <c r="AT117" s="999"/>
      <c r="AU117" s="1021"/>
      <c r="AV117" s="1022"/>
      <c r="AW117" s="1022"/>
      <c r="AX117" s="1022"/>
      <c r="AY117" s="1022"/>
      <c r="AZ117" s="948" t="s">
        <v>463</v>
      </c>
      <c r="BA117" s="949"/>
      <c r="BB117" s="949"/>
      <c r="BC117" s="949"/>
      <c r="BD117" s="949"/>
      <c r="BE117" s="949"/>
      <c r="BF117" s="949"/>
      <c r="BG117" s="949"/>
      <c r="BH117" s="949"/>
      <c r="BI117" s="949"/>
      <c r="BJ117" s="949"/>
      <c r="BK117" s="949"/>
      <c r="BL117" s="949"/>
      <c r="BM117" s="949"/>
      <c r="BN117" s="949"/>
      <c r="BO117" s="949"/>
      <c r="BP117" s="950"/>
      <c r="BQ117" s="898" t="s">
        <v>464</v>
      </c>
      <c r="BR117" s="899"/>
      <c r="BS117" s="899"/>
      <c r="BT117" s="899"/>
      <c r="BU117" s="899"/>
      <c r="BV117" s="899" t="s">
        <v>439</v>
      </c>
      <c r="BW117" s="899"/>
      <c r="BX117" s="899"/>
      <c r="BY117" s="899"/>
      <c r="BZ117" s="899"/>
      <c r="CA117" s="899" t="s">
        <v>388</v>
      </c>
      <c r="CB117" s="899"/>
      <c r="CC117" s="899"/>
      <c r="CD117" s="899"/>
      <c r="CE117" s="899"/>
      <c r="CF117" s="960" t="s">
        <v>464</v>
      </c>
      <c r="CG117" s="961"/>
      <c r="CH117" s="961"/>
      <c r="CI117" s="961"/>
      <c r="CJ117" s="961"/>
      <c r="CK117" s="1016"/>
      <c r="CL117" s="903"/>
      <c r="CM117" s="906" t="s">
        <v>465</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136</v>
      </c>
      <c r="DH117" s="862"/>
      <c r="DI117" s="862"/>
      <c r="DJ117" s="862"/>
      <c r="DK117" s="863"/>
      <c r="DL117" s="864" t="s">
        <v>413</v>
      </c>
      <c r="DM117" s="862"/>
      <c r="DN117" s="862"/>
      <c r="DO117" s="862"/>
      <c r="DP117" s="863"/>
      <c r="DQ117" s="864" t="s">
        <v>439</v>
      </c>
      <c r="DR117" s="862"/>
      <c r="DS117" s="862"/>
      <c r="DT117" s="862"/>
      <c r="DU117" s="863"/>
      <c r="DV117" s="909" t="s">
        <v>439</v>
      </c>
      <c r="DW117" s="910"/>
      <c r="DX117" s="910"/>
      <c r="DY117" s="910"/>
      <c r="DZ117" s="911"/>
    </row>
    <row r="118" spans="1:130" s="247" customFormat="1" ht="26.25" customHeight="1" x14ac:dyDescent="0.15">
      <c r="A118" s="986" t="s">
        <v>434</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432</v>
      </c>
      <c r="AB118" s="987"/>
      <c r="AC118" s="987"/>
      <c r="AD118" s="987"/>
      <c r="AE118" s="988"/>
      <c r="AF118" s="989" t="s">
        <v>302</v>
      </c>
      <c r="AG118" s="987"/>
      <c r="AH118" s="987"/>
      <c r="AI118" s="987"/>
      <c r="AJ118" s="988"/>
      <c r="AK118" s="989" t="s">
        <v>301</v>
      </c>
      <c r="AL118" s="987"/>
      <c r="AM118" s="987"/>
      <c r="AN118" s="987"/>
      <c r="AO118" s="988"/>
      <c r="AP118" s="990" t="s">
        <v>433</v>
      </c>
      <c r="AQ118" s="991"/>
      <c r="AR118" s="991"/>
      <c r="AS118" s="991"/>
      <c r="AT118" s="992"/>
      <c r="AU118" s="1021"/>
      <c r="AV118" s="1022"/>
      <c r="AW118" s="1022"/>
      <c r="AX118" s="1022"/>
      <c r="AY118" s="1022"/>
      <c r="AZ118" s="964" t="s">
        <v>466</v>
      </c>
      <c r="BA118" s="965"/>
      <c r="BB118" s="965"/>
      <c r="BC118" s="965"/>
      <c r="BD118" s="965"/>
      <c r="BE118" s="965"/>
      <c r="BF118" s="965"/>
      <c r="BG118" s="965"/>
      <c r="BH118" s="965"/>
      <c r="BI118" s="965"/>
      <c r="BJ118" s="965"/>
      <c r="BK118" s="965"/>
      <c r="BL118" s="965"/>
      <c r="BM118" s="965"/>
      <c r="BN118" s="965"/>
      <c r="BO118" s="965"/>
      <c r="BP118" s="966"/>
      <c r="BQ118" s="967" t="s">
        <v>439</v>
      </c>
      <c r="BR118" s="930"/>
      <c r="BS118" s="930"/>
      <c r="BT118" s="930"/>
      <c r="BU118" s="930"/>
      <c r="BV118" s="930" t="s">
        <v>413</v>
      </c>
      <c r="BW118" s="930"/>
      <c r="BX118" s="930"/>
      <c r="BY118" s="930"/>
      <c r="BZ118" s="930"/>
      <c r="CA118" s="930" t="s">
        <v>388</v>
      </c>
      <c r="CB118" s="930"/>
      <c r="CC118" s="930"/>
      <c r="CD118" s="930"/>
      <c r="CE118" s="930"/>
      <c r="CF118" s="960" t="s">
        <v>439</v>
      </c>
      <c r="CG118" s="961"/>
      <c r="CH118" s="961"/>
      <c r="CI118" s="961"/>
      <c r="CJ118" s="961"/>
      <c r="CK118" s="1016"/>
      <c r="CL118" s="903"/>
      <c r="CM118" s="906" t="s">
        <v>467</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136</v>
      </c>
      <c r="DH118" s="862"/>
      <c r="DI118" s="862"/>
      <c r="DJ118" s="862"/>
      <c r="DK118" s="863"/>
      <c r="DL118" s="864" t="s">
        <v>136</v>
      </c>
      <c r="DM118" s="862"/>
      <c r="DN118" s="862"/>
      <c r="DO118" s="862"/>
      <c r="DP118" s="863"/>
      <c r="DQ118" s="864" t="s">
        <v>468</v>
      </c>
      <c r="DR118" s="862"/>
      <c r="DS118" s="862"/>
      <c r="DT118" s="862"/>
      <c r="DU118" s="863"/>
      <c r="DV118" s="909" t="s">
        <v>439</v>
      </c>
      <c r="DW118" s="910"/>
      <c r="DX118" s="910"/>
      <c r="DY118" s="910"/>
      <c r="DZ118" s="911"/>
    </row>
    <row r="119" spans="1:130" s="247" customFormat="1" ht="26.25" customHeight="1" x14ac:dyDescent="0.15">
      <c r="A119" s="900" t="s">
        <v>437</v>
      </c>
      <c r="B119" s="901"/>
      <c r="C119" s="976" t="s">
        <v>438</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413</v>
      </c>
      <c r="AB119" s="980"/>
      <c r="AC119" s="980"/>
      <c r="AD119" s="980"/>
      <c r="AE119" s="981"/>
      <c r="AF119" s="982" t="s">
        <v>388</v>
      </c>
      <c r="AG119" s="980"/>
      <c r="AH119" s="980"/>
      <c r="AI119" s="980"/>
      <c r="AJ119" s="981"/>
      <c r="AK119" s="982" t="s">
        <v>469</v>
      </c>
      <c r="AL119" s="980"/>
      <c r="AM119" s="980"/>
      <c r="AN119" s="980"/>
      <c r="AO119" s="981"/>
      <c r="AP119" s="983" t="s">
        <v>470</v>
      </c>
      <c r="AQ119" s="984"/>
      <c r="AR119" s="984"/>
      <c r="AS119" s="984"/>
      <c r="AT119" s="985"/>
      <c r="AU119" s="1023"/>
      <c r="AV119" s="1024"/>
      <c r="AW119" s="1024"/>
      <c r="AX119" s="1024"/>
      <c r="AY119" s="1024"/>
      <c r="AZ119" s="278" t="s">
        <v>184</v>
      </c>
      <c r="BA119" s="278"/>
      <c r="BB119" s="278"/>
      <c r="BC119" s="278"/>
      <c r="BD119" s="278"/>
      <c r="BE119" s="278"/>
      <c r="BF119" s="278"/>
      <c r="BG119" s="278"/>
      <c r="BH119" s="278"/>
      <c r="BI119" s="278"/>
      <c r="BJ119" s="278"/>
      <c r="BK119" s="278"/>
      <c r="BL119" s="278"/>
      <c r="BM119" s="278"/>
      <c r="BN119" s="278"/>
      <c r="BO119" s="962" t="s">
        <v>471</v>
      </c>
      <c r="BP119" s="963"/>
      <c r="BQ119" s="967">
        <v>20367997</v>
      </c>
      <c r="BR119" s="930"/>
      <c r="BS119" s="930"/>
      <c r="BT119" s="930"/>
      <c r="BU119" s="930"/>
      <c r="BV119" s="930">
        <v>19807898</v>
      </c>
      <c r="BW119" s="930"/>
      <c r="BX119" s="930"/>
      <c r="BY119" s="930"/>
      <c r="BZ119" s="930"/>
      <c r="CA119" s="930">
        <v>20320751</v>
      </c>
      <c r="CB119" s="930"/>
      <c r="CC119" s="930"/>
      <c r="CD119" s="930"/>
      <c r="CE119" s="930"/>
      <c r="CF119" s="828"/>
      <c r="CG119" s="829"/>
      <c r="CH119" s="829"/>
      <c r="CI119" s="829"/>
      <c r="CJ119" s="919"/>
      <c r="CK119" s="1017"/>
      <c r="CL119" s="905"/>
      <c r="CM119" s="923" t="s">
        <v>472</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v>2821</v>
      </c>
      <c r="DH119" s="845"/>
      <c r="DI119" s="845"/>
      <c r="DJ119" s="845"/>
      <c r="DK119" s="846"/>
      <c r="DL119" s="847">
        <v>2326</v>
      </c>
      <c r="DM119" s="845"/>
      <c r="DN119" s="845"/>
      <c r="DO119" s="845"/>
      <c r="DP119" s="846"/>
      <c r="DQ119" s="847">
        <v>1838</v>
      </c>
      <c r="DR119" s="845"/>
      <c r="DS119" s="845"/>
      <c r="DT119" s="845"/>
      <c r="DU119" s="846"/>
      <c r="DV119" s="933">
        <v>0</v>
      </c>
      <c r="DW119" s="934"/>
      <c r="DX119" s="934"/>
      <c r="DY119" s="934"/>
      <c r="DZ119" s="935"/>
    </row>
    <row r="120" spans="1:130" s="247" customFormat="1" ht="26.25" customHeight="1" x14ac:dyDescent="0.15">
      <c r="A120" s="902"/>
      <c r="B120" s="903"/>
      <c r="C120" s="906" t="s">
        <v>444</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469</v>
      </c>
      <c r="AB120" s="862"/>
      <c r="AC120" s="862"/>
      <c r="AD120" s="862"/>
      <c r="AE120" s="863"/>
      <c r="AF120" s="864" t="s">
        <v>413</v>
      </c>
      <c r="AG120" s="862"/>
      <c r="AH120" s="862"/>
      <c r="AI120" s="862"/>
      <c r="AJ120" s="863"/>
      <c r="AK120" s="864" t="s">
        <v>136</v>
      </c>
      <c r="AL120" s="862"/>
      <c r="AM120" s="862"/>
      <c r="AN120" s="862"/>
      <c r="AO120" s="863"/>
      <c r="AP120" s="909" t="s">
        <v>413</v>
      </c>
      <c r="AQ120" s="910"/>
      <c r="AR120" s="910"/>
      <c r="AS120" s="910"/>
      <c r="AT120" s="911"/>
      <c r="AU120" s="968" t="s">
        <v>473</v>
      </c>
      <c r="AV120" s="969"/>
      <c r="AW120" s="969"/>
      <c r="AX120" s="969"/>
      <c r="AY120" s="970"/>
      <c r="AZ120" s="945" t="s">
        <v>474</v>
      </c>
      <c r="BA120" s="890"/>
      <c r="BB120" s="890"/>
      <c r="BC120" s="890"/>
      <c r="BD120" s="890"/>
      <c r="BE120" s="890"/>
      <c r="BF120" s="890"/>
      <c r="BG120" s="890"/>
      <c r="BH120" s="890"/>
      <c r="BI120" s="890"/>
      <c r="BJ120" s="890"/>
      <c r="BK120" s="890"/>
      <c r="BL120" s="890"/>
      <c r="BM120" s="890"/>
      <c r="BN120" s="890"/>
      <c r="BO120" s="890"/>
      <c r="BP120" s="891"/>
      <c r="BQ120" s="946">
        <v>3033688</v>
      </c>
      <c r="BR120" s="927"/>
      <c r="BS120" s="927"/>
      <c r="BT120" s="927"/>
      <c r="BU120" s="927"/>
      <c r="BV120" s="927">
        <v>3040150</v>
      </c>
      <c r="BW120" s="927"/>
      <c r="BX120" s="927"/>
      <c r="BY120" s="927"/>
      <c r="BZ120" s="927"/>
      <c r="CA120" s="927">
        <v>3293817</v>
      </c>
      <c r="CB120" s="927"/>
      <c r="CC120" s="927"/>
      <c r="CD120" s="927"/>
      <c r="CE120" s="927"/>
      <c r="CF120" s="951">
        <v>66.599999999999994</v>
      </c>
      <c r="CG120" s="952"/>
      <c r="CH120" s="952"/>
      <c r="CI120" s="952"/>
      <c r="CJ120" s="952"/>
      <c r="CK120" s="953" t="s">
        <v>475</v>
      </c>
      <c r="CL120" s="937"/>
      <c r="CM120" s="937"/>
      <c r="CN120" s="937"/>
      <c r="CO120" s="938"/>
      <c r="CP120" s="957" t="s">
        <v>476</v>
      </c>
      <c r="CQ120" s="958"/>
      <c r="CR120" s="958"/>
      <c r="CS120" s="958"/>
      <c r="CT120" s="958"/>
      <c r="CU120" s="958"/>
      <c r="CV120" s="958"/>
      <c r="CW120" s="958"/>
      <c r="CX120" s="958"/>
      <c r="CY120" s="958"/>
      <c r="CZ120" s="958"/>
      <c r="DA120" s="958"/>
      <c r="DB120" s="958"/>
      <c r="DC120" s="958"/>
      <c r="DD120" s="958"/>
      <c r="DE120" s="958"/>
      <c r="DF120" s="959"/>
      <c r="DG120" s="946">
        <v>4483662</v>
      </c>
      <c r="DH120" s="927"/>
      <c r="DI120" s="927"/>
      <c r="DJ120" s="927"/>
      <c r="DK120" s="927"/>
      <c r="DL120" s="927">
        <v>4018993</v>
      </c>
      <c r="DM120" s="927"/>
      <c r="DN120" s="927"/>
      <c r="DO120" s="927"/>
      <c r="DP120" s="927"/>
      <c r="DQ120" s="927">
        <v>3697625</v>
      </c>
      <c r="DR120" s="927"/>
      <c r="DS120" s="927"/>
      <c r="DT120" s="927"/>
      <c r="DU120" s="927"/>
      <c r="DV120" s="928">
        <v>74.8</v>
      </c>
      <c r="DW120" s="928"/>
      <c r="DX120" s="928"/>
      <c r="DY120" s="928"/>
      <c r="DZ120" s="929"/>
    </row>
    <row r="121" spans="1:130" s="247" customFormat="1" ht="26.25" customHeight="1" x14ac:dyDescent="0.15">
      <c r="A121" s="902"/>
      <c r="B121" s="903"/>
      <c r="C121" s="948" t="s">
        <v>477</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413</v>
      </c>
      <c r="AB121" s="862"/>
      <c r="AC121" s="862"/>
      <c r="AD121" s="862"/>
      <c r="AE121" s="863"/>
      <c r="AF121" s="864" t="s">
        <v>136</v>
      </c>
      <c r="AG121" s="862"/>
      <c r="AH121" s="862"/>
      <c r="AI121" s="862"/>
      <c r="AJ121" s="863"/>
      <c r="AK121" s="864" t="s">
        <v>388</v>
      </c>
      <c r="AL121" s="862"/>
      <c r="AM121" s="862"/>
      <c r="AN121" s="862"/>
      <c r="AO121" s="863"/>
      <c r="AP121" s="909" t="s">
        <v>478</v>
      </c>
      <c r="AQ121" s="910"/>
      <c r="AR121" s="910"/>
      <c r="AS121" s="910"/>
      <c r="AT121" s="911"/>
      <c r="AU121" s="971"/>
      <c r="AV121" s="972"/>
      <c r="AW121" s="972"/>
      <c r="AX121" s="972"/>
      <c r="AY121" s="973"/>
      <c r="AZ121" s="897" t="s">
        <v>479</v>
      </c>
      <c r="BA121" s="832"/>
      <c r="BB121" s="832"/>
      <c r="BC121" s="832"/>
      <c r="BD121" s="832"/>
      <c r="BE121" s="832"/>
      <c r="BF121" s="832"/>
      <c r="BG121" s="832"/>
      <c r="BH121" s="832"/>
      <c r="BI121" s="832"/>
      <c r="BJ121" s="832"/>
      <c r="BK121" s="832"/>
      <c r="BL121" s="832"/>
      <c r="BM121" s="832"/>
      <c r="BN121" s="832"/>
      <c r="BO121" s="832"/>
      <c r="BP121" s="833"/>
      <c r="BQ121" s="898">
        <v>250808</v>
      </c>
      <c r="BR121" s="899"/>
      <c r="BS121" s="899"/>
      <c r="BT121" s="899"/>
      <c r="BU121" s="899"/>
      <c r="BV121" s="899">
        <v>237068</v>
      </c>
      <c r="BW121" s="899"/>
      <c r="BX121" s="899"/>
      <c r="BY121" s="899"/>
      <c r="BZ121" s="899"/>
      <c r="CA121" s="899">
        <v>192282</v>
      </c>
      <c r="CB121" s="899"/>
      <c r="CC121" s="899"/>
      <c r="CD121" s="899"/>
      <c r="CE121" s="899"/>
      <c r="CF121" s="960">
        <v>3.9</v>
      </c>
      <c r="CG121" s="961"/>
      <c r="CH121" s="961"/>
      <c r="CI121" s="961"/>
      <c r="CJ121" s="961"/>
      <c r="CK121" s="954"/>
      <c r="CL121" s="940"/>
      <c r="CM121" s="940"/>
      <c r="CN121" s="940"/>
      <c r="CO121" s="941"/>
      <c r="CP121" s="920" t="s">
        <v>480</v>
      </c>
      <c r="CQ121" s="921"/>
      <c r="CR121" s="921"/>
      <c r="CS121" s="921"/>
      <c r="CT121" s="921"/>
      <c r="CU121" s="921"/>
      <c r="CV121" s="921"/>
      <c r="CW121" s="921"/>
      <c r="CX121" s="921"/>
      <c r="CY121" s="921"/>
      <c r="CZ121" s="921"/>
      <c r="DA121" s="921"/>
      <c r="DB121" s="921"/>
      <c r="DC121" s="921"/>
      <c r="DD121" s="921"/>
      <c r="DE121" s="921"/>
      <c r="DF121" s="922"/>
      <c r="DG121" s="898">
        <v>350044</v>
      </c>
      <c r="DH121" s="899"/>
      <c r="DI121" s="899"/>
      <c r="DJ121" s="899"/>
      <c r="DK121" s="899"/>
      <c r="DL121" s="899">
        <v>324900</v>
      </c>
      <c r="DM121" s="899"/>
      <c r="DN121" s="899"/>
      <c r="DO121" s="899"/>
      <c r="DP121" s="899"/>
      <c r="DQ121" s="899">
        <v>516139</v>
      </c>
      <c r="DR121" s="899"/>
      <c r="DS121" s="899"/>
      <c r="DT121" s="899"/>
      <c r="DU121" s="899"/>
      <c r="DV121" s="876">
        <v>10.4</v>
      </c>
      <c r="DW121" s="876"/>
      <c r="DX121" s="876"/>
      <c r="DY121" s="876"/>
      <c r="DZ121" s="877"/>
    </row>
    <row r="122" spans="1:130" s="247" customFormat="1" ht="26.25" customHeight="1" x14ac:dyDescent="0.15">
      <c r="A122" s="902"/>
      <c r="B122" s="903"/>
      <c r="C122" s="906" t="s">
        <v>455</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464</v>
      </c>
      <c r="AB122" s="862"/>
      <c r="AC122" s="862"/>
      <c r="AD122" s="862"/>
      <c r="AE122" s="863"/>
      <c r="AF122" s="864" t="s">
        <v>439</v>
      </c>
      <c r="AG122" s="862"/>
      <c r="AH122" s="862"/>
      <c r="AI122" s="862"/>
      <c r="AJ122" s="863"/>
      <c r="AK122" s="864" t="s">
        <v>470</v>
      </c>
      <c r="AL122" s="862"/>
      <c r="AM122" s="862"/>
      <c r="AN122" s="862"/>
      <c r="AO122" s="863"/>
      <c r="AP122" s="909" t="s">
        <v>464</v>
      </c>
      <c r="AQ122" s="910"/>
      <c r="AR122" s="910"/>
      <c r="AS122" s="910"/>
      <c r="AT122" s="911"/>
      <c r="AU122" s="971"/>
      <c r="AV122" s="972"/>
      <c r="AW122" s="972"/>
      <c r="AX122" s="972"/>
      <c r="AY122" s="973"/>
      <c r="AZ122" s="964" t="s">
        <v>481</v>
      </c>
      <c r="BA122" s="965"/>
      <c r="BB122" s="965"/>
      <c r="BC122" s="965"/>
      <c r="BD122" s="965"/>
      <c r="BE122" s="965"/>
      <c r="BF122" s="965"/>
      <c r="BG122" s="965"/>
      <c r="BH122" s="965"/>
      <c r="BI122" s="965"/>
      <c r="BJ122" s="965"/>
      <c r="BK122" s="965"/>
      <c r="BL122" s="965"/>
      <c r="BM122" s="965"/>
      <c r="BN122" s="965"/>
      <c r="BO122" s="965"/>
      <c r="BP122" s="966"/>
      <c r="BQ122" s="967">
        <v>13321470</v>
      </c>
      <c r="BR122" s="930"/>
      <c r="BS122" s="930"/>
      <c r="BT122" s="930"/>
      <c r="BU122" s="930"/>
      <c r="BV122" s="930">
        <v>12984888</v>
      </c>
      <c r="BW122" s="930"/>
      <c r="BX122" s="930"/>
      <c r="BY122" s="930"/>
      <c r="BZ122" s="930"/>
      <c r="CA122" s="930">
        <v>12649422</v>
      </c>
      <c r="CB122" s="930"/>
      <c r="CC122" s="930"/>
      <c r="CD122" s="930"/>
      <c r="CE122" s="930"/>
      <c r="CF122" s="931">
        <v>255.9</v>
      </c>
      <c r="CG122" s="932"/>
      <c r="CH122" s="932"/>
      <c r="CI122" s="932"/>
      <c r="CJ122" s="932"/>
      <c r="CK122" s="954"/>
      <c r="CL122" s="940"/>
      <c r="CM122" s="940"/>
      <c r="CN122" s="940"/>
      <c r="CO122" s="941"/>
      <c r="CP122" s="920" t="s">
        <v>482</v>
      </c>
      <c r="CQ122" s="921"/>
      <c r="CR122" s="921"/>
      <c r="CS122" s="921"/>
      <c r="CT122" s="921"/>
      <c r="CU122" s="921"/>
      <c r="CV122" s="921"/>
      <c r="CW122" s="921"/>
      <c r="CX122" s="921"/>
      <c r="CY122" s="921"/>
      <c r="CZ122" s="921"/>
      <c r="DA122" s="921"/>
      <c r="DB122" s="921"/>
      <c r="DC122" s="921"/>
      <c r="DD122" s="921"/>
      <c r="DE122" s="921"/>
      <c r="DF122" s="922"/>
      <c r="DG122" s="898">
        <v>239931</v>
      </c>
      <c r="DH122" s="899"/>
      <c r="DI122" s="899"/>
      <c r="DJ122" s="899"/>
      <c r="DK122" s="899"/>
      <c r="DL122" s="899">
        <v>265803</v>
      </c>
      <c r="DM122" s="899"/>
      <c r="DN122" s="899"/>
      <c r="DO122" s="899"/>
      <c r="DP122" s="899"/>
      <c r="DQ122" s="899">
        <v>206829</v>
      </c>
      <c r="DR122" s="899"/>
      <c r="DS122" s="899"/>
      <c r="DT122" s="899"/>
      <c r="DU122" s="899"/>
      <c r="DV122" s="876">
        <v>4.2</v>
      </c>
      <c r="DW122" s="876"/>
      <c r="DX122" s="876"/>
      <c r="DY122" s="876"/>
      <c r="DZ122" s="877"/>
    </row>
    <row r="123" spans="1:130" s="247" customFormat="1" ht="26.25" customHeight="1" x14ac:dyDescent="0.15">
      <c r="A123" s="902"/>
      <c r="B123" s="903"/>
      <c r="C123" s="906" t="s">
        <v>461</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439</v>
      </c>
      <c r="AB123" s="862"/>
      <c r="AC123" s="862"/>
      <c r="AD123" s="862"/>
      <c r="AE123" s="863"/>
      <c r="AF123" s="864" t="s">
        <v>439</v>
      </c>
      <c r="AG123" s="862"/>
      <c r="AH123" s="862"/>
      <c r="AI123" s="862"/>
      <c r="AJ123" s="863"/>
      <c r="AK123" s="864" t="s">
        <v>136</v>
      </c>
      <c r="AL123" s="862"/>
      <c r="AM123" s="862"/>
      <c r="AN123" s="862"/>
      <c r="AO123" s="863"/>
      <c r="AP123" s="909" t="s">
        <v>469</v>
      </c>
      <c r="AQ123" s="910"/>
      <c r="AR123" s="910"/>
      <c r="AS123" s="910"/>
      <c r="AT123" s="911"/>
      <c r="AU123" s="974"/>
      <c r="AV123" s="975"/>
      <c r="AW123" s="975"/>
      <c r="AX123" s="975"/>
      <c r="AY123" s="975"/>
      <c r="AZ123" s="278" t="s">
        <v>184</v>
      </c>
      <c r="BA123" s="278"/>
      <c r="BB123" s="278"/>
      <c r="BC123" s="278"/>
      <c r="BD123" s="278"/>
      <c r="BE123" s="278"/>
      <c r="BF123" s="278"/>
      <c r="BG123" s="278"/>
      <c r="BH123" s="278"/>
      <c r="BI123" s="278"/>
      <c r="BJ123" s="278"/>
      <c r="BK123" s="278"/>
      <c r="BL123" s="278"/>
      <c r="BM123" s="278"/>
      <c r="BN123" s="278"/>
      <c r="BO123" s="962" t="s">
        <v>483</v>
      </c>
      <c r="BP123" s="963"/>
      <c r="BQ123" s="917">
        <v>16605966</v>
      </c>
      <c r="BR123" s="918"/>
      <c r="BS123" s="918"/>
      <c r="BT123" s="918"/>
      <c r="BU123" s="918"/>
      <c r="BV123" s="918">
        <v>16262106</v>
      </c>
      <c r="BW123" s="918"/>
      <c r="BX123" s="918"/>
      <c r="BY123" s="918"/>
      <c r="BZ123" s="918"/>
      <c r="CA123" s="918">
        <v>16135521</v>
      </c>
      <c r="CB123" s="918"/>
      <c r="CC123" s="918"/>
      <c r="CD123" s="918"/>
      <c r="CE123" s="918"/>
      <c r="CF123" s="828"/>
      <c r="CG123" s="829"/>
      <c r="CH123" s="829"/>
      <c r="CI123" s="829"/>
      <c r="CJ123" s="919"/>
      <c r="CK123" s="954"/>
      <c r="CL123" s="940"/>
      <c r="CM123" s="940"/>
      <c r="CN123" s="940"/>
      <c r="CO123" s="941"/>
      <c r="CP123" s="920" t="s">
        <v>484</v>
      </c>
      <c r="CQ123" s="921"/>
      <c r="CR123" s="921"/>
      <c r="CS123" s="921"/>
      <c r="CT123" s="921"/>
      <c r="CU123" s="921"/>
      <c r="CV123" s="921"/>
      <c r="CW123" s="921"/>
      <c r="CX123" s="921"/>
      <c r="CY123" s="921"/>
      <c r="CZ123" s="921"/>
      <c r="DA123" s="921"/>
      <c r="DB123" s="921"/>
      <c r="DC123" s="921"/>
      <c r="DD123" s="921"/>
      <c r="DE123" s="921"/>
      <c r="DF123" s="922"/>
      <c r="DG123" s="861">
        <v>3334</v>
      </c>
      <c r="DH123" s="862"/>
      <c r="DI123" s="862"/>
      <c r="DJ123" s="862"/>
      <c r="DK123" s="863"/>
      <c r="DL123" s="864">
        <v>3084</v>
      </c>
      <c r="DM123" s="862"/>
      <c r="DN123" s="862"/>
      <c r="DO123" s="862"/>
      <c r="DP123" s="863"/>
      <c r="DQ123" s="864">
        <v>2862</v>
      </c>
      <c r="DR123" s="862"/>
      <c r="DS123" s="862"/>
      <c r="DT123" s="862"/>
      <c r="DU123" s="863"/>
      <c r="DV123" s="909">
        <v>0.1</v>
      </c>
      <c r="DW123" s="910"/>
      <c r="DX123" s="910"/>
      <c r="DY123" s="910"/>
      <c r="DZ123" s="911"/>
    </row>
    <row r="124" spans="1:130" s="247" customFormat="1" ht="26.25" customHeight="1" thickBot="1" x14ac:dyDescent="0.2">
      <c r="A124" s="902"/>
      <c r="B124" s="903"/>
      <c r="C124" s="906" t="s">
        <v>465</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469</v>
      </c>
      <c r="AB124" s="862"/>
      <c r="AC124" s="862"/>
      <c r="AD124" s="862"/>
      <c r="AE124" s="863"/>
      <c r="AF124" s="864" t="s">
        <v>413</v>
      </c>
      <c r="AG124" s="862"/>
      <c r="AH124" s="862"/>
      <c r="AI124" s="862"/>
      <c r="AJ124" s="863"/>
      <c r="AK124" s="864" t="s">
        <v>485</v>
      </c>
      <c r="AL124" s="862"/>
      <c r="AM124" s="862"/>
      <c r="AN124" s="862"/>
      <c r="AO124" s="863"/>
      <c r="AP124" s="909" t="s">
        <v>468</v>
      </c>
      <c r="AQ124" s="910"/>
      <c r="AR124" s="910"/>
      <c r="AS124" s="910"/>
      <c r="AT124" s="911"/>
      <c r="AU124" s="912" t="s">
        <v>486</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v>76.8</v>
      </c>
      <c r="BR124" s="916"/>
      <c r="BS124" s="916"/>
      <c r="BT124" s="916"/>
      <c r="BU124" s="916"/>
      <c r="BV124" s="916">
        <v>72.599999999999994</v>
      </c>
      <c r="BW124" s="916"/>
      <c r="BX124" s="916"/>
      <c r="BY124" s="916"/>
      <c r="BZ124" s="916"/>
      <c r="CA124" s="916">
        <v>84.6</v>
      </c>
      <c r="CB124" s="916"/>
      <c r="CC124" s="916"/>
      <c r="CD124" s="916"/>
      <c r="CE124" s="916"/>
      <c r="CF124" s="806"/>
      <c r="CG124" s="807"/>
      <c r="CH124" s="807"/>
      <c r="CI124" s="807"/>
      <c r="CJ124" s="947"/>
      <c r="CK124" s="955"/>
      <c r="CL124" s="955"/>
      <c r="CM124" s="955"/>
      <c r="CN124" s="955"/>
      <c r="CO124" s="956"/>
      <c r="CP124" s="920" t="s">
        <v>487</v>
      </c>
      <c r="CQ124" s="921"/>
      <c r="CR124" s="921"/>
      <c r="CS124" s="921"/>
      <c r="CT124" s="921"/>
      <c r="CU124" s="921"/>
      <c r="CV124" s="921"/>
      <c r="CW124" s="921"/>
      <c r="CX124" s="921"/>
      <c r="CY124" s="921"/>
      <c r="CZ124" s="921"/>
      <c r="DA124" s="921"/>
      <c r="DB124" s="921"/>
      <c r="DC124" s="921"/>
      <c r="DD124" s="921"/>
      <c r="DE124" s="921"/>
      <c r="DF124" s="922"/>
      <c r="DG124" s="844" t="s">
        <v>388</v>
      </c>
      <c r="DH124" s="845"/>
      <c r="DI124" s="845"/>
      <c r="DJ124" s="845"/>
      <c r="DK124" s="846"/>
      <c r="DL124" s="847" t="s">
        <v>413</v>
      </c>
      <c r="DM124" s="845"/>
      <c r="DN124" s="845"/>
      <c r="DO124" s="845"/>
      <c r="DP124" s="846"/>
      <c r="DQ124" s="847" t="s">
        <v>413</v>
      </c>
      <c r="DR124" s="845"/>
      <c r="DS124" s="845"/>
      <c r="DT124" s="845"/>
      <c r="DU124" s="846"/>
      <c r="DV124" s="933" t="s">
        <v>413</v>
      </c>
      <c r="DW124" s="934"/>
      <c r="DX124" s="934"/>
      <c r="DY124" s="934"/>
      <c r="DZ124" s="935"/>
    </row>
    <row r="125" spans="1:130" s="247" customFormat="1" ht="26.25" customHeight="1" x14ac:dyDescent="0.15">
      <c r="A125" s="902"/>
      <c r="B125" s="903"/>
      <c r="C125" s="906" t="s">
        <v>467</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413</v>
      </c>
      <c r="AB125" s="862"/>
      <c r="AC125" s="862"/>
      <c r="AD125" s="862"/>
      <c r="AE125" s="863"/>
      <c r="AF125" s="864" t="s">
        <v>413</v>
      </c>
      <c r="AG125" s="862"/>
      <c r="AH125" s="862"/>
      <c r="AI125" s="862"/>
      <c r="AJ125" s="863"/>
      <c r="AK125" s="864" t="s">
        <v>413</v>
      </c>
      <c r="AL125" s="862"/>
      <c r="AM125" s="862"/>
      <c r="AN125" s="862"/>
      <c r="AO125" s="863"/>
      <c r="AP125" s="909" t="s">
        <v>439</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488</v>
      </c>
      <c r="CL125" s="937"/>
      <c r="CM125" s="937"/>
      <c r="CN125" s="937"/>
      <c r="CO125" s="938"/>
      <c r="CP125" s="945" t="s">
        <v>489</v>
      </c>
      <c r="CQ125" s="890"/>
      <c r="CR125" s="890"/>
      <c r="CS125" s="890"/>
      <c r="CT125" s="890"/>
      <c r="CU125" s="890"/>
      <c r="CV125" s="890"/>
      <c r="CW125" s="890"/>
      <c r="CX125" s="890"/>
      <c r="CY125" s="890"/>
      <c r="CZ125" s="890"/>
      <c r="DA125" s="890"/>
      <c r="DB125" s="890"/>
      <c r="DC125" s="890"/>
      <c r="DD125" s="890"/>
      <c r="DE125" s="890"/>
      <c r="DF125" s="891"/>
      <c r="DG125" s="946" t="s">
        <v>468</v>
      </c>
      <c r="DH125" s="927"/>
      <c r="DI125" s="927"/>
      <c r="DJ125" s="927"/>
      <c r="DK125" s="927"/>
      <c r="DL125" s="927" t="s">
        <v>468</v>
      </c>
      <c r="DM125" s="927"/>
      <c r="DN125" s="927"/>
      <c r="DO125" s="927"/>
      <c r="DP125" s="927"/>
      <c r="DQ125" s="927" t="s">
        <v>388</v>
      </c>
      <c r="DR125" s="927"/>
      <c r="DS125" s="927"/>
      <c r="DT125" s="927"/>
      <c r="DU125" s="927"/>
      <c r="DV125" s="928" t="s">
        <v>468</v>
      </c>
      <c r="DW125" s="928"/>
      <c r="DX125" s="928"/>
      <c r="DY125" s="928"/>
      <c r="DZ125" s="929"/>
    </row>
    <row r="126" spans="1:130" s="247" customFormat="1" ht="26.25" customHeight="1" thickBot="1" x14ac:dyDescent="0.2">
      <c r="A126" s="902"/>
      <c r="B126" s="903"/>
      <c r="C126" s="906" t="s">
        <v>472</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v>503</v>
      </c>
      <c r="AB126" s="862"/>
      <c r="AC126" s="862"/>
      <c r="AD126" s="862"/>
      <c r="AE126" s="863"/>
      <c r="AF126" s="864">
        <v>495</v>
      </c>
      <c r="AG126" s="862"/>
      <c r="AH126" s="862"/>
      <c r="AI126" s="862"/>
      <c r="AJ126" s="863"/>
      <c r="AK126" s="864">
        <v>488</v>
      </c>
      <c r="AL126" s="862"/>
      <c r="AM126" s="862"/>
      <c r="AN126" s="862"/>
      <c r="AO126" s="863"/>
      <c r="AP126" s="909">
        <v>0</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490</v>
      </c>
      <c r="CQ126" s="832"/>
      <c r="CR126" s="832"/>
      <c r="CS126" s="832"/>
      <c r="CT126" s="832"/>
      <c r="CU126" s="832"/>
      <c r="CV126" s="832"/>
      <c r="CW126" s="832"/>
      <c r="CX126" s="832"/>
      <c r="CY126" s="832"/>
      <c r="CZ126" s="832"/>
      <c r="DA126" s="832"/>
      <c r="DB126" s="832"/>
      <c r="DC126" s="832"/>
      <c r="DD126" s="832"/>
      <c r="DE126" s="832"/>
      <c r="DF126" s="833"/>
      <c r="DG126" s="898" t="s">
        <v>469</v>
      </c>
      <c r="DH126" s="899"/>
      <c r="DI126" s="899"/>
      <c r="DJ126" s="899"/>
      <c r="DK126" s="899"/>
      <c r="DL126" s="899" t="s">
        <v>413</v>
      </c>
      <c r="DM126" s="899"/>
      <c r="DN126" s="899"/>
      <c r="DO126" s="899"/>
      <c r="DP126" s="899"/>
      <c r="DQ126" s="899" t="s">
        <v>491</v>
      </c>
      <c r="DR126" s="899"/>
      <c r="DS126" s="899"/>
      <c r="DT126" s="899"/>
      <c r="DU126" s="899"/>
      <c r="DV126" s="876" t="s">
        <v>439</v>
      </c>
      <c r="DW126" s="876"/>
      <c r="DX126" s="876"/>
      <c r="DY126" s="876"/>
      <c r="DZ126" s="877"/>
    </row>
    <row r="127" spans="1:130" s="247" customFormat="1" ht="26.25" customHeight="1" x14ac:dyDescent="0.15">
      <c r="A127" s="904"/>
      <c r="B127" s="905"/>
      <c r="C127" s="923" t="s">
        <v>492</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413</v>
      </c>
      <c r="AB127" s="862"/>
      <c r="AC127" s="862"/>
      <c r="AD127" s="862"/>
      <c r="AE127" s="863"/>
      <c r="AF127" s="864" t="s">
        <v>413</v>
      </c>
      <c r="AG127" s="862"/>
      <c r="AH127" s="862"/>
      <c r="AI127" s="862"/>
      <c r="AJ127" s="863"/>
      <c r="AK127" s="864" t="s">
        <v>413</v>
      </c>
      <c r="AL127" s="862"/>
      <c r="AM127" s="862"/>
      <c r="AN127" s="862"/>
      <c r="AO127" s="863"/>
      <c r="AP127" s="909" t="s">
        <v>388</v>
      </c>
      <c r="AQ127" s="910"/>
      <c r="AR127" s="910"/>
      <c r="AS127" s="910"/>
      <c r="AT127" s="911"/>
      <c r="AU127" s="283"/>
      <c r="AV127" s="283"/>
      <c r="AW127" s="283"/>
      <c r="AX127" s="926" t="s">
        <v>493</v>
      </c>
      <c r="AY127" s="894"/>
      <c r="AZ127" s="894"/>
      <c r="BA127" s="894"/>
      <c r="BB127" s="894"/>
      <c r="BC127" s="894"/>
      <c r="BD127" s="894"/>
      <c r="BE127" s="895"/>
      <c r="BF127" s="893" t="s">
        <v>494</v>
      </c>
      <c r="BG127" s="894"/>
      <c r="BH127" s="894"/>
      <c r="BI127" s="894"/>
      <c r="BJ127" s="894"/>
      <c r="BK127" s="894"/>
      <c r="BL127" s="895"/>
      <c r="BM127" s="893" t="s">
        <v>495</v>
      </c>
      <c r="BN127" s="894"/>
      <c r="BO127" s="894"/>
      <c r="BP127" s="894"/>
      <c r="BQ127" s="894"/>
      <c r="BR127" s="894"/>
      <c r="BS127" s="895"/>
      <c r="BT127" s="893" t="s">
        <v>496</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497</v>
      </c>
      <c r="CQ127" s="832"/>
      <c r="CR127" s="832"/>
      <c r="CS127" s="832"/>
      <c r="CT127" s="832"/>
      <c r="CU127" s="832"/>
      <c r="CV127" s="832"/>
      <c r="CW127" s="832"/>
      <c r="CX127" s="832"/>
      <c r="CY127" s="832"/>
      <c r="CZ127" s="832"/>
      <c r="DA127" s="832"/>
      <c r="DB127" s="832"/>
      <c r="DC127" s="832"/>
      <c r="DD127" s="832"/>
      <c r="DE127" s="832"/>
      <c r="DF127" s="833"/>
      <c r="DG127" s="898" t="s">
        <v>468</v>
      </c>
      <c r="DH127" s="899"/>
      <c r="DI127" s="899"/>
      <c r="DJ127" s="899"/>
      <c r="DK127" s="899"/>
      <c r="DL127" s="899" t="s">
        <v>439</v>
      </c>
      <c r="DM127" s="899"/>
      <c r="DN127" s="899"/>
      <c r="DO127" s="899"/>
      <c r="DP127" s="899"/>
      <c r="DQ127" s="899" t="s">
        <v>413</v>
      </c>
      <c r="DR127" s="899"/>
      <c r="DS127" s="899"/>
      <c r="DT127" s="899"/>
      <c r="DU127" s="899"/>
      <c r="DV127" s="876" t="s">
        <v>413</v>
      </c>
      <c r="DW127" s="876"/>
      <c r="DX127" s="876"/>
      <c r="DY127" s="876"/>
      <c r="DZ127" s="877"/>
    </row>
    <row r="128" spans="1:130" s="247" customFormat="1" ht="26.25" customHeight="1" thickBot="1" x14ac:dyDescent="0.2">
      <c r="A128" s="878" t="s">
        <v>498</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499</v>
      </c>
      <c r="X128" s="880"/>
      <c r="Y128" s="880"/>
      <c r="Z128" s="881"/>
      <c r="AA128" s="882">
        <v>65862</v>
      </c>
      <c r="AB128" s="883"/>
      <c r="AC128" s="883"/>
      <c r="AD128" s="883"/>
      <c r="AE128" s="884"/>
      <c r="AF128" s="885">
        <v>58333</v>
      </c>
      <c r="AG128" s="883"/>
      <c r="AH128" s="883"/>
      <c r="AI128" s="883"/>
      <c r="AJ128" s="884"/>
      <c r="AK128" s="885">
        <v>41528</v>
      </c>
      <c r="AL128" s="883"/>
      <c r="AM128" s="883"/>
      <c r="AN128" s="883"/>
      <c r="AO128" s="884"/>
      <c r="AP128" s="886"/>
      <c r="AQ128" s="887"/>
      <c r="AR128" s="887"/>
      <c r="AS128" s="887"/>
      <c r="AT128" s="888"/>
      <c r="AU128" s="283"/>
      <c r="AV128" s="283"/>
      <c r="AW128" s="283"/>
      <c r="AX128" s="889" t="s">
        <v>500</v>
      </c>
      <c r="AY128" s="890"/>
      <c r="AZ128" s="890"/>
      <c r="BA128" s="890"/>
      <c r="BB128" s="890"/>
      <c r="BC128" s="890"/>
      <c r="BD128" s="890"/>
      <c r="BE128" s="891"/>
      <c r="BF128" s="868" t="s">
        <v>439</v>
      </c>
      <c r="BG128" s="869"/>
      <c r="BH128" s="869"/>
      <c r="BI128" s="869"/>
      <c r="BJ128" s="869"/>
      <c r="BK128" s="869"/>
      <c r="BL128" s="892"/>
      <c r="BM128" s="868">
        <v>14.32</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501</v>
      </c>
      <c r="CQ128" s="810"/>
      <c r="CR128" s="810"/>
      <c r="CS128" s="810"/>
      <c r="CT128" s="810"/>
      <c r="CU128" s="810"/>
      <c r="CV128" s="810"/>
      <c r="CW128" s="810"/>
      <c r="CX128" s="810"/>
      <c r="CY128" s="810"/>
      <c r="CZ128" s="810"/>
      <c r="DA128" s="810"/>
      <c r="DB128" s="810"/>
      <c r="DC128" s="810"/>
      <c r="DD128" s="810"/>
      <c r="DE128" s="810"/>
      <c r="DF128" s="811"/>
      <c r="DG128" s="872" t="s">
        <v>413</v>
      </c>
      <c r="DH128" s="873"/>
      <c r="DI128" s="873"/>
      <c r="DJ128" s="873"/>
      <c r="DK128" s="873"/>
      <c r="DL128" s="873" t="s">
        <v>469</v>
      </c>
      <c r="DM128" s="873"/>
      <c r="DN128" s="873"/>
      <c r="DO128" s="873"/>
      <c r="DP128" s="873"/>
      <c r="DQ128" s="873" t="s">
        <v>469</v>
      </c>
      <c r="DR128" s="873"/>
      <c r="DS128" s="873"/>
      <c r="DT128" s="873"/>
      <c r="DU128" s="873"/>
      <c r="DV128" s="874" t="s">
        <v>469</v>
      </c>
      <c r="DW128" s="874"/>
      <c r="DX128" s="874"/>
      <c r="DY128" s="874"/>
      <c r="DZ128" s="875"/>
    </row>
    <row r="129" spans="1:131" s="247" customFormat="1" ht="26.25" customHeight="1" x14ac:dyDescent="0.15">
      <c r="A129" s="856" t="s">
        <v>106</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502</v>
      </c>
      <c r="X129" s="859"/>
      <c r="Y129" s="859"/>
      <c r="Z129" s="860"/>
      <c r="AA129" s="861">
        <v>6272466</v>
      </c>
      <c r="AB129" s="862"/>
      <c r="AC129" s="862"/>
      <c r="AD129" s="862"/>
      <c r="AE129" s="863"/>
      <c r="AF129" s="864">
        <v>6200758</v>
      </c>
      <c r="AG129" s="862"/>
      <c r="AH129" s="862"/>
      <c r="AI129" s="862"/>
      <c r="AJ129" s="863"/>
      <c r="AK129" s="864">
        <v>6282950</v>
      </c>
      <c r="AL129" s="862"/>
      <c r="AM129" s="862"/>
      <c r="AN129" s="862"/>
      <c r="AO129" s="863"/>
      <c r="AP129" s="865"/>
      <c r="AQ129" s="866"/>
      <c r="AR129" s="866"/>
      <c r="AS129" s="866"/>
      <c r="AT129" s="867"/>
      <c r="AU129" s="285"/>
      <c r="AV129" s="285"/>
      <c r="AW129" s="285"/>
      <c r="AX129" s="831" t="s">
        <v>503</v>
      </c>
      <c r="AY129" s="832"/>
      <c r="AZ129" s="832"/>
      <c r="BA129" s="832"/>
      <c r="BB129" s="832"/>
      <c r="BC129" s="832"/>
      <c r="BD129" s="832"/>
      <c r="BE129" s="833"/>
      <c r="BF129" s="851" t="s">
        <v>485</v>
      </c>
      <c r="BG129" s="852"/>
      <c r="BH129" s="852"/>
      <c r="BI129" s="852"/>
      <c r="BJ129" s="852"/>
      <c r="BK129" s="852"/>
      <c r="BL129" s="853"/>
      <c r="BM129" s="851">
        <v>19.32</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504</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505</v>
      </c>
      <c r="X130" s="859"/>
      <c r="Y130" s="859"/>
      <c r="Z130" s="860"/>
      <c r="AA130" s="861">
        <v>1375218</v>
      </c>
      <c r="AB130" s="862"/>
      <c r="AC130" s="862"/>
      <c r="AD130" s="862"/>
      <c r="AE130" s="863"/>
      <c r="AF130" s="864">
        <v>1320860</v>
      </c>
      <c r="AG130" s="862"/>
      <c r="AH130" s="862"/>
      <c r="AI130" s="862"/>
      <c r="AJ130" s="863"/>
      <c r="AK130" s="864">
        <v>1340479</v>
      </c>
      <c r="AL130" s="862"/>
      <c r="AM130" s="862"/>
      <c r="AN130" s="862"/>
      <c r="AO130" s="863"/>
      <c r="AP130" s="865"/>
      <c r="AQ130" s="866"/>
      <c r="AR130" s="866"/>
      <c r="AS130" s="866"/>
      <c r="AT130" s="867"/>
      <c r="AU130" s="285"/>
      <c r="AV130" s="285"/>
      <c r="AW130" s="285"/>
      <c r="AX130" s="831" t="s">
        <v>506</v>
      </c>
      <c r="AY130" s="832"/>
      <c r="AZ130" s="832"/>
      <c r="BA130" s="832"/>
      <c r="BB130" s="832"/>
      <c r="BC130" s="832"/>
      <c r="BD130" s="832"/>
      <c r="BE130" s="833"/>
      <c r="BF130" s="834">
        <v>10.6</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507</v>
      </c>
      <c r="X131" s="842"/>
      <c r="Y131" s="842"/>
      <c r="Z131" s="843"/>
      <c r="AA131" s="844">
        <v>4897248</v>
      </c>
      <c r="AB131" s="845"/>
      <c r="AC131" s="845"/>
      <c r="AD131" s="845"/>
      <c r="AE131" s="846"/>
      <c r="AF131" s="847">
        <v>4879898</v>
      </c>
      <c r="AG131" s="845"/>
      <c r="AH131" s="845"/>
      <c r="AI131" s="845"/>
      <c r="AJ131" s="846"/>
      <c r="AK131" s="847">
        <v>4942471</v>
      </c>
      <c r="AL131" s="845"/>
      <c r="AM131" s="845"/>
      <c r="AN131" s="845"/>
      <c r="AO131" s="846"/>
      <c r="AP131" s="848"/>
      <c r="AQ131" s="849"/>
      <c r="AR131" s="849"/>
      <c r="AS131" s="849"/>
      <c r="AT131" s="850"/>
      <c r="AU131" s="285"/>
      <c r="AV131" s="285"/>
      <c r="AW131" s="285"/>
      <c r="AX131" s="809" t="s">
        <v>508</v>
      </c>
      <c r="AY131" s="810"/>
      <c r="AZ131" s="810"/>
      <c r="BA131" s="810"/>
      <c r="BB131" s="810"/>
      <c r="BC131" s="810"/>
      <c r="BD131" s="810"/>
      <c r="BE131" s="811"/>
      <c r="BF131" s="812">
        <v>84.6</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509</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510</v>
      </c>
      <c r="W132" s="822"/>
      <c r="X132" s="822"/>
      <c r="Y132" s="822"/>
      <c r="Z132" s="823"/>
      <c r="AA132" s="824">
        <v>10.09552712</v>
      </c>
      <c r="AB132" s="825"/>
      <c r="AC132" s="825"/>
      <c r="AD132" s="825"/>
      <c r="AE132" s="826"/>
      <c r="AF132" s="827">
        <v>10.58936068</v>
      </c>
      <c r="AG132" s="825"/>
      <c r="AH132" s="825"/>
      <c r="AI132" s="825"/>
      <c r="AJ132" s="826"/>
      <c r="AK132" s="827">
        <v>11.24229156</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511</v>
      </c>
      <c r="W133" s="801"/>
      <c r="X133" s="801"/>
      <c r="Y133" s="801"/>
      <c r="Z133" s="802"/>
      <c r="AA133" s="803">
        <v>10.8</v>
      </c>
      <c r="AB133" s="804"/>
      <c r="AC133" s="804"/>
      <c r="AD133" s="804"/>
      <c r="AE133" s="805"/>
      <c r="AF133" s="803">
        <v>10.199999999999999</v>
      </c>
      <c r="AG133" s="804"/>
      <c r="AH133" s="804"/>
      <c r="AI133" s="804"/>
      <c r="AJ133" s="805"/>
      <c r="AK133" s="803">
        <v>10.6</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ro03V215naIB9Tbqq/RrcnZlaAJA3zNU4zYMpxPHF/AC5ytHy+ygE9Er/hFjfs1I90fhTPw4GQGmZ7diFLGN5Q==" saltValue="mB+obmc5h+frodL2PBzrO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A1" zoomScale="85" zoomScaleNormal="85" zoomScaleSheetLayoutView="85"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512</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4+UaHx3TjrxhffUswjZuMJPi6uA6Xas63j+YSpTT8YYysmbJBkrg0vyBmrn92z0dsXX74S/IWa3ZBtv73SPaTw==" saltValue="0R45taMyqez4dn2fQPe3k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19"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je+ee8Zy8cm3zrHbVsrtt8tE1VV+p9TLh5Yj2J10X+Ja8jEHxpB8ZYbKlNlAArmj2uL3TN84faZila3x06Lg==" saltValue="mFW4nAIEfUu3w7F6CnukF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topLeftCell="AH43"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513</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514</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515</v>
      </c>
      <c r="AP7" s="304"/>
      <c r="AQ7" s="305" t="s">
        <v>516</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517</v>
      </c>
      <c r="AQ8" s="311" t="s">
        <v>518</v>
      </c>
      <c r="AR8" s="312" t="s">
        <v>519</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520</v>
      </c>
      <c r="AL9" s="1231"/>
      <c r="AM9" s="1231"/>
      <c r="AN9" s="1232"/>
      <c r="AO9" s="313">
        <v>1319500</v>
      </c>
      <c r="AP9" s="313">
        <v>92286</v>
      </c>
      <c r="AQ9" s="314">
        <v>89061</v>
      </c>
      <c r="AR9" s="315">
        <v>3.6</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521</v>
      </c>
      <c r="AL10" s="1231"/>
      <c r="AM10" s="1231"/>
      <c r="AN10" s="1232"/>
      <c r="AO10" s="316">
        <v>281932</v>
      </c>
      <c r="AP10" s="316">
        <v>19718</v>
      </c>
      <c r="AQ10" s="317">
        <v>10104</v>
      </c>
      <c r="AR10" s="318">
        <v>95.2</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522</v>
      </c>
      <c r="AL11" s="1231"/>
      <c r="AM11" s="1231"/>
      <c r="AN11" s="1232"/>
      <c r="AO11" s="316">
        <v>299129</v>
      </c>
      <c r="AP11" s="316">
        <v>20921</v>
      </c>
      <c r="AQ11" s="317">
        <v>14957</v>
      </c>
      <c r="AR11" s="318">
        <v>39.9</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523</v>
      </c>
      <c r="AL12" s="1231"/>
      <c r="AM12" s="1231"/>
      <c r="AN12" s="1232"/>
      <c r="AO12" s="316">
        <v>31560</v>
      </c>
      <c r="AP12" s="316">
        <v>2207</v>
      </c>
      <c r="AQ12" s="317">
        <v>435</v>
      </c>
      <c r="AR12" s="318">
        <v>407.4</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524</v>
      </c>
      <c r="AL13" s="1231"/>
      <c r="AM13" s="1231"/>
      <c r="AN13" s="1232"/>
      <c r="AO13" s="316" t="s">
        <v>525</v>
      </c>
      <c r="AP13" s="316" t="s">
        <v>525</v>
      </c>
      <c r="AQ13" s="317" t="s">
        <v>525</v>
      </c>
      <c r="AR13" s="318" t="s">
        <v>525</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526</v>
      </c>
      <c r="AL14" s="1231"/>
      <c r="AM14" s="1231"/>
      <c r="AN14" s="1232"/>
      <c r="AO14" s="316" t="s">
        <v>525</v>
      </c>
      <c r="AP14" s="316" t="s">
        <v>525</v>
      </c>
      <c r="AQ14" s="317">
        <v>4008</v>
      </c>
      <c r="AR14" s="318" t="s">
        <v>525</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527</v>
      </c>
      <c r="AL15" s="1231"/>
      <c r="AM15" s="1231"/>
      <c r="AN15" s="1232"/>
      <c r="AO15" s="316">
        <v>100725</v>
      </c>
      <c r="AP15" s="316">
        <v>7045</v>
      </c>
      <c r="AQ15" s="317">
        <v>2366</v>
      </c>
      <c r="AR15" s="318">
        <v>197.8</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528</v>
      </c>
      <c r="AL16" s="1234"/>
      <c r="AM16" s="1234"/>
      <c r="AN16" s="1235"/>
      <c r="AO16" s="316">
        <v>-163723</v>
      </c>
      <c r="AP16" s="316">
        <v>-11451</v>
      </c>
      <c r="AQ16" s="317">
        <v>-7825</v>
      </c>
      <c r="AR16" s="318">
        <v>46.3</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184</v>
      </c>
      <c r="AL17" s="1234"/>
      <c r="AM17" s="1234"/>
      <c r="AN17" s="1235"/>
      <c r="AO17" s="316">
        <v>1869123</v>
      </c>
      <c r="AP17" s="316">
        <v>130726</v>
      </c>
      <c r="AQ17" s="317">
        <v>113106</v>
      </c>
      <c r="AR17" s="318">
        <v>15.6</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529</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530</v>
      </c>
      <c r="AP20" s="324" t="s">
        <v>531</v>
      </c>
      <c r="AQ20" s="325" t="s">
        <v>532</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533</v>
      </c>
      <c r="AL21" s="1228"/>
      <c r="AM21" s="1228"/>
      <c r="AN21" s="1229"/>
      <c r="AO21" s="328">
        <v>10.77</v>
      </c>
      <c r="AP21" s="329">
        <v>10.59</v>
      </c>
      <c r="AQ21" s="330">
        <v>0.18</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534</v>
      </c>
      <c r="AL22" s="1228"/>
      <c r="AM22" s="1228"/>
      <c r="AN22" s="1229"/>
      <c r="AO22" s="333">
        <v>96.7</v>
      </c>
      <c r="AP22" s="334">
        <v>96.5</v>
      </c>
      <c r="AQ22" s="335">
        <v>0.2</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535</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536</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537</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515</v>
      </c>
      <c r="AP30" s="304"/>
      <c r="AQ30" s="305" t="s">
        <v>516</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517</v>
      </c>
      <c r="AQ31" s="311" t="s">
        <v>518</v>
      </c>
      <c r="AR31" s="312" t="s">
        <v>519</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538</v>
      </c>
      <c r="AL32" s="1219"/>
      <c r="AM32" s="1219"/>
      <c r="AN32" s="1220"/>
      <c r="AO32" s="343">
        <v>1436687</v>
      </c>
      <c r="AP32" s="343">
        <v>100482</v>
      </c>
      <c r="AQ32" s="344">
        <v>58419</v>
      </c>
      <c r="AR32" s="345">
        <v>72</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539</v>
      </c>
      <c r="AL33" s="1219"/>
      <c r="AM33" s="1219"/>
      <c r="AN33" s="1220"/>
      <c r="AO33" s="343" t="s">
        <v>525</v>
      </c>
      <c r="AP33" s="343" t="s">
        <v>525</v>
      </c>
      <c r="AQ33" s="344" t="s">
        <v>525</v>
      </c>
      <c r="AR33" s="345" t="s">
        <v>525</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540</v>
      </c>
      <c r="AL34" s="1219"/>
      <c r="AM34" s="1219"/>
      <c r="AN34" s="1220"/>
      <c r="AO34" s="343" t="s">
        <v>525</v>
      </c>
      <c r="AP34" s="343" t="s">
        <v>525</v>
      </c>
      <c r="AQ34" s="344" t="s">
        <v>525</v>
      </c>
      <c r="AR34" s="345" t="s">
        <v>525</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541</v>
      </c>
      <c r="AL35" s="1219"/>
      <c r="AM35" s="1219"/>
      <c r="AN35" s="1220"/>
      <c r="AO35" s="343">
        <v>499885</v>
      </c>
      <c r="AP35" s="343">
        <v>34962</v>
      </c>
      <c r="AQ35" s="344">
        <v>22315</v>
      </c>
      <c r="AR35" s="345">
        <v>56.7</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542</v>
      </c>
      <c r="AL36" s="1219"/>
      <c r="AM36" s="1219"/>
      <c r="AN36" s="1220"/>
      <c r="AO36" s="343">
        <v>470</v>
      </c>
      <c r="AP36" s="343">
        <v>33</v>
      </c>
      <c r="AQ36" s="344">
        <v>3809</v>
      </c>
      <c r="AR36" s="345">
        <v>-99.1</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543</v>
      </c>
      <c r="AL37" s="1219"/>
      <c r="AM37" s="1219"/>
      <c r="AN37" s="1220"/>
      <c r="AO37" s="343">
        <v>488</v>
      </c>
      <c r="AP37" s="343">
        <v>34</v>
      </c>
      <c r="AQ37" s="344">
        <v>857</v>
      </c>
      <c r="AR37" s="345">
        <v>-96</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544</v>
      </c>
      <c r="AL38" s="1222"/>
      <c r="AM38" s="1222"/>
      <c r="AN38" s="1223"/>
      <c r="AO38" s="346">
        <v>124</v>
      </c>
      <c r="AP38" s="346">
        <v>9</v>
      </c>
      <c r="AQ38" s="347">
        <v>5</v>
      </c>
      <c r="AR38" s="335">
        <v>80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545</v>
      </c>
      <c r="AL39" s="1222"/>
      <c r="AM39" s="1222"/>
      <c r="AN39" s="1223"/>
      <c r="AO39" s="343">
        <v>-41528</v>
      </c>
      <c r="AP39" s="343">
        <v>-2904</v>
      </c>
      <c r="AQ39" s="344">
        <v>-1465</v>
      </c>
      <c r="AR39" s="345">
        <v>98.2</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546</v>
      </c>
      <c r="AL40" s="1219"/>
      <c r="AM40" s="1219"/>
      <c r="AN40" s="1220"/>
      <c r="AO40" s="343">
        <v>-1340479</v>
      </c>
      <c r="AP40" s="343">
        <v>-93753</v>
      </c>
      <c r="AQ40" s="344">
        <v>-56668</v>
      </c>
      <c r="AR40" s="345">
        <v>65.400000000000006</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294</v>
      </c>
      <c r="AL41" s="1225"/>
      <c r="AM41" s="1225"/>
      <c r="AN41" s="1226"/>
      <c r="AO41" s="343">
        <v>555647</v>
      </c>
      <c r="AP41" s="343">
        <v>38862</v>
      </c>
      <c r="AQ41" s="344">
        <v>27273</v>
      </c>
      <c r="AR41" s="345">
        <v>42.5</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547</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548</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549</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515</v>
      </c>
      <c r="AN49" s="1213" t="s">
        <v>550</v>
      </c>
      <c r="AO49" s="1214"/>
      <c r="AP49" s="1214"/>
      <c r="AQ49" s="1214"/>
      <c r="AR49" s="1215"/>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551</v>
      </c>
      <c r="AO50" s="360" t="s">
        <v>552</v>
      </c>
      <c r="AP50" s="361" t="s">
        <v>553</v>
      </c>
      <c r="AQ50" s="362" t="s">
        <v>554</v>
      </c>
      <c r="AR50" s="363" t="s">
        <v>555</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556</v>
      </c>
      <c r="AL51" s="356"/>
      <c r="AM51" s="364">
        <v>970890</v>
      </c>
      <c r="AN51" s="365">
        <v>62837</v>
      </c>
      <c r="AO51" s="366">
        <v>-8.9</v>
      </c>
      <c r="AP51" s="367">
        <v>75972</v>
      </c>
      <c r="AQ51" s="368">
        <v>-10.8</v>
      </c>
      <c r="AR51" s="369">
        <v>1.9</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557</v>
      </c>
      <c r="AM52" s="372">
        <v>644679</v>
      </c>
      <c r="AN52" s="373">
        <v>41724</v>
      </c>
      <c r="AO52" s="374">
        <v>17.8</v>
      </c>
      <c r="AP52" s="375">
        <v>40712</v>
      </c>
      <c r="AQ52" s="376">
        <v>4.8</v>
      </c>
      <c r="AR52" s="377">
        <v>13</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558</v>
      </c>
      <c r="AL53" s="356"/>
      <c r="AM53" s="364">
        <v>940859</v>
      </c>
      <c r="AN53" s="365">
        <v>62005</v>
      </c>
      <c r="AO53" s="366">
        <v>-1.3</v>
      </c>
      <c r="AP53" s="367">
        <v>78903</v>
      </c>
      <c r="AQ53" s="368">
        <v>3.9</v>
      </c>
      <c r="AR53" s="369">
        <v>-5.2</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557</v>
      </c>
      <c r="AM54" s="372">
        <v>780886</v>
      </c>
      <c r="AN54" s="373">
        <v>51462</v>
      </c>
      <c r="AO54" s="374">
        <v>23.3</v>
      </c>
      <c r="AP54" s="375">
        <v>49201</v>
      </c>
      <c r="AQ54" s="376">
        <v>20.9</v>
      </c>
      <c r="AR54" s="377">
        <v>2.4</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559</v>
      </c>
      <c r="AL55" s="356"/>
      <c r="AM55" s="364">
        <v>1467904</v>
      </c>
      <c r="AN55" s="365">
        <v>98742</v>
      </c>
      <c r="AO55" s="366">
        <v>59.2</v>
      </c>
      <c r="AP55" s="367">
        <v>82993</v>
      </c>
      <c r="AQ55" s="368">
        <v>5.2</v>
      </c>
      <c r="AR55" s="369">
        <v>54</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557</v>
      </c>
      <c r="AM56" s="372">
        <v>1131016</v>
      </c>
      <c r="AN56" s="373">
        <v>76081</v>
      </c>
      <c r="AO56" s="374">
        <v>47.8</v>
      </c>
      <c r="AP56" s="375">
        <v>46787</v>
      </c>
      <c r="AQ56" s="376">
        <v>-4.9000000000000004</v>
      </c>
      <c r="AR56" s="377">
        <v>52.7</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560</v>
      </c>
      <c r="AL57" s="356"/>
      <c r="AM57" s="364">
        <v>967813</v>
      </c>
      <c r="AN57" s="365">
        <v>66348</v>
      </c>
      <c r="AO57" s="366">
        <v>-32.799999999999997</v>
      </c>
      <c r="AP57" s="367">
        <v>108252</v>
      </c>
      <c r="AQ57" s="368">
        <v>30.4</v>
      </c>
      <c r="AR57" s="369">
        <v>-63.2</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557</v>
      </c>
      <c r="AM58" s="372">
        <v>658922</v>
      </c>
      <c r="AN58" s="373">
        <v>45172</v>
      </c>
      <c r="AO58" s="374">
        <v>-40.6</v>
      </c>
      <c r="AP58" s="375">
        <v>50321</v>
      </c>
      <c r="AQ58" s="376">
        <v>7.6</v>
      </c>
      <c r="AR58" s="377">
        <v>-48.2</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561</v>
      </c>
      <c r="AL59" s="356"/>
      <c r="AM59" s="364">
        <v>2410649</v>
      </c>
      <c r="AN59" s="365">
        <v>168600</v>
      </c>
      <c r="AO59" s="366">
        <v>154.1</v>
      </c>
      <c r="AP59" s="367">
        <v>93492</v>
      </c>
      <c r="AQ59" s="368">
        <v>-13.6</v>
      </c>
      <c r="AR59" s="369">
        <v>167.7</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557</v>
      </c>
      <c r="AM60" s="372">
        <v>2015399</v>
      </c>
      <c r="AN60" s="373">
        <v>140957</v>
      </c>
      <c r="AO60" s="374">
        <v>212</v>
      </c>
      <c r="AP60" s="375">
        <v>53316</v>
      </c>
      <c r="AQ60" s="376">
        <v>6</v>
      </c>
      <c r="AR60" s="377">
        <v>206</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562</v>
      </c>
      <c r="AL61" s="378"/>
      <c r="AM61" s="379">
        <v>1351623</v>
      </c>
      <c r="AN61" s="380">
        <v>91706</v>
      </c>
      <c r="AO61" s="381">
        <v>34.1</v>
      </c>
      <c r="AP61" s="382">
        <v>87922</v>
      </c>
      <c r="AQ61" s="383">
        <v>3</v>
      </c>
      <c r="AR61" s="369">
        <v>31.1</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557</v>
      </c>
      <c r="AM62" s="372">
        <v>1046180</v>
      </c>
      <c r="AN62" s="373">
        <v>71079</v>
      </c>
      <c r="AO62" s="374">
        <v>52.1</v>
      </c>
      <c r="AP62" s="375">
        <v>48067</v>
      </c>
      <c r="AQ62" s="376">
        <v>6.9</v>
      </c>
      <c r="AR62" s="377">
        <v>45.2</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YuH4GOAq0W5HYlYaAZg9XkIGUk8t2tE4rVF7iTGIiG+RNpmwu7BMzMRGUTDVOidFkwz6ePJlXguBP88WbdRIkA==" saltValue="pI8yen/pbajo4qwglu2pY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9"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564</v>
      </c>
    </row>
    <row r="120" spans="125:125" ht="13.5" hidden="1" customHeight="1" x14ac:dyDescent="0.15"/>
    <row r="121" spans="125:125" ht="13.5" hidden="1" customHeight="1" x14ac:dyDescent="0.15">
      <c r="DU121" s="291"/>
    </row>
  </sheetData>
  <sheetProtection algorithmName="SHA-512" hashValue="3K6bRXdGTGrbSIeeHE5fkvJEX3uPyvLWNvA2xXh82QSzjCRYe7F596ouGOZ7KLghV7LFQqKldAxvXWPHWaLiLg==" saltValue="ArNWy0RAnTT09LjW5Pnyv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7"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565</v>
      </c>
    </row>
  </sheetData>
  <sheetProtection algorithmName="SHA-512" hashValue="VS+/DC3fnItZjxypjeK5TALWgck69WfIB79lzqf02JslxVjT5lqO7hgxgIsJXfnM0KpaKsjTDw3XTR1pSW/8tg==" saltValue="UJ/e1c1hjIC1JGpDiQshU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3"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566</v>
      </c>
      <c r="G46" s="8" t="s">
        <v>567</v>
      </c>
      <c r="H46" s="8" t="s">
        <v>568</v>
      </c>
      <c r="I46" s="8" t="s">
        <v>569</v>
      </c>
      <c r="J46" s="9" t="s">
        <v>570</v>
      </c>
    </row>
    <row r="47" spans="2:10" ht="57.75" customHeight="1" x14ac:dyDescent="0.15">
      <c r="B47" s="10"/>
      <c r="C47" s="1236" t="s">
        <v>3</v>
      </c>
      <c r="D47" s="1236"/>
      <c r="E47" s="1237"/>
      <c r="F47" s="11">
        <v>34.369999999999997</v>
      </c>
      <c r="G47" s="12">
        <v>33.1</v>
      </c>
      <c r="H47" s="12">
        <v>35.36</v>
      </c>
      <c r="I47" s="12">
        <v>32.700000000000003</v>
      </c>
      <c r="J47" s="13">
        <v>32.17</v>
      </c>
    </row>
    <row r="48" spans="2:10" ht="57.75" customHeight="1" x14ac:dyDescent="0.15">
      <c r="B48" s="14"/>
      <c r="C48" s="1238" t="s">
        <v>4</v>
      </c>
      <c r="D48" s="1238"/>
      <c r="E48" s="1239"/>
      <c r="F48" s="15">
        <v>6.57</v>
      </c>
      <c r="G48" s="16">
        <v>8.07</v>
      </c>
      <c r="H48" s="16">
        <v>0.39</v>
      </c>
      <c r="I48" s="16">
        <v>4.3899999999999997</v>
      </c>
      <c r="J48" s="17">
        <v>2.25</v>
      </c>
    </row>
    <row r="49" spans="2:10" ht="57.75" customHeight="1" thickBot="1" x14ac:dyDescent="0.2">
      <c r="B49" s="18"/>
      <c r="C49" s="1240" t="s">
        <v>5</v>
      </c>
      <c r="D49" s="1240"/>
      <c r="E49" s="1241"/>
      <c r="F49" s="19">
        <v>6.1</v>
      </c>
      <c r="G49" s="20" t="s">
        <v>571</v>
      </c>
      <c r="H49" s="20" t="s">
        <v>572</v>
      </c>
      <c r="I49" s="20">
        <v>0.91</v>
      </c>
      <c r="J49" s="21" t="s">
        <v>573</v>
      </c>
    </row>
    <row r="50" spans="2:10" ht="13.5" customHeight="1" x14ac:dyDescent="0.15"/>
  </sheetData>
  <sheetProtection algorithmName="SHA-512" hashValue="P/uRnMfEij9SJle5sebHhRuwcjgHG6iLAARmDS35Tg8DDJNMlIUhJaFZbbSIQ/fzCILX4+od9fXuoa78bQbxkA==" saltValue="J/7IQ++n2DT04uYQP7iNf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2021-03-12T08:07:00Z</cp:lastPrinted>
  <dcterms:created xsi:type="dcterms:W3CDTF">2021-02-05T03:33:02Z</dcterms:created>
  <dcterms:modified xsi:type="dcterms:W3CDTF">2021-10-19T09:00:07Z</dcterms:modified>
  <cp:category/>
</cp:coreProperties>
</file>